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defaultThemeVersion="124226"/>
  <xr:revisionPtr revIDLastSave="0" documentId="8_{76D029D8-E09B-4B9B-8F3B-70E4E9B346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oject Plan" sheetId="6" r:id="rId1"/>
    <sheet name="Activity Project Plan" sheetId="11" r:id="rId2"/>
    <sheet name="Activity Chart" sheetId="2" r:id="rId3"/>
    <sheet name="Memory Calculation" sheetId="7" r:id="rId4"/>
    <sheet name="BOM" sheetId="8" r:id="rId5"/>
  </sheets>
  <externalReferences>
    <externalReference r:id="rId6"/>
  </externalReferences>
  <definedNames>
    <definedName name="_xlnm._FilterDatabase" localSheetId="2" hidden="1">'Activity Chart'!$B$8:$I$54</definedName>
    <definedName name="_xlnm.Print_Area" localSheetId="1">'Activity Project Plan'!#REF!</definedName>
    <definedName name="_xlnm.Print_Area" localSheetId="0">'Project Plan'!$H$11:$GH$13</definedName>
    <definedName name="_xlnm.Print_Titles" localSheetId="1">'Activity Project Plan'!$A:$F,'Activity Project Plan'!$2:$9</definedName>
    <definedName name="_xlnm.Print_Titles" localSheetId="0">'Project Plan'!$A:$G,'Project Plan'!$2:$9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1" l="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108" i="11"/>
  <c r="B107" i="11"/>
  <c r="B106" i="11"/>
  <c r="B105" i="11"/>
  <c r="B104" i="11"/>
  <c r="B103" i="11"/>
  <c r="B115" i="11"/>
  <c r="B114" i="11"/>
  <c r="B113" i="11"/>
  <c r="B112" i="11"/>
  <c r="B111" i="11"/>
  <c r="B110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2" i="11"/>
  <c r="B61" i="11"/>
  <c r="B60" i="11"/>
  <c r="B59" i="11"/>
  <c r="B58" i="11"/>
  <c r="B57" i="11"/>
  <c r="B55" i="11"/>
  <c r="B54" i="11"/>
  <c r="B53" i="11"/>
  <c r="B52" i="11"/>
  <c r="B51" i="11"/>
  <c r="B49" i="11"/>
  <c r="B48" i="11"/>
  <c r="B47" i="11"/>
  <c r="B46" i="11"/>
  <c r="B45" i="11"/>
  <c r="B44" i="11"/>
  <c r="B43" i="11"/>
  <c r="B42" i="11"/>
  <c r="B41" i="11"/>
  <c r="B40" i="11"/>
  <c r="B38" i="11"/>
  <c r="B37" i="11"/>
  <c r="B36" i="11"/>
  <c r="B35" i="11"/>
  <c r="B34" i="11"/>
  <c r="B33" i="11"/>
  <c r="B32" i="11"/>
  <c r="B31" i="11"/>
  <c r="B30" i="11"/>
  <c r="B29" i="11"/>
  <c r="B26" i="11"/>
  <c r="B25" i="11"/>
  <c r="B23" i="11"/>
  <c r="B22" i="11"/>
  <c r="B21" i="11"/>
  <c r="B20" i="11"/>
  <c r="B18" i="11"/>
  <c r="B16" i="11"/>
  <c r="B15" i="11"/>
  <c r="B14" i="11"/>
  <c r="B13" i="11"/>
  <c r="B12" i="11"/>
  <c r="H6" i="11"/>
  <c r="H5" i="11"/>
  <c r="H4" i="11"/>
  <c r="H3" i="11"/>
  <c r="H2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8" i="11"/>
  <c r="D108" i="11"/>
  <c r="E107" i="11"/>
  <c r="D107" i="11"/>
  <c r="E106" i="11"/>
  <c r="D106" i="11"/>
  <c r="E105" i="11"/>
  <c r="D105" i="11"/>
  <c r="E104" i="11"/>
  <c r="D104" i="11"/>
  <c r="E103" i="11"/>
  <c r="E102" i="11" s="1"/>
  <c r="D103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5" i="11"/>
  <c r="D55" i="11"/>
  <c r="E54" i="11"/>
  <c r="D54" i="11"/>
  <c r="E53" i="11"/>
  <c r="D53" i="11"/>
  <c r="E52" i="11"/>
  <c r="D52" i="11"/>
  <c r="E51" i="11"/>
  <c r="D51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6" i="11"/>
  <c r="D26" i="11"/>
  <c r="E25" i="11"/>
  <c r="D25" i="11"/>
  <c r="E23" i="11"/>
  <c r="D23" i="11"/>
  <c r="E22" i="11"/>
  <c r="D22" i="11"/>
  <c r="E21" i="11"/>
  <c r="E19" i="11" s="1"/>
  <c r="D21" i="11"/>
  <c r="E20" i="11"/>
  <c r="D20" i="11"/>
  <c r="E18" i="11"/>
  <c r="E17" i="11" s="1"/>
  <c r="D18" i="11"/>
  <c r="E16" i="11"/>
  <c r="D16" i="11"/>
  <c r="E15" i="11"/>
  <c r="D15" i="11"/>
  <c r="E14" i="11"/>
  <c r="D14" i="11"/>
  <c r="E13" i="11"/>
  <c r="D13" i="11"/>
  <c r="E12" i="11"/>
  <c r="D12" i="11"/>
  <c r="E109" i="11"/>
  <c r="D109" i="11"/>
  <c r="D102" i="11"/>
  <c r="D24" i="11"/>
  <c r="D17" i="11"/>
  <c r="E77" i="6"/>
  <c r="E76" i="6"/>
  <c r="E75" i="6"/>
  <c r="D78" i="6"/>
  <c r="E78" i="6"/>
  <c r="E74" i="6"/>
  <c r="E73" i="6"/>
  <c r="D67" i="6"/>
  <c r="D60" i="6"/>
  <c r="E60" i="6" s="1"/>
  <c r="D61" i="6" s="1"/>
  <c r="E61" i="6" s="1"/>
  <c r="D59" i="6"/>
  <c r="E59" i="6" s="1"/>
  <c r="E62" i="6"/>
  <c r="E58" i="6"/>
  <c r="D58" i="6"/>
  <c r="E57" i="6"/>
  <c r="D53" i="6"/>
  <c r="E53" i="6" s="1"/>
  <c r="E55" i="6"/>
  <c r="E54" i="6"/>
  <c r="E52" i="6"/>
  <c r="D52" i="6"/>
  <c r="E51" i="6"/>
  <c r="E49" i="6"/>
  <c r="E40" i="6"/>
  <c r="E48" i="6"/>
  <c r="D48" i="6"/>
  <c r="E47" i="6"/>
  <c r="D47" i="6"/>
  <c r="E46" i="6"/>
  <c r="D46" i="6"/>
  <c r="E45" i="6"/>
  <c r="D45" i="6"/>
  <c r="D44" i="6"/>
  <c r="E43" i="6"/>
  <c r="E44" i="6" s="1"/>
  <c r="E42" i="6"/>
  <c r="E41" i="6"/>
  <c r="D85" i="6"/>
  <c r="E85" i="6" s="1"/>
  <c r="D86" i="6" s="1"/>
  <c r="E86" i="6" s="1"/>
  <c r="D87" i="6" s="1"/>
  <c r="E87" i="6" s="1"/>
  <c r="D88" i="6" s="1"/>
  <c r="E88" i="6" s="1"/>
  <c r="D89" i="6" s="1"/>
  <c r="E89" i="6" s="1"/>
  <c r="D90" i="6" s="1"/>
  <c r="E90" i="6" s="1"/>
  <c r="D91" i="6" s="1"/>
  <c r="E91" i="6" s="1"/>
  <c r="D84" i="6"/>
  <c r="E84" i="6" s="1"/>
  <c r="D83" i="6"/>
  <c r="D82" i="6"/>
  <c r="E80" i="6"/>
  <c r="D80" i="6"/>
  <c r="E101" i="6"/>
  <c r="E100" i="6"/>
  <c r="E99" i="6"/>
  <c r="E98" i="6"/>
  <c r="E97" i="6"/>
  <c r="E96" i="6"/>
  <c r="E95" i="6"/>
  <c r="E94" i="6"/>
  <c r="E93" i="6"/>
  <c r="E92" i="6"/>
  <c r="E83" i="6"/>
  <c r="E81" i="6"/>
  <c r="E82" i="6" s="1"/>
  <c r="E79" i="6"/>
  <c r="E72" i="6"/>
  <c r="E71" i="6"/>
  <c r="E70" i="6"/>
  <c r="D68" i="6"/>
  <c r="D66" i="6"/>
  <c r="D65" i="6"/>
  <c r="E65" i="6" s="1"/>
  <c r="E34" i="6"/>
  <c r="E36" i="6"/>
  <c r="E37" i="6"/>
  <c r="E29" i="6"/>
  <c r="D30" i="6" s="1"/>
  <c r="E30" i="6" s="1"/>
  <c r="E38" i="6"/>
  <c r="E26" i="6"/>
  <c r="E25" i="6"/>
  <c r="E23" i="6"/>
  <c r="E22" i="6"/>
  <c r="E21" i="6"/>
  <c r="E20" i="6"/>
  <c r="E18" i="6"/>
  <c r="E16" i="6"/>
  <c r="E15" i="6"/>
  <c r="E14" i="6"/>
  <c r="E69" i="6"/>
  <c r="E13" i="6"/>
  <c r="D109" i="6"/>
  <c r="D102" i="6"/>
  <c r="E12" i="6"/>
  <c r="D17" i="6"/>
  <c r="D19" i="11" l="1"/>
  <c r="D11" i="11"/>
  <c r="D50" i="11"/>
  <c r="D56" i="11"/>
  <c r="E11" i="11"/>
  <c r="E56" i="11"/>
  <c r="E78" i="11"/>
  <c r="E50" i="11"/>
  <c r="E24" i="11"/>
  <c r="E66" i="6"/>
  <c r="E67" i="6" s="1"/>
  <c r="E68" i="6" s="1"/>
  <c r="D31" i="6"/>
  <c r="E31" i="6" s="1"/>
  <c r="D32" i="6" s="1"/>
  <c r="E32" i="6" s="1"/>
  <c r="D33" i="6" s="1"/>
  <c r="E33" i="6" s="1"/>
  <c r="D34" i="6" s="1"/>
  <c r="D35" i="6" s="1"/>
  <c r="E35" i="6" s="1"/>
  <c r="E102" i="6"/>
  <c r="E109" i="6"/>
  <c r="E50" i="6"/>
  <c r="E39" i="11" l="1"/>
  <c r="D28" i="11"/>
  <c r="D78" i="11"/>
  <c r="D39" i="11"/>
  <c r="E28" i="11"/>
  <c r="E17" i="6"/>
  <c r="D27" i="11" l="1"/>
  <c r="E27" i="11"/>
  <c r="E64" i="11"/>
  <c r="E63" i="11" s="1"/>
  <c r="D64" i="11"/>
  <c r="D63" i="11" s="1"/>
  <c r="D10" i="11" s="1"/>
  <c r="E56" i="6"/>
  <c r="D28" i="6"/>
  <c r="E10" i="11" l="1"/>
  <c r="E28" i="6"/>
  <c r="E10" i="8"/>
  <c r="H9" i="8"/>
  <c r="I7" i="8"/>
  <c r="I14" i="8" s="1"/>
  <c r="J6" i="8"/>
  <c r="J14" i="8" s="1"/>
  <c r="H5" i="8"/>
  <c r="G5" i="8"/>
  <c r="G14" i="8" s="1"/>
  <c r="H14" i="8" l="1"/>
  <c r="J2" i="8"/>
  <c r="I2" i="8"/>
  <c r="H2" i="8"/>
  <c r="G2" i="8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H6" i="7" l="1"/>
  <c r="J6" i="7" l="1"/>
  <c r="H7" i="7"/>
  <c r="H8" i="7" l="1"/>
  <c r="J7" i="7"/>
  <c r="L6" i="7"/>
  <c r="K6" i="7"/>
  <c r="J8" i="7" l="1"/>
  <c r="H9" i="7"/>
  <c r="L7" i="7"/>
  <c r="O7" i="7" s="1"/>
  <c r="K7" i="7"/>
  <c r="J9" i="7" l="1"/>
  <c r="H10" i="7"/>
  <c r="L8" i="7"/>
  <c r="K8" i="7"/>
  <c r="N8" i="7" s="1"/>
  <c r="N7" i="7"/>
  <c r="L9" i="7" l="1"/>
  <c r="O9" i="7" s="1"/>
  <c r="K9" i="7"/>
  <c r="N9" i="7" s="1"/>
  <c r="J10" i="7"/>
  <c r="H11" i="7"/>
  <c r="O8" i="7"/>
  <c r="H12" i="7" l="1"/>
  <c r="J11" i="7"/>
  <c r="L10" i="7"/>
  <c r="O10" i="7" s="1"/>
  <c r="K10" i="7"/>
  <c r="N10" i="7"/>
  <c r="L11" i="7" l="1"/>
  <c r="K11" i="7"/>
  <c r="N11" i="7" s="1"/>
  <c r="H13" i="7"/>
  <c r="J12" i="7"/>
  <c r="O11" i="7" l="1"/>
  <c r="L12" i="7"/>
  <c r="O12" i="7" s="1"/>
  <c r="K12" i="7"/>
  <c r="J13" i="7"/>
  <c r="H14" i="7"/>
  <c r="N12" i="7"/>
  <c r="H15" i="7" l="1"/>
  <c r="J14" i="7"/>
  <c r="L13" i="7"/>
  <c r="O13" i="7" s="1"/>
  <c r="K13" i="7"/>
  <c r="N13" i="7" s="1"/>
  <c r="H16" i="7" l="1"/>
  <c r="J15" i="7"/>
  <c r="L14" i="7"/>
  <c r="O14" i="7" s="1"/>
  <c r="K14" i="7"/>
  <c r="N14" i="7" s="1"/>
  <c r="J16" i="7" l="1"/>
  <c r="H17" i="7"/>
  <c r="L15" i="7"/>
  <c r="K15" i="7"/>
  <c r="N15" i="7" s="1"/>
  <c r="O15" i="7" l="1"/>
  <c r="H18" i="7"/>
  <c r="J17" i="7"/>
  <c r="L16" i="7"/>
  <c r="O16" i="7" s="1"/>
  <c r="K16" i="7"/>
  <c r="N16" i="7" s="1"/>
  <c r="L17" i="7" l="1"/>
  <c r="K17" i="7"/>
  <c r="J18" i="7"/>
  <c r="H19" i="7"/>
  <c r="O17" i="7" l="1"/>
  <c r="N17" i="7"/>
  <c r="H20" i="7"/>
  <c r="J19" i="7"/>
  <c r="L18" i="7"/>
  <c r="O18" i="7" s="1"/>
  <c r="K18" i="7"/>
  <c r="N18" i="7" s="1"/>
  <c r="L19" i="7" l="1"/>
  <c r="K19" i="7"/>
  <c r="N19" i="7" s="1"/>
  <c r="H21" i="7"/>
  <c r="J20" i="7"/>
  <c r="O19" i="7" l="1"/>
  <c r="L20" i="7"/>
  <c r="O20" i="7" s="1"/>
  <c r="K20" i="7"/>
  <c r="N20" i="7" s="1"/>
  <c r="J21" i="7"/>
  <c r="H22" i="7"/>
  <c r="J22" i="7" l="1"/>
  <c r="H23" i="7"/>
  <c r="L21" i="7"/>
  <c r="O21" i="7" s="1"/>
  <c r="K21" i="7"/>
  <c r="H24" i="7" l="1"/>
  <c r="J23" i="7"/>
  <c r="L22" i="7"/>
  <c r="O22" i="7" s="1"/>
  <c r="K22" i="7"/>
  <c r="N22" i="7" s="1"/>
  <c r="N21" i="7"/>
  <c r="L23" i="7" l="1"/>
  <c r="K23" i="7"/>
  <c r="J24" i="7"/>
  <c r="H25" i="7"/>
  <c r="L24" i="7" l="1"/>
  <c r="K24" i="7"/>
  <c r="N24" i="7" s="1"/>
  <c r="O23" i="7"/>
  <c r="N23" i="7"/>
  <c r="J25" i="7"/>
  <c r="H26" i="7"/>
  <c r="J26" i="7" l="1"/>
  <c r="H27" i="7"/>
  <c r="L25" i="7"/>
  <c r="K25" i="7"/>
  <c r="N25" i="7" s="1"/>
  <c r="O24" i="7"/>
  <c r="H28" i="7" l="1"/>
  <c r="J27" i="7"/>
  <c r="L26" i="7"/>
  <c r="K26" i="7"/>
  <c r="O25" i="7"/>
  <c r="L27" i="7" l="1"/>
  <c r="K27" i="7"/>
  <c r="H29" i="7"/>
  <c r="J28" i="7"/>
  <c r="O26" i="7"/>
  <c r="N26" i="7"/>
  <c r="L28" i="7" l="1"/>
  <c r="O28" i="7" s="1"/>
  <c r="K28" i="7"/>
  <c r="N28" i="7" s="1"/>
  <c r="J29" i="7"/>
  <c r="H30" i="7"/>
  <c r="O27" i="7"/>
  <c r="N27" i="7"/>
  <c r="H31" i="7" l="1"/>
  <c r="J30" i="7"/>
  <c r="L29" i="7"/>
  <c r="K29" i="7"/>
  <c r="N29" i="7" s="1"/>
  <c r="O29" i="7"/>
  <c r="L30" i="7" l="1"/>
  <c r="K30" i="7"/>
  <c r="H32" i="7"/>
  <c r="J31" i="7"/>
  <c r="L31" i="7" l="1"/>
  <c r="O31" i="7" s="1"/>
  <c r="K31" i="7"/>
  <c r="N31" i="7" s="1"/>
  <c r="J32" i="7"/>
  <c r="H33" i="7"/>
  <c r="O30" i="7"/>
  <c r="N30" i="7"/>
  <c r="J33" i="7" l="1"/>
  <c r="H34" i="7"/>
  <c r="L32" i="7"/>
  <c r="O32" i="7" s="1"/>
  <c r="K32" i="7"/>
  <c r="N32" i="7"/>
  <c r="J34" i="7" l="1"/>
  <c r="H35" i="7"/>
  <c r="L33" i="7"/>
  <c r="K33" i="7"/>
  <c r="H36" i="7" l="1"/>
  <c r="J35" i="7"/>
  <c r="L34" i="7"/>
  <c r="K34" i="7"/>
  <c r="O33" i="7"/>
  <c r="N33" i="7"/>
  <c r="L35" i="7" l="1"/>
  <c r="O35" i="7" s="1"/>
  <c r="K35" i="7"/>
  <c r="J36" i="7"/>
  <c r="H37" i="7"/>
  <c r="O34" i="7"/>
  <c r="N34" i="7"/>
  <c r="J37" i="7" l="1"/>
  <c r="H38" i="7"/>
  <c r="L36" i="7"/>
  <c r="O36" i="7" s="1"/>
  <c r="K36" i="7"/>
  <c r="N35" i="7"/>
  <c r="N36" i="7" l="1"/>
  <c r="J38" i="7"/>
  <c r="H39" i="7"/>
  <c r="L37" i="7"/>
  <c r="K37" i="7"/>
  <c r="L38" i="7" l="1"/>
  <c r="O38" i="7" s="1"/>
  <c r="K38" i="7"/>
  <c r="H40" i="7"/>
  <c r="J39" i="7"/>
  <c r="O37" i="7"/>
  <c r="N37" i="7"/>
  <c r="L39" i="7" l="1"/>
  <c r="O39" i="7" s="1"/>
  <c r="K39" i="7"/>
  <c r="N39" i="7" s="1"/>
  <c r="J40" i="7"/>
  <c r="H41" i="7"/>
  <c r="N38" i="7"/>
  <c r="J41" i="7" l="1"/>
  <c r="H42" i="7"/>
  <c r="L40" i="7"/>
  <c r="O40" i="7" s="1"/>
  <c r="K40" i="7"/>
  <c r="N40" i="7"/>
  <c r="J42" i="7" l="1"/>
  <c r="H43" i="7"/>
  <c r="L41" i="7"/>
  <c r="K41" i="7"/>
  <c r="H44" i="7" l="1"/>
  <c r="J43" i="7"/>
  <c r="L42" i="7"/>
  <c r="K42" i="7"/>
  <c r="O41" i="7"/>
  <c r="N41" i="7"/>
  <c r="L43" i="7" l="1"/>
  <c r="K43" i="7"/>
  <c r="H45" i="7"/>
  <c r="J44" i="7"/>
  <c r="O42" i="7"/>
  <c r="N42" i="7"/>
  <c r="L44" i="7" l="1"/>
  <c r="O44" i="7" s="1"/>
  <c r="K44" i="7"/>
  <c r="J45" i="7"/>
  <c r="H46" i="7"/>
  <c r="N44" i="7"/>
  <c r="O43" i="7"/>
  <c r="N43" i="7"/>
  <c r="J46" i="7" l="1"/>
  <c r="H47" i="7"/>
  <c r="L45" i="7"/>
  <c r="K45" i="7"/>
  <c r="N45" i="7"/>
  <c r="O45" i="7"/>
  <c r="H48" i="7" l="1"/>
  <c r="J47" i="7"/>
  <c r="L46" i="7"/>
  <c r="K46" i="7"/>
  <c r="L47" i="7" l="1"/>
  <c r="K47" i="7"/>
  <c r="J48" i="7"/>
  <c r="H49" i="7"/>
  <c r="O46" i="7"/>
  <c r="N46" i="7"/>
  <c r="J49" i="7" l="1"/>
  <c r="H50" i="7"/>
  <c r="L48" i="7"/>
  <c r="O48" i="7" s="1"/>
  <c r="K48" i="7"/>
  <c r="O47" i="7"/>
  <c r="N47" i="7"/>
  <c r="N48" i="7" l="1"/>
  <c r="J50" i="7"/>
  <c r="H51" i="7"/>
  <c r="L49" i="7"/>
  <c r="K49" i="7"/>
  <c r="H52" i="7" l="1"/>
  <c r="J51" i="7"/>
  <c r="L50" i="7"/>
  <c r="K50" i="7"/>
  <c r="O49" i="7"/>
  <c r="N49" i="7"/>
  <c r="L51" i="7" l="1"/>
  <c r="K51" i="7"/>
  <c r="H53" i="7"/>
  <c r="J52" i="7"/>
  <c r="O50" i="7"/>
  <c r="N50" i="7"/>
  <c r="L52" i="7" l="1"/>
  <c r="O52" i="7" s="1"/>
  <c r="K52" i="7"/>
  <c r="N52" i="7" s="1"/>
  <c r="J53" i="7"/>
  <c r="H54" i="7"/>
  <c r="O51" i="7"/>
  <c r="N51" i="7"/>
  <c r="J54" i="7" l="1"/>
  <c r="H55" i="7"/>
  <c r="L53" i="7"/>
  <c r="O53" i="7" s="1"/>
  <c r="K53" i="7"/>
  <c r="N53" i="7"/>
  <c r="H56" i="7" l="1"/>
  <c r="J55" i="7"/>
  <c r="L54" i="7"/>
  <c r="K54" i="7"/>
  <c r="L55" i="7" l="1"/>
  <c r="K55" i="7"/>
  <c r="J56" i="7"/>
  <c r="H57" i="7"/>
  <c r="O54" i="7"/>
  <c r="N54" i="7"/>
  <c r="H58" i="7" l="1"/>
  <c r="J57" i="7"/>
  <c r="L56" i="7"/>
  <c r="O56" i="7" s="1"/>
  <c r="K56" i="7"/>
  <c r="N56" i="7" s="1"/>
  <c r="O55" i="7"/>
  <c r="N55" i="7"/>
  <c r="L57" i="7" l="1"/>
  <c r="K57" i="7"/>
  <c r="N57" i="7" s="1"/>
  <c r="J58" i="7"/>
  <c r="H59" i="7"/>
  <c r="H60" i="7" l="1"/>
  <c r="J59" i="7"/>
  <c r="L58" i="7"/>
  <c r="K58" i="7"/>
  <c r="N58" i="7" s="1"/>
  <c r="O58" i="7"/>
  <c r="O57" i="7"/>
  <c r="L59" i="7" l="1"/>
  <c r="K59" i="7"/>
  <c r="N59" i="7" s="1"/>
  <c r="H61" i="7"/>
  <c r="J60" i="7"/>
  <c r="J61" i="7" l="1"/>
  <c r="H62" i="7"/>
  <c r="L60" i="7"/>
  <c r="O60" i="7" s="1"/>
  <c r="K60" i="7"/>
  <c r="O59" i="7"/>
  <c r="L61" i="7" l="1"/>
  <c r="O61" i="7" s="1"/>
  <c r="K61" i="7"/>
  <c r="N61" i="7" s="1"/>
  <c r="N60" i="7"/>
  <c r="J62" i="7"/>
  <c r="H63" i="7"/>
  <c r="L62" i="7" l="1"/>
  <c r="O62" i="7" s="1"/>
  <c r="K62" i="7"/>
  <c r="N62" i="7" s="1"/>
  <c r="H64" i="7"/>
  <c r="J63" i="7"/>
  <c r="L63" i="7" l="1"/>
  <c r="K63" i="7"/>
  <c r="N63" i="7" s="1"/>
  <c r="J64" i="7"/>
  <c r="H65" i="7"/>
  <c r="L64" i="7" l="1"/>
  <c r="O64" i="7" s="1"/>
  <c r="K64" i="7"/>
  <c r="N64" i="7" s="1"/>
  <c r="J65" i="7"/>
  <c r="H66" i="7"/>
  <c r="O63" i="7"/>
  <c r="L65" i="7" l="1"/>
  <c r="O65" i="7" s="1"/>
  <c r="K65" i="7"/>
  <c r="N65" i="7" s="1"/>
  <c r="J66" i="7"/>
  <c r="H67" i="7"/>
  <c r="H68" i="7" l="1"/>
  <c r="J67" i="7"/>
  <c r="L66" i="7"/>
  <c r="O66" i="7" s="1"/>
  <c r="K66" i="7"/>
  <c r="N66" i="7"/>
  <c r="L67" i="7" l="1"/>
  <c r="K67" i="7"/>
  <c r="H69" i="7"/>
  <c r="J68" i="7"/>
  <c r="L68" i="7" l="1"/>
  <c r="O68" i="7" s="1"/>
  <c r="K68" i="7"/>
  <c r="J69" i="7"/>
  <c r="H70" i="7"/>
  <c r="O67" i="7"/>
  <c r="N67" i="7"/>
  <c r="L69" i="7" l="1"/>
  <c r="K69" i="7"/>
  <c r="H71" i="7"/>
  <c r="J70" i="7"/>
  <c r="N69" i="7"/>
  <c r="O69" i="7"/>
  <c r="N68" i="7"/>
  <c r="L70" i="7" l="1"/>
  <c r="O70" i="7" s="1"/>
  <c r="K70" i="7"/>
  <c r="N70" i="7" s="1"/>
  <c r="H72" i="7"/>
  <c r="J71" i="7"/>
  <c r="L71" i="7" l="1"/>
  <c r="O71" i="7" s="1"/>
  <c r="K71" i="7"/>
  <c r="N71" i="7" s="1"/>
  <c r="J72" i="7"/>
  <c r="H73" i="7"/>
  <c r="H74" i="7" l="1"/>
  <c r="J73" i="7"/>
  <c r="L72" i="7"/>
  <c r="O72" i="7" s="1"/>
  <c r="K72" i="7"/>
  <c r="N72" i="7" s="1"/>
  <c r="L73" i="7" l="1"/>
  <c r="K73" i="7"/>
  <c r="J74" i="7"/>
  <c r="H75" i="7"/>
  <c r="H76" i="7" l="1"/>
  <c r="J75" i="7"/>
  <c r="L74" i="7"/>
  <c r="O74" i="7" s="1"/>
  <c r="K74" i="7"/>
  <c r="N74" i="7" s="1"/>
  <c r="O73" i="7"/>
  <c r="N73" i="7"/>
  <c r="L75" i="7" l="1"/>
  <c r="K75" i="7"/>
  <c r="J76" i="7"/>
  <c r="H77" i="7"/>
  <c r="H78" i="7" l="1"/>
  <c r="J77" i="7"/>
  <c r="L76" i="7"/>
  <c r="K76" i="7"/>
  <c r="N76" i="7" s="1"/>
  <c r="O76" i="7"/>
  <c r="O75" i="7"/>
  <c r="N75" i="7"/>
  <c r="L77" i="7" l="1"/>
  <c r="K77" i="7"/>
  <c r="J78" i="7"/>
  <c r="H79" i="7"/>
  <c r="J79" i="7" l="1"/>
  <c r="H80" i="7"/>
  <c r="L78" i="7"/>
  <c r="O78" i="7" s="1"/>
  <c r="K78" i="7"/>
  <c r="N78" i="7" s="1"/>
  <c r="O77" i="7"/>
  <c r="N77" i="7"/>
  <c r="H81" i="7" l="1"/>
  <c r="J81" i="7" s="1"/>
  <c r="J80" i="7"/>
  <c r="L79" i="7"/>
  <c r="K79" i="7"/>
  <c r="L80" i="7" l="1"/>
  <c r="K80" i="7"/>
  <c r="L81" i="7"/>
  <c r="K81" i="7"/>
  <c r="O79" i="7"/>
  <c r="N79" i="7"/>
  <c r="N81" i="7" l="1"/>
  <c r="O81" i="7"/>
  <c r="O80" i="7"/>
  <c r="N80" i="7"/>
  <c r="D50" i="6" l="1"/>
  <c r="E24" i="6"/>
  <c r="D56" i="6"/>
  <c r="D24" i="6" l="1"/>
  <c r="D19" i="6"/>
  <c r="E19" i="6"/>
  <c r="C4" i="2" l="1"/>
  <c r="C3" i="2"/>
  <c r="H7" i="2" l="1"/>
  <c r="D3" i="2" s="1"/>
  <c r="G7" i="2"/>
  <c r="D4" i="2" s="1"/>
  <c r="F7" i="2"/>
  <c r="D2" i="2" s="1"/>
  <c r="D5" i="2" l="1"/>
  <c r="E11" i="6"/>
  <c r="D11" i="6"/>
  <c r="D64" i="6" l="1"/>
  <c r="D63" i="6" l="1"/>
  <c r="E64" i="6"/>
  <c r="E63" i="6" s="1"/>
  <c r="D39" i="6"/>
  <c r="D27" i="6" s="1"/>
  <c r="E39" i="6"/>
  <c r="E27" i="6" s="1"/>
  <c r="E10" i="6" l="1"/>
  <c r="D10" i="6"/>
  <c r="H6" i="6" s="1"/>
  <c r="I6" i="6" s="1"/>
  <c r="H4" i="6" l="1"/>
  <c r="J6" i="6"/>
  <c r="I4" i="6"/>
  <c r="K6" i="6" l="1"/>
  <c r="J4" i="6"/>
  <c r="L6" i="6" l="1"/>
  <c r="K4" i="6"/>
  <c r="L4" i="6" l="1"/>
  <c r="M6" i="6"/>
  <c r="N6" i="6" l="1"/>
  <c r="M4" i="6"/>
  <c r="N4" i="6" l="1"/>
  <c r="O6" i="6"/>
  <c r="P6" i="6" l="1"/>
  <c r="O4" i="6"/>
  <c r="P4" i="6" l="1"/>
  <c r="Q6" i="6"/>
  <c r="R6" i="6" l="1"/>
  <c r="Q4" i="6"/>
  <c r="S6" i="6" l="1"/>
  <c r="R4" i="6"/>
  <c r="T6" i="6" l="1"/>
  <c r="S4" i="6"/>
  <c r="T4" i="6" l="1"/>
  <c r="U6" i="6"/>
  <c r="V6" i="6" l="1"/>
  <c r="U4" i="6"/>
  <c r="W6" i="6" l="1"/>
  <c r="V4" i="6"/>
  <c r="X6" i="6" l="1"/>
  <c r="W4" i="6"/>
  <c r="X4" i="6" l="1"/>
  <c r="Y6" i="6"/>
  <c r="Z6" i="6" l="1"/>
  <c r="Y4" i="6"/>
  <c r="AA6" i="6" l="1"/>
  <c r="Z4" i="6"/>
  <c r="AB6" i="6" l="1"/>
  <c r="AA4" i="6"/>
  <c r="AB4" i="6" l="1"/>
  <c r="AC6" i="6"/>
  <c r="AD6" i="6" l="1"/>
  <c r="AC4" i="6"/>
  <c r="AE6" i="6" l="1"/>
  <c r="AD4" i="6"/>
  <c r="AF6" i="6" l="1"/>
  <c r="AE4" i="6"/>
  <c r="AG6" i="6" l="1"/>
  <c r="AF4" i="6"/>
  <c r="AH6" i="6" l="1"/>
  <c r="AG4" i="6"/>
  <c r="AI6" i="6" l="1"/>
  <c r="AH4" i="6"/>
  <c r="AJ6" i="6" l="1"/>
  <c r="AI4" i="6"/>
  <c r="AJ4" i="6" l="1"/>
  <c r="AK6" i="6"/>
  <c r="AL6" i="6" l="1"/>
  <c r="AK4" i="6"/>
  <c r="AM6" i="6" l="1"/>
  <c r="AL4" i="6"/>
  <c r="AN6" i="6" l="1"/>
  <c r="AM4" i="6"/>
  <c r="AN4" i="6" l="1"/>
  <c r="AO6" i="6"/>
  <c r="AP6" i="6" l="1"/>
  <c r="AO4" i="6"/>
  <c r="AQ6" i="6" l="1"/>
  <c r="AP4" i="6"/>
  <c r="AR6" i="6" l="1"/>
  <c r="AQ4" i="6"/>
  <c r="AR4" i="6" l="1"/>
  <c r="AS6" i="6"/>
  <c r="AT6" i="6" l="1"/>
  <c r="AS4" i="6"/>
  <c r="AU6" i="6" l="1"/>
  <c r="AT4" i="6"/>
  <c r="AV6" i="6" l="1"/>
  <c r="AU4" i="6"/>
  <c r="AV4" i="6" l="1"/>
  <c r="AW6" i="6"/>
  <c r="AX6" i="6" l="1"/>
  <c r="AW4" i="6"/>
  <c r="AY6" i="6" l="1"/>
  <c r="AX4" i="6"/>
  <c r="AZ6" i="6" l="1"/>
  <c r="AY4" i="6"/>
  <c r="AZ4" i="6" l="1"/>
  <c r="BA6" i="6"/>
  <c r="BB6" i="6" l="1"/>
  <c r="BA4" i="6"/>
  <c r="BC6" i="6" l="1"/>
  <c r="BB4" i="6"/>
  <c r="BD6" i="6" l="1"/>
  <c r="BC4" i="6"/>
  <c r="BD4" i="6" l="1"/>
  <c r="BE6" i="6"/>
  <c r="BF6" i="6" l="1"/>
  <c r="BE4" i="6"/>
  <c r="BG6" i="6" l="1"/>
  <c r="BF4" i="6"/>
  <c r="BH6" i="6" l="1"/>
  <c r="BG4" i="6"/>
  <c r="BH4" i="6" l="1"/>
  <c r="BI6" i="6"/>
  <c r="BJ6" i="6" l="1"/>
  <c r="BI4" i="6"/>
  <c r="BK6" i="6" l="1"/>
  <c r="BJ4" i="6"/>
  <c r="BL6" i="6" l="1"/>
  <c r="BK4" i="6"/>
  <c r="BM6" i="6" l="1"/>
  <c r="BL4" i="6"/>
  <c r="BN6" i="6" l="1"/>
  <c r="BM4" i="6"/>
  <c r="BO6" i="6" l="1"/>
  <c r="BN4" i="6"/>
  <c r="BP6" i="6" l="1"/>
  <c r="BO4" i="6"/>
  <c r="BP4" i="6" l="1"/>
  <c r="BQ6" i="6"/>
  <c r="BR6" i="6" l="1"/>
  <c r="BQ4" i="6"/>
  <c r="BS6" i="6" l="1"/>
  <c r="BR4" i="6"/>
  <c r="BT6" i="6" l="1"/>
  <c r="BS4" i="6"/>
  <c r="BT4" i="6" l="1"/>
  <c r="BU6" i="6"/>
  <c r="BV6" i="6" l="1"/>
  <c r="BU4" i="6"/>
  <c r="BW6" i="6" l="1"/>
  <c r="BV4" i="6"/>
  <c r="BX6" i="6" l="1"/>
  <c r="BW4" i="6"/>
  <c r="BX4" i="6" l="1"/>
  <c r="BY6" i="6"/>
  <c r="BZ6" i="6" l="1"/>
  <c r="BY4" i="6"/>
  <c r="CA6" i="6" l="1"/>
  <c r="BZ4" i="6"/>
  <c r="CB6" i="6" l="1"/>
  <c r="CA4" i="6"/>
  <c r="CB4" i="6" l="1"/>
  <c r="CC6" i="6"/>
  <c r="CD6" i="6" l="1"/>
  <c r="CC4" i="6"/>
  <c r="CE6" i="6" l="1"/>
  <c r="CD4" i="6"/>
  <c r="CF6" i="6" l="1"/>
  <c r="CE4" i="6"/>
  <c r="CF4" i="6" l="1"/>
  <c r="CG6" i="6"/>
  <c r="CH6" i="6" l="1"/>
  <c r="CG4" i="6"/>
  <c r="CI6" i="6" l="1"/>
  <c r="CH4" i="6"/>
  <c r="CJ6" i="6" l="1"/>
  <c r="CI4" i="6"/>
  <c r="CJ4" i="6" l="1"/>
  <c r="CK6" i="6"/>
  <c r="CL6" i="6" l="1"/>
  <c r="CK4" i="6"/>
  <c r="CM6" i="6" l="1"/>
  <c r="CL4" i="6"/>
  <c r="CN6" i="6" l="1"/>
  <c r="CM4" i="6"/>
  <c r="CN4" i="6" l="1"/>
  <c r="CO6" i="6"/>
  <c r="CP6" i="6" l="1"/>
  <c r="CO4" i="6"/>
  <c r="CQ6" i="6" l="1"/>
  <c r="CP4" i="6"/>
  <c r="CR6" i="6" l="1"/>
  <c r="CQ4" i="6"/>
  <c r="CR4" i="6" l="1"/>
  <c r="CS6" i="6"/>
  <c r="CT6" i="6" l="1"/>
  <c r="CS4" i="6"/>
  <c r="CU6" i="6" l="1"/>
  <c r="CT4" i="6"/>
  <c r="CV6" i="6" l="1"/>
  <c r="CU4" i="6"/>
  <c r="CV4" i="6" l="1"/>
  <c r="CW6" i="6"/>
  <c r="CX6" i="6" l="1"/>
  <c r="CW4" i="6"/>
  <c r="CY6" i="6" l="1"/>
  <c r="CX4" i="6"/>
  <c r="CZ6" i="6" l="1"/>
  <c r="CY4" i="6"/>
  <c r="DA6" i="6" l="1"/>
  <c r="CZ4" i="6"/>
  <c r="DB6" i="6" l="1"/>
  <c r="DA4" i="6"/>
  <c r="DC6" i="6" l="1"/>
  <c r="DB4" i="6"/>
  <c r="DD6" i="6" l="1"/>
  <c r="DC4" i="6"/>
  <c r="DD4" i="6" l="1"/>
  <c r="DE6" i="6"/>
  <c r="DF6" i="6" l="1"/>
  <c r="DE4" i="6"/>
  <c r="DG6" i="6" l="1"/>
  <c r="DF4" i="6"/>
  <c r="DH6" i="6" l="1"/>
  <c r="DG4" i="6"/>
  <c r="DH4" i="6" l="1"/>
  <c r="DI6" i="6"/>
  <c r="DJ6" i="6" l="1"/>
  <c r="DI4" i="6"/>
  <c r="DK6" i="6" l="1"/>
  <c r="DJ4" i="6"/>
  <c r="DL6" i="6" l="1"/>
  <c r="DK4" i="6"/>
  <c r="DL4" i="6" l="1"/>
  <c r="DM6" i="6"/>
  <c r="DN6" i="6" l="1"/>
  <c r="DM4" i="6"/>
  <c r="DO6" i="6" l="1"/>
  <c r="DN4" i="6"/>
  <c r="DP6" i="6" l="1"/>
  <c r="DO4" i="6"/>
  <c r="DP4" i="6" l="1"/>
  <c r="DQ6" i="6"/>
  <c r="DR6" i="6" l="1"/>
  <c r="DQ4" i="6"/>
  <c r="DS6" i="6" l="1"/>
  <c r="DR4" i="6"/>
  <c r="DT6" i="6" l="1"/>
  <c r="DS4" i="6"/>
  <c r="DT4" i="6" l="1"/>
  <c r="DU6" i="6"/>
  <c r="DV6" i="6" l="1"/>
  <c r="DU4" i="6"/>
  <c r="DW6" i="6" l="1"/>
  <c r="DV4" i="6"/>
  <c r="DX6" i="6" l="1"/>
  <c r="DW4" i="6"/>
  <c r="DX4" i="6" l="1"/>
  <c r="DY6" i="6"/>
  <c r="DZ6" i="6" l="1"/>
  <c r="DY4" i="6"/>
  <c r="EA6" i="6" l="1"/>
  <c r="DZ4" i="6"/>
  <c r="EB6" i="6" l="1"/>
  <c r="EA4" i="6"/>
  <c r="EB4" i="6" l="1"/>
  <c r="EC6" i="6"/>
  <c r="ED6" i="6" l="1"/>
  <c r="EC4" i="6"/>
  <c r="EE6" i="6" l="1"/>
  <c r="ED4" i="6"/>
  <c r="EF6" i="6" l="1"/>
  <c r="EE4" i="6"/>
  <c r="EF4" i="6" l="1"/>
  <c r="EG6" i="6"/>
  <c r="EH6" i="6" l="1"/>
  <c r="EG4" i="6"/>
  <c r="EI6" i="6" l="1"/>
  <c r="EH4" i="6"/>
  <c r="EJ6" i="6" l="1"/>
  <c r="EI4" i="6"/>
  <c r="EJ4" i="6" l="1"/>
  <c r="EK6" i="6"/>
  <c r="EL6" i="6" l="1"/>
  <c r="EK4" i="6"/>
  <c r="EM6" i="6" l="1"/>
  <c r="EL4" i="6"/>
  <c r="EN6" i="6" l="1"/>
  <c r="EM4" i="6"/>
  <c r="EO6" i="6" l="1"/>
  <c r="EN4" i="6"/>
  <c r="EP6" i="6" l="1"/>
  <c r="EO4" i="6"/>
  <c r="EQ6" i="6" l="1"/>
  <c r="EP4" i="6"/>
  <c r="ER6" i="6" l="1"/>
  <c r="EQ4" i="6"/>
  <c r="ER4" i="6" l="1"/>
  <c r="ES6" i="6"/>
  <c r="ET6" i="6" l="1"/>
  <c r="ES4" i="6"/>
  <c r="EU6" i="6" l="1"/>
  <c r="ET4" i="6"/>
  <c r="EV6" i="6" l="1"/>
  <c r="EU4" i="6"/>
  <c r="EV4" i="6" l="1"/>
  <c r="EW6" i="6"/>
  <c r="EX6" i="6" l="1"/>
  <c r="EW4" i="6"/>
  <c r="EY6" i="6" l="1"/>
  <c r="EX4" i="6"/>
  <c r="EZ6" i="6" l="1"/>
  <c r="EY4" i="6"/>
  <c r="EZ4" i="6" l="1"/>
  <c r="FA6" i="6"/>
  <c r="FB6" i="6" l="1"/>
  <c r="FA4" i="6"/>
  <c r="FC6" i="6" l="1"/>
  <c r="FB4" i="6"/>
  <c r="FD6" i="6" l="1"/>
  <c r="FC4" i="6"/>
  <c r="FD4" i="6" l="1"/>
  <c r="FE6" i="6"/>
  <c r="FF6" i="6" l="1"/>
  <c r="FE4" i="6"/>
  <c r="FG6" i="6" l="1"/>
  <c r="FF4" i="6"/>
  <c r="FH6" i="6" l="1"/>
  <c r="FG4" i="6"/>
  <c r="FH4" i="6" l="1"/>
  <c r="FI6" i="6"/>
  <c r="FJ6" i="6" l="1"/>
  <c r="FI4" i="6"/>
  <c r="FK6" i="6" l="1"/>
  <c r="FJ4" i="6"/>
  <c r="FL6" i="6" l="1"/>
  <c r="FK4" i="6"/>
  <c r="FL4" i="6" l="1"/>
  <c r="FM6" i="6"/>
  <c r="FN6" i="6" l="1"/>
  <c r="FM4" i="6"/>
  <c r="FO6" i="6" l="1"/>
  <c r="FN4" i="6"/>
  <c r="FP6" i="6" l="1"/>
  <c r="FO4" i="6"/>
  <c r="FQ6" i="6" l="1"/>
  <c r="FP4" i="6"/>
  <c r="FR6" i="6" l="1"/>
  <c r="FQ4" i="6"/>
  <c r="FS6" i="6" l="1"/>
  <c r="FR4" i="6"/>
  <c r="FT6" i="6" l="1"/>
  <c r="FS4" i="6"/>
  <c r="FT4" i="6" l="1"/>
  <c r="FU6" i="6"/>
  <c r="FV6" i="6" l="1"/>
  <c r="FU4" i="6"/>
  <c r="FW6" i="6" l="1"/>
  <c r="FV4" i="6"/>
  <c r="FX6" i="6" l="1"/>
  <c r="FW4" i="6"/>
  <c r="FY6" i="6" l="1"/>
  <c r="FX4" i="6"/>
  <c r="FZ6" i="6" l="1"/>
  <c r="FY4" i="6"/>
  <c r="GA6" i="6" l="1"/>
  <c r="FZ4" i="6"/>
  <c r="GB6" i="6" l="1"/>
  <c r="GA4" i="6"/>
  <c r="GB4" i="6" l="1"/>
  <c r="GC6" i="6"/>
  <c r="GD6" i="6" l="1"/>
  <c r="GC4" i="6"/>
  <c r="GE6" i="6" l="1"/>
  <c r="GD4" i="6"/>
  <c r="GF6" i="6" l="1"/>
  <c r="GE4" i="6"/>
  <c r="GG6" i="6" l="1"/>
  <c r="GF4" i="6"/>
  <c r="GH6" i="6" l="1"/>
  <c r="GG4" i="6"/>
  <c r="GI6" i="6" l="1"/>
  <c r="GH4" i="6"/>
  <c r="GJ6" i="6" l="1"/>
  <c r="GI4" i="6"/>
  <c r="GJ4" i="6" l="1"/>
  <c r="GK6" i="6"/>
  <c r="GL6" i="6" l="1"/>
  <c r="GK4" i="6"/>
  <c r="GM6" i="6" l="1"/>
  <c r="GL4" i="6"/>
  <c r="GN6" i="6" l="1"/>
  <c r="GM4" i="6"/>
  <c r="GN4" i="6" l="1"/>
  <c r="GO6" i="6"/>
  <c r="GP6" i="6" l="1"/>
  <c r="GO4" i="6"/>
  <c r="GQ6" i="6" l="1"/>
  <c r="GP4" i="6"/>
  <c r="GR6" i="6" l="1"/>
  <c r="GQ4" i="6"/>
  <c r="GR4" i="6" l="1"/>
  <c r="GS6" i="6"/>
  <c r="GT6" i="6" l="1"/>
  <c r="GS4" i="6"/>
  <c r="GU6" i="6" l="1"/>
  <c r="GU4" i="6" s="1"/>
  <c r="GT4" i="6"/>
</calcChain>
</file>

<file path=xl/sharedStrings.xml><?xml version="1.0" encoding="utf-8"?>
<sst xmlns="http://schemas.openxmlformats.org/spreadsheetml/2006/main" count="395" uniqueCount="181">
  <si>
    <t>Govind Lathkar</t>
  </si>
  <si>
    <t>Sr. No.</t>
  </si>
  <si>
    <t>Date</t>
  </si>
  <si>
    <t>Place</t>
  </si>
  <si>
    <t>Activity</t>
  </si>
  <si>
    <t>Remark</t>
  </si>
  <si>
    <t>Meeting with German Consultant Klaus</t>
  </si>
  <si>
    <t>Yes</t>
  </si>
  <si>
    <t>No</t>
  </si>
  <si>
    <t>Rockwell Office</t>
  </si>
  <si>
    <t>Other Place..</t>
  </si>
  <si>
    <t>Responsibility</t>
  </si>
  <si>
    <t>Completed</t>
  </si>
  <si>
    <t>In Progress</t>
  </si>
  <si>
    <t>Not required</t>
  </si>
  <si>
    <t>Not Started</t>
  </si>
  <si>
    <t>Status</t>
  </si>
  <si>
    <t>X</t>
  </si>
  <si>
    <t>√</t>
  </si>
  <si>
    <t>Completed Date</t>
  </si>
  <si>
    <t xml:space="preserve">No of Days </t>
  </si>
  <si>
    <t>Remark-1</t>
  </si>
  <si>
    <t>Hold</t>
  </si>
  <si>
    <t>Data2</t>
  </si>
  <si>
    <t>Remark-2</t>
  </si>
  <si>
    <t>Remark-3</t>
  </si>
  <si>
    <t>Total</t>
  </si>
  <si>
    <t>Special Events</t>
  </si>
  <si>
    <t>Start</t>
  </si>
  <si>
    <t>End</t>
  </si>
  <si>
    <t>Project Plan Template</t>
  </si>
  <si>
    <t>Time off</t>
  </si>
  <si>
    <t>Holiday</t>
  </si>
  <si>
    <t>% Compl.</t>
  </si>
  <si>
    <t>Project</t>
  </si>
  <si>
    <t>Controller Program</t>
  </si>
  <si>
    <t>HMI Program</t>
  </si>
  <si>
    <t>Alarm Logic</t>
  </si>
  <si>
    <t>Sequence Control</t>
  </si>
  <si>
    <t>FDS</t>
  </si>
  <si>
    <t xml:space="preserve">Documentation - </t>
  </si>
  <si>
    <t>HMI Program Screen</t>
  </si>
  <si>
    <t>HMI Program- Global Object, Face Plate</t>
  </si>
  <si>
    <t>Equipment  Logic</t>
  </si>
  <si>
    <t>Main Program</t>
  </si>
  <si>
    <t xml:space="preserve">AOI </t>
  </si>
  <si>
    <t>Master I/O List Preparation</t>
  </si>
  <si>
    <t>Equipment Module/Control  Module   / Phase Identification</t>
  </si>
  <si>
    <t>First Meeting</t>
  </si>
  <si>
    <t>Study</t>
  </si>
  <si>
    <t>Tobe Used %</t>
  </si>
  <si>
    <t>Cpu Memory</t>
  </si>
  <si>
    <t>In %</t>
  </si>
  <si>
    <t>Kb</t>
  </si>
  <si>
    <t>%</t>
  </si>
  <si>
    <t>After Adding Modules</t>
  </si>
  <si>
    <t>Sr. No</t>
  </si>
  <si>
    <t>Catalog #</t>
  </si>
  <si>
    <t>Description</t>
  </si>
  <si>
    <t>Qty</t>
  </si>
  <si>
    <t>DI</t>
  </si>
  <si>
    <t>D0</t>
  </si>
  <si>
    <t>AI</t>
  </si>
  <si>
    <t>AO</t>
  </si>
  <si>
    <t>1734-OB8</t>
  </si>
  <si>
    <t>1783-US5T</t>
  </si>
  <si>
    <t>1769-L19ER-BB1B</t>
  </si>
  <si>
    <t>CompactLogix 5370 L1 Controller, 2 EtherNet/IP ports, 1Mb memory, 16 DC in, 16 DC out, up to 8 1734 I/O expansion modules.</t>
  </si>
  <si>
    <t>1734-OE4C</t>
  </si>
  <si>
    <t>4-Point Analog Current Output Module (Preferred Availability)</t>
  </si>
  <si>
    <t>1734-IB4</t>
  </si>
  <si>
    <t>24V DC 4-Point Sink Input Module (Preferred Availability)</t>
  </si>
  <si>
    <t>2711P-T7C21D8S</t>
  </si>
  <si>
    <t>Graphic Terminal,Standard Model,6.5 in. Display, TFT Color,Touch Screen,Single Ethernet,18-30 V DC (Preferred Availability)</t>
  </si>
  <si>
    <t>Stratix 2000 Switch, Unmanaged, 5 Copper Ports (Preferred Availability)</t>
  </si>
  <si>
    <t>1734-IE8C</t>
  </si>
  <si>
    <t>8-Channel High-Density Analog Current Input Module (Preferred Availability)</t>
  </si>
  <si>
    <t>24V DC 8-Point Source Output Module (Preferred Availability)</t>
  </si>
  <si>
    <t>1734-TOP</t>
  </si>
  <si>
    <t>One-Piece Terminal Base, 8-point, Screw Clamp Terminals (Preferred Availability)</t>
  </si>
  <si>
    <t>9701-VWSB100AENM</t>
  </si>
  <si>
    <t>MEDIA - FactoryTalk View SE Station 100 Display (ENGLISH)</t>
  </si>
  <si>
    <t>FDS Document</t>
  </si>
  <si>
    <t>P&amp;I Diagram Standardization</t>
  </si>
  <si>
    <t>Standardisation</t>
  </si>
  <si>
    <t>Hardware</t>
  </si>
  <si>
    <t>Sample Development Document- Control Module</t>
  </si>
  <si>
    <t>Sample Test Document - Control Module</t>
  </si>
  <si>
    <t>AOI-Analog Input</t>
  </si>
  <si>
    <t>AOI-Analog Output</t>
  </si>
  <si>
    <t>1 . Docudtoinasfd asdfasdfasdf
2. asdfasdf</t>
  </si>
  <si>
    <t>Cpu Memory
( in Byte)</t>
  </si>
  <si>
    <t>Tobe Used 
( In Byte )</t>
  </si>
  <si>
    <t>Used Memory
( In Byte )</t>
  </si>
  <si>
    <t>Remain
( In Byte )</t>
  </si>
  <si>
    <t>Remain
( In Kb )</t>
  </si>
  <si>
    <t>AOI-xxxxx</t>
  </si>
  <si>
    <t>AOI-Pump</t>
  </si>
  <si>
    <t>PopUp - Analog Input</t>
  </si>
  <si>
    <t>PopUp - Analog Output</t>
  </si>
  <si>
    <t>PopUp - Pump</t>
  </si>
  <si>
    <t>PopUp - XXXXX</t>
  </si>
  <si>
    <t>Peporting</t>
  </si>
  <si>
    <t>Reoprt -01</t>
  </si>
  <si>
    <t>Reoprt -02</t>
  </si>
  <si>
    <t>Reoprt -03</t>
  </si>
  <si>
    <t>Reoprt -04</t>
  </si>
  <si>
    <t>Reoprt -05</t>
  </si>
  <si>
    <t>Reoprt -06</t>
  </si>
  <si>
    <t>Testing</t>
  </si>
  <si>
    <t>Testing -01</t>
  </si>
  <si>
    <t>Testing -02</t>
  </si>
  <si>
    <t>Testing -03</t>
  </si>
  <si>
    <t>Testing -04</t>
  </si>
  <si>
    <t>Testing -05</t>
  </si>
  <si>
    <t>Testing -06</t>
  </si>
  <si>
    <t>Shrikant</t>
  </si>
  <si>
    <t>Rexcel OTC</t>
  </si>
  <si>
    <t>CN Water -(Site )</t>
  </si>
  <si>
    <t>CN Water -</t>
  </si>
  <si>
    <t>Rexcel Office</t>
  </si>
  <si>
    <t>Rockwell Automation
( Team )
Govind Lathkar
Sanjay Panchal</t>
  </si>
  <si>
    <t>Project - Main Menu</t>
  </si>
  <si>
    <t>Project - Alarm history</t>
  </si>
  <si>
    <t>Project - Recipe</t>
  </si>
  <si>
    <t>Project - Trend</t>
  </si>
  <si>
    <t>Project - OEM Setting</t>
  </si>
  <si>
    <t>Project - Enduser Setting</t>
  </si>
  <si>
    <t>Project - Report</t>
  </si>
  <si>
    <t>Project - System Architecture</t>
  </si>
  <si>
    <t>Project - Parameter</t>
  </si>
  <si>
    <t>Project - Overview -05</t>
  </si>
  <si>
    <t>Project - Overview -06</t>
  </si>
  <si>
    <t>Project - Screen  -01</t>
  </si>
  <si>
    <t>Project - Screen  -02</t>
  </si>
  <si>
    <t>Project - Screen  -03</t>
  </si>
  <si>
    <t>Project - Screen  -04</t>
  </si>
  <si>
    <t>Project - Screen  -05</t>
  </si>
  <si>
    <t>Project - Screen  -06</t>
  </si>
  <si>
    <t>Project - Screen  -07</t>
  </si>
  <si>
    <t>AOI-Soft Alarm</t>
  </si>
  <si>
    <t>AOI-Alarm AOI</t>
  </si>
  <si>
    <t>AOI-PID AOI</t>
  </si>
  <si>
    <t>Equipment  -01</t>
  </si>
  <si>
    <t>Equipment  -02</t>
  </si>
  <si>
    <t>Equipment  -03</t>
  </si>
  <si>
    <t>Equipment  -04</t>
  </si>
  <si>
    <t>Equipment  -05</t>
  </si>
  <si>
    <t>Equipment  -06</t>
  </si>
  <si>
    <t>Equipment  -07</t>
  </si>
  <si>
    <t>Equipment  -08</t>
  </si>
  <si>
    <t>Equipment  -09</t>
  </si>
  <si>
    <t>Sequence Logic</t>
  </si>
  <si>
    <t>Sequence -31</t>
  </si>
  <si>
    <t>Sequence -32</t>
  </si>
  <si>
    <t>Sequence -33</t>
  </si>
  <si>
    <t>Sequence -XX</t>
  </si>
  <si>
    <t>Recipe Logic</t>
  </si>
  <si>
    <t>Setting Logic</t>
  </si>
  <si>
    <t>Dumping Logic</t>
  </si>
  <si>
    <t>Equipment / Control Module Identification</t>
  </si>
  <si>
    <t>Project - Overview -PWG</t>
  </si>
  <si>
    <t>Project - Overview -PWSND</t>
  </si>
  <si>
    <t>Project - Overview -UV</t>
  </si>
  <si>
    <t>Project - WFISND</t>
  </si>
  <si>
    <t>Project - Startup Screen</t>
  </si>
  <si>
    <t>PopUp - Mode_Selection</t>
  </si>
  <si>
    <t>PopUp - PID_Faceplate</t>
  </si>
  <si>
    <t>PopUp -VentFilter_Faceplate</t>
  </si>
  <si>
    <t>AOI-VentFilter</t>
  </si>
  <si>
    <t>PopUp - PLC -DI Module</t>
  </si>
  <si>
    <t>PopUp - PLC - Analog Module</t>
  </si>
  <si>
    <t xml:space="preserve">Data Log </t>
  </si>
  <si>
    <t>Nomenclature - ( Controller Program )</t>
  </si>
  <si>
    <t>Documentation - Phase / Equipment/ Control  Module *1</t>
  </si>
  <si>
    <t xml:space="preserve">Shrikant
 ( CN Water )
</t>
  </si>
  <si>
    <t>1. Shrikant will help Govind for identifying functioanlity</t>
  </si>
  <si>
    <t>1, Shrikant and Govind will write logic</t>
  </si>
  <si>
    <t>Shrikant will help Govind finilizer faceplate</t>
  </si>
  <si>
    <t>Master I/O List</t>
  </si>
  <si>
    <t>As per CN it is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</si>
</sst>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m/d;@"/>
    <numFmt numFmtId="166" formatCode="mmm"/>
    <numFmt numFmtId="167" formatCode="m/d"/>
    <numFmt numFmtId="168" formatCode="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rgb="FFEAEAEA"/>
      <name val="Calibri"/>
      <family val="2"/>
      <scheme val="minor"/>
    </font>
    <font>
      <sz val="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patternFill patternType="solid">
        <fgColor theme="0"/>
        <bgColor auto="1"/>
      </patternFill>
    </fill>
    <fill>
      <patternFill patternType="solid">
        <fgColor rgb="FFEAEAEA"/>
        <bgColor indexed="64"/>
      </patternFill>
    </fill>
    <fill>
      <patternFill patternType="solid">
        <fgColor rgb="FFE8E8E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auto="1"/>
      </patternFill>
    </fill>
  </fills>
  <borders count="61">
    <border>
      <left/>
      <right/>
      <top/>
      <bottom/>
      <diagonal/>
    </border>
    <border>
      <left style="medium">
        <color rgb="FF00B0F0"/>
      </left>
      <right style="medium">
        <color rgb="FF00B0F0"/>
      </right>
      <top/>
      <bottom style="thin">
        <color rgb="FF00B0F0"/>
      </bottom>
      <diagonal/>
    </border>
    <border>
      <left style="medium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medium">
        <color rgb="FF00B0F0"/>
      </right>
      <top style="thin">
        <color rgb="FF00B0F0"/>
      </top>
      <bottom style="double">
        <color rgb="FF00B0F0"/>
      </bottom>
      <diagonal/>
    </border>
    <border>
      <left style="medium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double">
        <color rgb="FF00B0F0"/>
      </left>
      <right style="medium">
        <color rgb="FF00B0F0"/>
      </right>
      <top/>
      <bottom style="double">
        <color rgb="FF00B0F0"/>
      </bottom>
      <diagonal/>
    </border>
    <border>
      <left style="medium">
        <color rgb="FF00B0F0"/>
      </left>
      <right style="medium">
        <color rgb="FF00B0F0"/>
      </right>
      <top/>
      <bottom style="double">
        <color rgb="FF00B0F0"/>
      </bottom>
      <diagonal/>
    </border>
    <border>
      <left style="medium">
        <color rgb="FF00B0F0"/>
      </left>
      <right style="double">
        <color rgb="FF00B0F0"/>
      </right>
      <top/>
      <bottom style="double">
        <color rgb="FF00B0F0"/>
      </bottom>
      <diagonal/>
    </border>
    <border>
      <left style="double">
        <color rgb="FF00B0F0"/>
      </left>
      <right style="medium">
        <color rgb="FF00B0F0"/>
      </right>
      <top style="double">
        <color rgb="FF00B0F0"/>
      </top>
      <bottom style="thin">
        <color rgb="FF00B0F0"/>
      </bottom>
      <diagonal/>
    </border>
    <border>
      <left style="medium">
        <color rgb="FF00B0F0"/>
      </left>
      <right style="medium">
        <color rgb="FF00B0F0"/>
      </right>
      <top style="double">
        <color rgb="FF00B0F0"/>
      </top>
      <bottom style="thin">
        <color rgb="FF00B0F0"/>
      </bottom>
      <diagonal/>
    </border>
    <border>
      <left style="medium">
        <color rgb="FF00B0F0"/>
      </left>
      <right style="double">
        <color rgb="FF00B0F0"/>
      </right>
      <top style="double">
        <color rgb="FF00B0F0"/>
      </top>
      <bottom style="thin">
        <color rgb="FF00B0F0"/>
      </bottom>
      <diagonal/>
    </border>
    <border>
      <left style="double">
        <color rgb="FF00B0F0"/>
      </left>
      <right style="medium">
        <color rgb="FF00B0F0"/>
      </right>
      <top style="thin">
        <color rgb="FF00B0F0"/>
      </top>
      <bottom style="double">
        <color rgb="FF00B0F0"/>
      </bottom>
      <diagonal/>
    </border>
    <border>
      <left style="double">
        <color rgb="FF00B0F0"/>
      </left>
      <right style="medium">
        <color rgb="FF00B0F0"/>
      </right>
      <top style="double">
        <color rgb="FF00B0F0"/>
      </top>
      <bottom/>
      <diagonal/>
    </border>
    <border>
      <left style="medium">
        <color rgb="FF00B0F0"/>
      </left>
      <right style="double">
        <color rgb="FF00B0F0"/>
      </right>
      <top style="double">
        <color rgb="FF00B0F0"/>
      </top>
      <bottom/>
      <diagonal/>
    </border>
    <border>
      <left style="double">
        <color rgb="FF00B0F0"/>
      </left>
      <right style="medium">
        <color rgb="FF00B0F0"/>
      </right>
      <top style="thin">
        <color rgb="FF00B0F0"/>
      </top>
      <bottom/>
      <diagonal/>
    </border>
    <border>
      <left style="medium">
        <color rgb="FF00B0F0"/>
      </left>
      <right style="double">
        <color rgb="FF00B0F0"/>
      </right>
      <top style="thin">
        <color rgb="FF00B0F0"/>
      </top>
      <bottom/>
      <diagonal/>
    </border>
    <border>
      <left style="double">
        <color rgb="FF00B0F0"/>
      </left>
      <right style="medium">
        <color rgb="FF00B0F0"/>
      </right>
      <top style="double">
        <color rgb="FF00B0F0"/>
      </top>
      <bottom style="double">
        <color rgb="FF00B0F0"/>
      </bottom>
      <diagonal/>
    </border>
    <border>
      <left style="medium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medium">
        <color rgb="FF00B0F0"/>
      </bottom>
      <diagonal/>
    </border>
    <border>
      <left style="double">
        <color rgb="FF00B0F0"/>
      </left>
      <right style="double">
        <color rgb="FF00B0F0"/>
      </right>
      <top style="medium">
        <color rgb="FF00B0F0"/>
      </top>
      <bottom style="medium">
        <color rgb="FF00B0F0"/>
      </bottom>
      <diagonal/>
    </border>
    <border>
      <left style="double">
        <color rgb="FF00B0F0"/>
      </left>
      <right style="double">
        <color rgb="FF00B0F0"/>
      </right>
      <top style="medium">
        <color rgb="FF00B0F0"/>
      </top>
      <bottom style="double">
        <color rgb="FF00B0F0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3" borderId="0" xfId="0" applyFill="1"/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0" xfId="0" applyFont="1"/>
    <xf numFmtId="0" fontId="0" fillId="3" borderId="0" xfId="0" applyFill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wrapText="1"/>
    </xf>
    <xf numFmtId="0" fontId="0" fillId="4" borderId="2" xfId="0" applyFill="1" applyBorder="1" applyAlignment="1">
      <alignment horizontal="left" vertical="center"/>
    </xf>
    <xf numFmtId="15" fontId="0" fillId="4" borderId="2" xfId="0" applyNumberFormat="1" applyFill="1" applyBorder="1" applyAlignment="1">
      <alignment horizontal="center" vertical="center"/>
    </xf>
    <xf numFmtId="15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 wrapText="1"/>
    </xf>
    <xf numFmtId="164" fontId="0" fillId="4" borderId="2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20" xfId="0" applyBorder="1"/>
    <xf numFmtId="0" fontId="0" fillId="0" borderId="21" xfId="0" applyBorder="1" applyAlignment="1">
      <alignment horizontal="left"/>
    </xf>
    <xf numFmtId="0" fontId="0" fillId="5" borderId="22" xfId="0" applyFill="1" applyBorder="1"/>
    <xf numFmtId="0" fontId="0" fillId="5" borderId="23" xfId="0" applyFill="1" applyBorder="1" applyAlignment="1">
      <alignment horizontal="left"/>
    </xf>
    <xf numFmtId="0" fontId="1" fillId="0" borderId="0" xfId="0" applyFont="1" applyAlignment="1"/>
    <xf numFmtId="0" fontId="9" fillId="6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5" fontId="0" fillId="7" borderId="30" xfId="0" applyNumberFormat="1" applyFill="1" applyBorder="1"/>
    <xf numFmtId="165" fontId="0" fillId="7" borderId="31" xfId="0" applyNumberFormat="1" applyFill="1" applyBorder="1"/>
    <xf numFmtId="0" fontId="0" fillId="0" borderId="0" xfId="0" applyBorder="1"/>
    <xf numFmtId="165" fontId="0" fillId="7" borderId="36" xfId="0" applyNumberFormat="1" applyFill="1" applyBorder="1"/>
    <xf numFmtId="0" fontId="0" fillId="0" borderId="0" xfId="0" applyAlignment="1"/>
    <xf numFmtId="167" fontId="0" fillId="0" borderId="0" xfId="0" applyNumberFormat="1"/>
    <xf numFmtId="0" fontId="0" fillId="0" borderId="38" xfId="0" applyBorder="1" applyAlignment="1"/>
    <xf numFmtId="0" fontId="0" fillId="0" borderId="0" xfId="0" applyBorder="1" applyAlignment="1">
      <alignment wrapText="1"/>
    </xf>
    <xf numFmtId="165" fontId="9" fillId="6" borderId="41" xfId="0" applyNumberFormat="1" applyFont="1" applyFill="1" applyBorder="1" applyAlignment="1"/>
    <xf numFmtId="165" fontId="9" fillId="6" borderId="42" xfId="0" applyNumberFormat="1" applyFont="1" applyFill="1" applyBorder="1" applyAlignment="1"/>
    <xf numFmtId="1" fontId="13" fillId="10" borderId="43" xfId="0" applyNumberFormat="1" applyFont="1" applyFill="1" applyBorder="1" applyAlignment="1">
      <alignment horizontal="center"/>
    </xf>
    <xf numFmtId="0" fontId="0" fillId="0" borderId="38" xfId="0" applyBorder="1"/>
    <xf numFmtId="9" fontId="0" fillId="7" borderId="44" xfId="0" applyNumberFormat="1" applyFill="1" applyBorder="1"/>
    <xf numFmtId="1" fontId="14" fillId="0" borderId="0" xfId="0" applyNumberFormat="1" applyFont="1" applyFill="1" applyBorder="1" applyAlignment="1">
      <alignment horizontal="center"/>
    </xf>
    <xf numFmtId="9" fontId="0" fillId="7" borderId="45" xfId="0" applyNumberFormat="1" applyFill="1" applyBorder="1"/>
    <xf numFmtId="0" fontId="15" fillId="0" borderId="0" xfId="0" applyFont="1"/>
    <xf numFmtId="9" fontId="0" fillId="0" borderId="0" xfId="0" applyNumberFormat="1"/>
    <xf numFmtId="0" fontId="16" fillId="11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46" xfId="0" applyBorder="1" applyAlignment="1">
      <alignment horizontal="left" vertical="center" wrapText="1"/>
    </xf>
    <xf numFmtId="0" fontId="0" fillId="5" borderId="46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3" fontId="0" fillId="5" borderId="10" xfId="0" applyNumberFormat="1" applyFill="1" applyBorder="1"/>
    <xf numFmtId="168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12" borderId="46" xfId="0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52" xfId="0" applyBorder="1"/>
    <xf numFmtId="3" fontId="0" fillId="0" borderId="52" xfId="0" applyNumberFormat="1" applyBorder="1"/>
    <xf numFmtId="0" fontId="0" fillId="0" borderId="1" xfId="0" applyBorder="1"/>
    <xf numFmtId="3" fontId="0" fillId="0" borderId="1" xfId="0" applyNumberFormat="1" applyBorder="1"/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5" borderId="52" xfId="0" applyFill="1" applyBorder="1"/>
    <xf numFmtId="3" fontId="0" fillId="5" borderId="1" xfId="0" applyNumberFormat="1" applyFill="1" applyBorder="1"/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3" fontId="0" fillId="5" borderId="2" xfId="0" applyNumberFormat="1" applyFill="1" applyBorder="1"/>
    <xf numFmtId="2" fontId="0" fillId="5" borderId="2" xfId="0" applyNumberFormat="1" applyFill="1" applyBorder="1" applyAlignment="1">
      <alignment horizontal="center" vertical="center"/>
    </xf>
    <xf numFmtId="2" fontId="0" fillId="5" borderId="2" xfId="0" applyNumberFormat="1" applyFill="1" applyBorder="1"/>
    <xf numFmtId="3" fontId="0" fillId="5" borderId="52" xfId="0" applyNumberFormat="1" applyFill="1" applyBorder="1"/>
    <xf numFmtId="2" fontId="0" fillId="5" borderId="52" xfId="0" applyNumberFormat="1" applyFill="1" applyBorder="1" applyAlignment="1">
      <alignment horizontal="center" vertical="center"/>
    </xf>
    <xf numFmtId="2" fontId="0" fillId="5" borderId="52" xfId="0" applyNumberFormat="1" applyFill="1" applyBorder="1"/>
    <xf numFmtId="0" fontId="0" fillId="13" borderId="48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/>
    <xf numFmtId="9" fontId="0" fillId="7" borderId="53" xfId="0" applyNumberFormat="1" applyFill="1" applyBorder="1"/>
    <xf numFmtId="0" fontId="0" fillId="0" borderId="0" xfId="0" applyFont="1"/>
    <xf numFmtId="165" fontId="9" fillId="6" borderId="42" xfId="0" applyNumberFormat="1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65" fontId="9" fillId="6" borderId="59" xfId="0" applyNumberFormat="1" applyFont="1" applyFill="1" applyBorder="1" applyAlignment="1"/>
    <xf numFmtId="0" fontId="0" fillId="0" borderId="6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6" borderId="40" xfId="0" applyFont="1" applyFill="1" applyBorder="1" applyAlignment="1">
      <alignment horizontal="left"/>
    </xf>
    <xf numFmtId="0" fontId="8" fillId="6" borderId="41" xfId="0" applyFont="1" applyFill="1" applyBorder="1" applyAlignment="1">
      <alignment horizontal="left"/>
    </xf>
    <xf numFmtId="167" fontId="12" fillId="9" borderId="3" xfId="0" applyNumberFormat="1" applyFont="1" applyFill="1" applyBorder="1" applyAlignment="1">
      <alignment horizontal="center" textRotation="90"/>
    </xf>
    <xf numFmtId="166" fontId="11" fillId="8" borderId="0" xfId="0" applyNumberFormat="1" applyFont="1" applyFill="1" applyBorder="1" applyAlignment="1">
      <alignment horizontal="center" vertical="center" textRotation="90"/>
    </xf>
    <xf numFmtId="0" fontId="1" fillId="0" borderId="35" xfId="0" applyFont="1" applyBorder="1" applyAlignment="1">
      <alignment horizontal="center"/>
    </xf>
    <xf numFmtId="167" fontId="12" fillId="9" borderId="37" xfId="0" applyNumberFormat="1" applyFont="1" applyFill="1" applyBorder="1" applyAlignment="1">
      <alignment horizontal="center" textRotation="90"/>
    </xf>
    <xf numFmtId="167" fontId="12" fillId="9" borderId="39" xfId="0" applyNumberFormat="1" applyFont="1" applyFill="1" applyBorder="1" applyAlignment="1">
      <alignment horizontal="center" textRotation="90"/>
    </xf>
    <xf numFmtId="0" fontId="8" fillId="6" borderId="24" xfId="0" applyFont="1" applyFill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8" fillId="14" borderId="40" xfId="0" applyFont="1" applyFill="1" applyBorder="1" applyAlignment="1">
      <alignment horizontal="left"/>
    </xf>
    <xf numFmtId="0" fontId="8" fillId="14" borderId="41" xfId="0" applyFont="1" applyFill="1" applyBorder="1" applyAlignment="1">
      <alignment horizontal="left"/>
    </xf>
    <xf numFmtId="165" fontId="9" fillId="6" borderId="54" xfId="0" applyNumberFormat="1" applyFont="1" applyFill="1" applyBorder="1" applyAlignment="1">
      <alignment horizontal="center"/>
    </xf>
    <xf numFmtId="165" fontId="9" fillId="6" borderId="55" xfId="0" applyNumberFormat="1" applyFont="1" applyFill="1" applyBorder="1" applyAlignment="1">
      <alignment horizontal="center"/>
    </xf>
    <xf numFmtId="1" fontId="0" fillId="5" borderId="50" xfId="0" applyNumberFormat="1" applyFill="1" applyBorder="1" applyAlignment="1">
      <alignment horizontal="center"/>
    </xf>
    <xf numFmtId="1" fontId="0" fillId="5" borderId="51" xfId="0" applyNumberFormat="1" applyFill="1" applyBorder="1" applyAlignment="1">
      <alignment horizontal="center"/>
    </xf>
    <xf numFmtId="0" fontId="0" fillId="0" borderId="49" xfId="0" applyBorder="1" applyAlignment="1">
      <alignment horizontal="right" vertical="center"/>
    </xf>
    <xf numFmtId="0" fontId="0" fillId="0" borderId="50" xfId="0" applyBorder="1" applyAlignment="1">
      <alignment horizontal="right" vertical="center"/>
    </xf>
    <xf numFmtId="0" fontId="0" fillId="0" borderId="51" xfId="0" applyBorder="1" applyAlignment="1">
      <alignment horizontal="right" vertical="center"/>
    </xf>
  </cellXfs>
  <cellStyles count="1">
    <cellStyle name="Normal" xfId="0" builtinId="0"/>
  </cellStyles>
  <dxfs count="268"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vind%20Lathkar\RA\Customer\Yamuna\Standerdazation\Stenter\Standardisation%20Yamuna%20Automatic%20Stenter_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Configuration &amp; Analyses"/>
      <sheetName val="IO Mapping"/>
      <sheetName val="Analyses"/>
      <sheetName val="Devices"/>
      <sheetName val="Sheet1"/>
      <sheetName val="IO Count_Customer"/>
      <sheetName val="Sheet2"/>
    </sheetNames>
    <sheetDataSet>
      <sheetData sheetId="0"/>
      <sheetData sheetId="1"/>
      <sheetData sheetId="2"/>
      <sheetData sheetId="3">
        <row r="6">
          <cell r="H6">
            <v>88</v>
          </cell>
        </row>
        <row r="7">
          <cell r="H7">
            <v>41</v>
          </cell>
        </row>
        <row r="8">
          <cell r="H8">
            <v>3</v>
          </cell>
        </row>
        <row r="9">
          <cell r="H9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V115"/>
  <sheetViews>
    <sheetView showGridLines="0" zoomScale="94" zoomScaleNormal="94" zoomScaleSheetLayoutView="40" workbookViewId="0">
      <pane xSplit="7" ySplit="8" topLeftCell="H38" activePane="bottomRight" state="frozen"/>
      <selection pane="topRight" activeCell="G1" sqref="G1"/>
      <selection pane="bottomLeft" activeCell="A9" sqref="A9"/>
      <selection pane="bottomRight" activeCell="D40" sqref="D40"/>
    </sheetView>
  </sheetViews>
  <sheetFormatPr defaultRowHeight="14.4" x14ac:dyDescent="0.3"/>
  <cols>
    <col min="1" max="1" width="6" customWidth="1"/>
    <col min="2" max="2" width="2.109375" customWidth="1"/>
    <col min="3" max="3" width="46.88671875" customWidth="1"/>
    <col min="4" max="4" width="10.44140625" customWidth="1"/>
    <col min="5" max="5" width="7.44140625" customWidth="1"/>
    <col min="6" max="6" width="9" customWidth="1"/>
    <col min="7" max="7" width="0.6640625" customWidth="1"/>
    <col min="8" max="203" width="2" customWidth="1"/>
  </cols>
  <sheetData>
    <row r="1" spans="1:204" ht="7.5" customHeight="1" x14ac:dyDescent="0.3"/>
    <row r="2" spans="1:204" ht="18.75" customHeight="1" x14ac:dyDescent="0.3">
      <c r="A2" s="59"/>
      <c r="B2" s="136" t="s">
        <v>27</v>
      </c>
      <c r="C2" s="137"/>
      <c r="D2" s="60" t="s">
        <v>28</v>
      </c>
      <c r="E2" s="60" t="s">
        <v>29</v>
      </c>
      <c r="G2" s="61"/>
      <c r="H2" s="138" t="s">
        <v>30</v>
      </c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/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/>
      <c r="GE2" s="139"/>
      <c r="GF2" s="139"/>
      <c r="GG2" s="139"/>
      <c r="GH2" s="139"/>
      <c r="GI2" s="139"/>
      <c r="GJ2" s="139"/>
      <c r="GK2" s="139"/>
      <c r="GL2" s="139"/>
      <c r="GM2" s="139"/>
      <c r="GN2" s="139"/>
      <c r="GO2" s="139"/>
      <c r="GP2" s="139"/>
      <c r="GQ2" s="139"/>
      <c r="GR2" s="139"/>
      <c r="GS2" s="139"/>
      <c r="GT2" s="139"/>
      <c r="GU2" s="140"/>
    </row>
    <row r="3" spans="1:204" x14ac:dyDescent="0.3">
      <c r="A3" s="59"/>
      <c r="B3" s="144" t="s">
        <v>31</v>
      </c>
      <c r="C3" s="144"/>
      <c r="D3" s="62"/>
      <c r="E3" s="63"/>
      <c r="G3" s="61"/>
      <c r="H3" s="141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N3" s="142"/>
      <c r="EO3" s="142"/>
      <c r="EP3" s="142"/>
      <c r="EQ3" s="142"/>
      <c r="ER3" s="142"/>
      <c r="ES3" s="142"/>
      <c r="ET3" s="142"/>
      <c r="EU3" s="142"/>
      <c r="EV3" s="142"/>
      <c r="EW3" s="142"/>
      <c r="EX3" s="142"/>
      <c r="EY3" s="142"/>
      <c r="EZ3" s="142"/>
      <c r="FA3" s="142"/>
      <c r="FB3" s="142"/>
      <c r="FC3" s="142"/>
      <c r="FD3" s="142"/>
      <c r="FE3" s="142"/>
      <c r="FF3" s="142"/>
      <c r="FG3" s="142"/>
      <c r="FH3" s="142"/>
      <c r="FI3" s="142"/>
      <c r="FJ3" s="142"/>
      <c r="FK3" s="142"/>
      <c r="FL3" s="142"/>
      <c r="FM3" s="142"/>
      <c r="FN3" s="142"/>
      <c r="FO3" s="142"/>
      <c r="FP3" s="142"/>
      <c r="FQ3" s="142"/>
      <c r="FR3" s="142"/>
      <c r="FS3" s="142"/>
      <c r="FT3" s="142"/>
      <c r="FU3" s="142"/>
      <c r="FV3" s="142"/>
      <c r="FW3" s="142"/>
      <c r="FX3" s="142"/>
      <c r="FY3" s="142"/>
      <c r="FZ3" s="142"/>
      <c r="GA3" s="142"/>
      <c r="GB3" s="142"/>
      <c r="GC3" s="142"/>
      <c r="GD3" s="142"/>
      <c r="GE3" s="142"/>
      <c r="GF3" s="142"/>
      <c r="GG3" s="142"/>
      <c r="GH3" s="142"/>
      <c r="GI3" s="142"/>
      <c r="GJ3" s="142"/>
      <c r="GK3" s="142"/>
      <c r="GL3" s="142"/>
      <c r="GM3" s="142"/>
      <c r="GN3" s="142"/>
      <c r="GO3" s="142"/>
      <c r="GP3" s="142"/>
      <c r="GQ3" s="142"/>
      <c r="GR3" s="142"/>
      <c r="GS3" s="142"/>
      <c r="GT3" s="142"/>
      <c r="GU3" s="143"/>
    </row>
    <row r="4" spans="1:204" ht="15" customHeight="1" x14ac:dyDescent="0.3">
      <c r="A4" s="64"/>
      <c r="B4" s="133" t="s">
        <v>32</v>
      </c>
      <c r="C4" s="133"/>
      <c r="D4" s="62"/>
      <c r="E4" s="65"/>
      <c r="G4" s="64"/>
      <c r="H4" s="132">
        <f>IF(MONTH(H6)&lt;&gt;MONTH(E6),H6,"")</f>
        <v>44685</v>
      </c>
      <c r="I4" s="132" t="str">
        <f t="shared" ref="I4:AN4" si="0">IF(MONTH(I6)&lt;&gt;MONTH(H6),I6,"")</f>
        <v/>
      </c>
      <c r="J4" s="132" t="str">
        <f t="shared" si="0"/>
        <v/>
      </c>
      <c r="K4" s="132" t="str">
        <f t="shared" si="0"/>
        <v/>
      </c>
      <c r="L4" s="132" t="str">
        <f t="shared" si="0"/>
        <v/>
      </c>
      <c r="M4" s="132" t="str">
        <f t="shared" si="0"/>
        <v/>
      </c>
      <c r="N4" s="132" t="str">
        <f t="shared" si="0"/>
        <v/>
      </c>
      <c r="O4" s="132" t="str">
        <f t="shared" si="0"/>
        <v/>
      </c>
      <c r="P4" s="132" t="str">
        <f t="shared" si="0"/>
        <v/>
      </c>
      <c r="Q4" s="132" t="str">
        <f t="shared" si="0"/>
        <v/>
      </c>
      <c r="R4" s="132" t="str">
        <f t="shared" si="0"/>
        <v/>
      </c>
      <c r="S4" s="132" t="str">
        <f t="shared" si="0"/>
        <v/>
      </c>
      <c r="T4" s="132" t="str">
        <f t="shared" si="0"/>
        <v/>
      </c>
      <c r="U4" s="132" t="str">
        <f t="shared" si="0"/>
        <v/>
      </c>
      <c r="V4" s="132" t="str">
        <f t="shared" si="0"/>
        <v/>
      </c>
      <c r="W4" s="132" t="str">
        <f t="shared" si="0"/>
        <v/>
      </c>
      <c r="X4" s="132" t="str">
        <f t="shared" si="0"/>
        <v/>
      </c>
      <c r="Y4" s="132" t="str">
        <f t="shared" si="0"/>
        <v/>
      </c>
      <c r="Z4" s="132" t="str">
        <f t="shared" si="0"/>
        <v/>
      </c>
      <c r="AA4" s="132" t="str">
        <f t="shared" si="0"/>
        <v/>
      </c>
      <c r="AB4" s="132" t="str">
        <f t="shared" si="0"/>
        <v/>
      </c>
      <c r="AC4" s="132" t="str">
        <f t="shared" si="0"/>
        <v/>
      </c>
      <c r="AD4" s="132" t="str">
        <f t="shared" si="0"/>
        <v/>
      </c>
      <c r="AE4" s="132" t="str">
        <f t="shared" si="0"/>
        <v/>
      </c>
      <c r="AF4" s="132" t="str">
        <f t="shared" si="0"/>
        <v/>
      </c>
      <c r="AG4" s="132" t="str">
        <f t="shared" si="0"/>
        <v/>
      </c>
      <c r="AH4" s="132" t="str">
        <f t="shared" si="0"/>
        <v/>
      </c>
      <c r="AI4" s="132" t="str">
        <f t="shared" si="0"/>
        <v/>
      </c>
      <c r="AJ4" s="132">
        <f t="shared" si="0"/>
        <v>44713</v>
      </c>
      <c r="AK4" s="132" t="str">
        <f t="shared" si="0"/>
        <v/>
      </c>
      <c r="AL4" s="132" t="str">
        <f t="shared" si="0"/>
        <v/>
      </c>
      <c r="AM4" s="132" t="str">
        <f t="shared" si="0"/>
        <v/>
      </c>
      <c r="AN4" s="132" t="str">
        <f t="shared" si="0"/>
        <v/>
      </c>
      <c r="AO4" s="132" t="str">
        <f t="shared" ref="AO4:BT4" si="1">IF(MONTH(AO6)&lt;&gt;MONTH(AN6),AO6,"")</f>
        <v/>
      </c>
      <c r="AP4" s="132" t="str">
        <f t="shared" si="1"/>
        <v/>
      </c>
      <c r="AQ4" s="132" t="str">
        <f t="shared" si="1"/>
        <v/>
      </c>
      <c r="AR4" s="132" t="str">
        <f t="shared" si="1"/>
        <v/>
      </c>
      <c r="AS4" s="132" t="str">
        <f t="shared" si="1"/>
        <v/>
      </c>
      <c r="AT4" s="132" t="str">
        <f t="shared" si="1"/>
        <v/>
      </c>
      <c r="AU4" s="132" t="str">
        <f t="shared" si="1"/>
        <v/>
      </c>
      <c r="AV4" s="132" t="str">
        <f t="shared" si="1"/>
        <v/>
      </c>
      <c r="AW4" s="132" t="str">
        <f t="shared" si="1"/>
        <v/>
      </c>
      <c r="AX4" s="132" t="str">
        <f t="shared" si="1"/>
        <v/>
      </c>
      <c r="AY4" s="132" t="str">
        <f t="shared" si="1"/>
        <v/>
      </c>
      <c r="AZ4" s="132" t="str">
        <f t="shared" si="1"/>
        <v/>
      </c>
      <c r="BA4" s="132" t="str">
        <f t="shared" si="1"/>
        <v/>
      </c>
      <c r="BB4" s="132" t="str">
        <f t="shared" si="1"/>
        <v/>
      </c>
      <c r="BC4" s="132" t="str">
        <f t="shared" si="1"/>
        <v/>
      </c>
      <c r="BD4" s="132" t="str">
        <f t="shared" si="1"/>
        <v/>
      </c>
      <c r="BE4" s="132" t="str">
        <f t="shared" si="1"/>
        <v/>
      </c>
      <c r="BF4" s="132" t="str">
        <f t="shared" si="1"/>
        <v/>
      </c>
      <c r="BG4" s="132" t="str">
        <f t="shared" si="1"/>
        <v/>
      </c>
      <c r="BH4" s="132" t="str">
        <f t="shared" si="1"/>
        <v/>
      </c>
      <c r="BI4" s="132" t="str">
        <f t="shared" si="1"/>
        <v/>
      </c>
      <c r="BJ4" s="132" t="str">
        <f t="shared" si="1"/>
        <v/>
      </c>
      <c r="BK4" s="132" t="str">
        <f t="shared" si="1"/>
        <v/>
      </c>
      <c r="BL4" s="132" t="str">
        <f t="shared" si="1"/>
        <v/>
      </c>
      <c r="BM4" s="132" t="str">
        <f t="shared" si="1"/>
        <v/>
      </c>
      <c r="BN4" s="132">
        <f t="shared" si="1"/>
        <v>44743</v>
      </c>
      <c r="BO4" s="132" t="str">
        <f t="shared" si="1"/>
        <v/>
      </c>
      <c r="BP4" s="132" t="str">
        <f t="shared" si="1"/>
        <v/>
      </c>
      <c r="BQ4" s="132" t="str">
        <f t="shared" si="1"/>
        <v/>
      </c>
      <c r="BR4" s="132" t="str">
        <f t="shared" si="1"/>
        <v/>
      </c>
      <c r="BS4" s="132" t="str">
        <f t="shared" si="1"/>
        <v/>
      </c>
      <c r="BT4" s="132" t="str">
        <f t="shared" si="1"/>
        <v/>
      </c>
      <c r="BU4" s="132" t="str">
        <f t="shared" ref="BU4:CZ4" si="2">IF(MONTH(BU6)&lt;&gt;MONTH(BT6),BU6,"")</f>
        <v/>
      </c>
      <c r="BV4" s="132" t="str">
        <f t="shared" si="2"/>
        <v/>
      </c>
      <c r="BW4" s="132" t="str">
        <f t="shared" si="2"/>
        <v/>
      </c>
      <c r="BX4" s="132" t="str">
        <f t="shared" si="2"/>
        <v/>
      </c>
      <c r="BY4" s="132" t="str">
        <f t="shared" si="2"/>
        <v/>
      </c>
      <c r="BZ4" s="132" t="str">
        <f t="shared" si="2"/>
        <v/>
      </c>
      <c r="CA4" s="132" t="str">
        <f t="shared" si="2"/>
        <v/>
      </c>
      <c r="CB4" s="132" t="str">
        <f t="shared" si="2"/>
        <v/>
      </c>
      <c r="CC4" s="132" t="str">
        <f t="shared" si="2"/>
        <v/>
      </c>
      <c r="CD4" s="132" t="str">
        <f t="shared" si="2"/>
        <v/>
      </c>
      <c r="CE4" s="132" t="str">
        <f t="shared" si="2"/>
        <v/>
      </c>
      <c r="CF4" s="132" t="str">
        <f t="shared" si="2"/>
        <v/>
      </c>
      <c r="CG4" s="132" t="str">
        <f t="shared" si="2"/>
        <v/>
      </c>
      <c r="CH4" s="132" t="str">
        <f t="shared" si="2"/>
        <v/>
      </c>
      <c r="CI4" s="132" t="str">
        <f t="shared" si="2"/>
        <v/>
      </c>
      <c r="CJ4" s="132" t="str">
        <f t="shared" si="2"/>
        <v/>
      </c>
      <c r="CK4" s="132" t="str">
        <f t="shared" si="2"/>
        <v/>
      </c>
      <c r="CL4" s="132" t="str">
        <f t="shared" si="2"/>
        <v/>
      </c>
      <c r="CM4" s="132" t="str">
        <f t="shared" si="2"/>
        <v/>
      </c>
      <c r="CN4" s="132" t="str">
        <f t="shared" si="2"/>
        <v/>
      </c>
      <c r="CO4" s="132" t="str">
        <f t="shared" si="2"/>
        <v/>
      </c>
      <c r="CP4" s="132" t="str">
        <f t="shared" si="2"/>
        <v/>
      </c>
      <c r="CQ4" s="132" t="str">
        <f t="shared" si="2"/>
        <v/>
      </c>
      <c r="CR4" s="132" t="str">
        <f t="shared" si="2"/>
        <v/>
      </c>
      <c r="CS4" s="132">
        <f t="shared" si="2"/>
        <v>44774</v>
      </c>
      <c r="CT4" s="132" t="str">
        <f t="shared" si="2"/>
        <v/>
      </c>
      <c r="CU4" s="132" t="str">
        <f t="shared" si="2"/>
        <v/>
      </c>
      <c r="CV4" s="132" t="str">
        <f t="shared" si="2"/>
        <v/>
      </c>
      <c r="CW4" s="132" t="str">
        <f t="shared" si="2"/>
        <v/>
      </c>
      <c r="CX4" s="132" t="str">
        <f t="shared" si="2"/>
        <v/>
      </c>
      <c r="CY4" s="132" t="str">
        <f t="shared" si="2"/>
        <v/>
      </c>
      <c r="CZ4" s="132" t="str">
        <f t="shared" si="2"/>
        <v/>
      </c>
      <c r="DA4" s="132" t="str">
        <f t="shared" ref="DA4:EF4" si="3">IF(MONTH(DA6)&lt;&gt;MONTH(CZ6),DA6,"")</f>
        <v/>
      </c>
      <c r="DB4" s="132" t="str">
        <f t="shared" si="3"/>
        <v/>
      </c>
      <c r="DC4" s="132" t="str">
        <f t="shared" si="3"/>
        <v/>
      </c>
      <c r="DD4" s="132" t="str">
        <f t="shared" si="3"/>
        <v/>
      </c>
      <c r="DE4" s="132" t="str">
        <f t="shared" si="3"/>
        <v/>
      </c>
      <c r="DF4" s="132" t="str">
        <f t="shared" si="3"/>
        <v/>
      </c>
      <c r="DG4" s="132" t="str">
        <f t="shared" si="3"/>
        <v/>
      </c>
      <c r="DH4" s="132" t="str">
        <f t="shared" si="3"/>
        <v/>
      </c>
      <c r="DI4" s="132" t="str">
        <f t="shared" si="3"/>
        <v/>
      </c>
      <c r="DJ4" s="132" t="str">
        <f t="shared" si="3"/>
        <v/>
      </c>
      <c r="DK4" s="132" t="str">
        <f t="shared" si="3"/>
        <v/>
      </c>
      <c r="DL4" s="132" t="str">
        <f t="shared" si="3"/>
        <v/>
      </c>
      <c r="DM4" s="132" t="str">
        <f t="shared" si="3"/>
        <v/>
      </c>
      <c r="DN4" s="132" t="str">
        <f t="shared" si="3"/>
        <v/>
      </c>
      <c r="DO4" s="132" t="str">
        <f t="shared" si="3"/>
        <v/>
      </c>
      <c r="DP4" s="132" t="str">
        <f t="shared" si="3"/>
        <v/>
      </c>
      <c r="DQ4" s="132" t="str">
        <f t="shared" si="3"/>
        <v/>
      </c>
      <c r="DR4" s="132" t="str">
        <f t="shared" si="3"/>
        <v/>
      </c>
      <c r="DS4" s="132" t="str">
        <f t="shared" si="3"/>
        <v/>
      </c>
      <c r="DT4" s="132" t="str">
        <f t="shared" si="3"/>
        <v/>
      </c>
      <c r="DU4" s="132" t="str">
        <f t="shared" si="3"/>
        <v/>
      </c>
      <c r="DV4" s="132" t="str">
        <f t="shared" si="3"/>
        <v/>
      </c>
      <c r="DW4" s="132" t="str">
        <f t="shared" si="3"/>
        <v/>
      </c>
      <c r="DX4" s="132">
        <f t="shared" si="3"/>
        <v>44805</v>
      </c>
      <c r="DY4" s="132" t="str">
        <f t="shared" si="3"/>
        <v/>
      </c>
      <c r="DZ4" s="132" t="str">
        <f t="shared" si="3"/>
        <v/>
      </c>
      <c r="EA4" s="132" t="str">
        <f t="shared" si="3"/>
        <v/>
      </c>
      <c r="EB4" s="132" t="str">
        <f t="shared" si="3"/>
        <v/>
      </c>
      <c r="EC4" s="132" t="str">
        <f t="shared" si="3"/>
        <v/>
      </c>
      <c r="ED4" s="132" t="str">
        <f t="shared" si="3"/>
        <v/>
      </c>
      <c r="EE4" s="132" t="str">
        <f t="shared" si="3"/>
        <v/>
      </c>
      <c r="EF4" s="132" t="str">
        <f t="shared" si="3"/>
        <v/>
      </c>
      <c r="EG4" s="132" t="str">
        <f t="shared" ref="EG4:FL4" si="4">IF(MONTH(EG6)&lt;&gt;MONTH(EF6),EG6,"")</f>
        <v/>
      </c>
      <c r="EH4" s="132" t="str">
        <f t="shared" si="4"/>
        <v/>
      </c>
      <c r="EI4" s="132" t="str">
        <f t="shared" si="4"/>
        <v/>
      </c>
      <c r="EJ4" s="132" t="str">
        <f t="shared" si="4"/>
        <v/>
      </c>
      <c r="EK4" s="132" t="str">
        <f t="shared" si="4"/>
        <v/>
      </c>
      <c r="EL4" s="132" t="str">
        <f t="shared" si="4"/>
        <v/>
      </c>
      <c r="EM4" s="132" t="str">
        <f t="shared" si="4"/>
        <v/>
      </c>
      <c r="EN4" s="132" t="str">
        <f t="shared" si="4"/>
        <v/>
      </c>
      <c r="EO4" s="132" t="str">
        <f t="shared" si="4"/>
        <v/>
      </c>
      <c r="EP4" s="132" t="str">
        <f t="shared" si="4"/>
        <v/>
      </c>
      <c r="EQ4" s="132" t="str">
        <f t="shared" si="4"/>
        <v/>
      </c>
      <c r="ER4" s="132" t="str">
        <f t="shared" si="4"/>
        <v/>
      </c>
      <c r="ES4" s="132" t="str">
        <f t="shared" si="4"/>
        <v/>
      </c>
      <c r="ET4" s="132" t="str">
        <f t="shared" si="4"/>
        <v/>
      </c>
      <c r="EU4" s="132" t="str">
        <f t="shared" si="4"/>
        <v/>
      </c>
      <c r="EV4" s="132" t="str">
        <f t="shared" si="4"/>
        <v/>
      </c>
      <c r="EW4" s="132" t="str">
        <f t="shared" si="4"/>
        <v/>
      </c>
      <c r="EX4" s="132" t="str">
        <f t="shared" si="4"/>
        <v/>
      </c>
      <c r="EY4" s="132" t="str">
        <f t="shared" si="4"/>
        <v/>
      </c>
      <c r="EZ4" s="132" t="str">
        <f t="shared" si="4"/>
        <v/>
      </c>
      <c r="FA4" s="132" t="str">
        <f t="shared" si="4"/>
        <v/>
      </c>
      <c r="FB4" s="132">
        <f t="shared" si="4"/>
        <v>44835</v>
      </c>
      <c r="FC4" s="132" t="str">
        <f t="shared" si="4"/>
        <v/>
      </c>
      <c r="FD4" s="132" t="str">
        <f t="shared" si="4"/>
        <v/>
      </c>
      <c r="FE4" s="132" t="str">
        <f t="shared" si="4"/>
        <v/>
      </c>
      <c r="FF4" s="132" t="str">
        <f t="shared" si="4"/>
        <v/>
      </c>
      <c r="FG4" s="132" t="str">
        <f t="shared" si="4"/>
        <v/>
      </c>
      <c r="FH4" s="132" t="str">
        <f t="shared" si="4"/>
        <v/>
      </c>
      <c r="FI4" s="132" t="str">
        <f t="shared" si="4"/>
        <v/>
      </c>
      <c r="FJ4" s="132" t="str">
        <f t="shared" si="4"/>
        <v/>
      </c>
      <c r="FK4" s="132" t="str">
        <f t="shared" si="4"/>
        <v/>
      </c>
      <c r="FL4" s="132" t="str">
        <f t="shared" si="4"/>
        <v/>
      </c>
      <c r="FM4" s="132" t="str">
        <f t="shared" ref="FM4:GU4" si="5">IF(MONTH(FM6)&lt;&gt;MONTH(FL6),FM6,"")</f>
        <v/>
      </c>
      <c r="FN4" s="132" t="str">
        <f t="shared" si="5"/>
        <v/>
      </c>
      <c r="FO4" s="132" t="str">
        <f t="shared" si="5"/>
        <v/>
      </c>
      <c r="FP4" s="132" t="str">
        <f t="shared" si="5"/>
        <v/>
      </c>
      <c r="FQ4" s="132" t="str">
        <f t="shared" si="5"/>
        <v/>
      </c>
      <c r="FR4" s="132" t="str">
        <f t="shared" si="5"/>
        <v/>
      </c>
      <c r="FS4" s="132" t="str">
        <f t="shared" si="5"/>
        <v/>
      </c>
      <c r="FT4" s="132" t="str">
        <f t="shared" si="5"/>
        <v/>
      </c>
      <c r="FU4" s="132" t="str">
        <f t="shared" si="5"/>
        <v/>
      </c>
      <c r="FV4" s="132" t="str">
        <f t="shared" si="5"/>
        <v/>
      </c>
      <c r="FW4" s="132" t="str">
        <f t="shared" si="5"/>
        <v/>
      </c>
      <c r="FX4" s="132" t="str">
        <f t="shared" si="5"/>
        <v/>
      </c>
      <c r="FY4" s="132" t="str">
        <f t="shared" si="5"/>
        <v/>
      </c>
      <c r="FZ4" s="132" t="str">
        <f t="shared" si="5"/>
        <v/>
      </c>
      <c r="GA4" s="132" t="str">
        <f t="shared" si="5"/>
        <v/>
      </c>
      <c r="GB4" s="132" t="str">
        <f t="shared" si="5"/>
        <v/>
      </c>
      <c r="GC4" s="132" t="str">
        <f t="shared" si="5"/>
        <v/>
      </c>
      <c r="GD4" s="132" t="str">
        <f t="shared" si="5"/>
        <v/>
      </c>
      <c r="GE4" s="132" t="str">
        <f t="shared" si="5"/>
        <v/>
      </c>
      <c r="GF4" s="132" t="str">
        <f t="shared" si="5"/>
        <v/>
      </c>
      <c r="GG4" s="132">
        <f t="shared" si="5"/>
        <v>44866</v>
      </c>
      <c r="GH4" s="132" t="str">
        <f t="shared" si="5"/>
        <v/>
      </c>
      <c r="GI4" s="132" t="str">
        <f t="shared" si="5"/>
        <v/>
      </c>
      <c r="GJ4" s="132" t="str">
        <f t="shared" si="5"/>
        <v/>
      </c>
      <c r="GK4" s="132" t="str">
        <f t="shared" si="5"/>
        <v/>
      </c>
      <c r="GL4" s="132" t="str">
        <f t="shared" si="5"/>
        <v/>
      </c>
      <c r="GM4" s="132" t="str">
        <f t="shared" si="5"/>
        <v/>
      </c>
      <c r="GN4" s="132" t="str">
        <f t="shared" si="5"/>
        <v/>
      </c>
      <c r="GO4" s="132" t="str">
        <f t="shared" si="5"/>
        <v/>
      </c>
      <c r="GP4" s="132" t="str">
        <f t="shared" si="5"/>
        <v/>
      </c>
      <c r="GQ4" s="132" t="str">
        <f t="shared" si="5"/>
        <v/>
      </c>
      <c r="GR4" s="132" t="str">
        <f t="shared" si="5"/>
        <v/>
      </c>
      <c r="GS4" s="132" t="str">
        <f t="shared" si="5"/>
        <v/>
      </c>
      <c r="GT4" s="132" t="str">
        <f t="shared" si="5"/>
        <v/>
      </c>
      <c r="GU4" s="132" t="str">
        <f t="shared" si="5"/>
        <v/>
      </c>
      <c r="GV4" s="66"/>
    </row>
    <row r="5" spans="1:204" x14ac:dyDescent="0.3">
      <c r="A5" s="64"/>
      <c r="B5" s="133"/>
      <c r="C5" s="133"/>
      <c r="D5" s="62"/>
      <c r="E5" s="65"/>
      <c r="G5" s="64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66"/>
    </row>
    <row r="6" spans="1:204" ht="15" customHeight="1" x14ac:dyDescent="0.3">
      <c r="A6" s="64"/>
      <c r="B6" s="133"/>
      <c r="C6" s="133"/>
      <c r="D6" s="62"/>
      <c r="E6" s="65"/>
      <c r="F6" s="67"/>
      <c r="G6" s="64"/>
      <c r="H6" s="134">
        <f>D10</f>
        <v>44685</v>
      </c>
      <c r="I6" s="134">
        <f t="shared" ref="I6:AN6" si="6">H6+1</f>
        <v>44686</v>
      </c>
      <c r="J6" s="134">
        <f t="shared" si="6"/>
        <v>44687</v>
      </c>
      <c r="K6" s="134">
        <f t="shared" si="6"/>
        <v>44688</v>
      </c>
      <c r="L6" s="134">
        <f t="shared" si="6"/>
        <v>44689</v>
      </c>
      <c r="M6" s="134">
        <f t="shared" si="6"/>
        <v>44690</v>
      </c>
      <c r="N6" s="131">
        <f t="shared" si="6"/>
        <v>44691</v>
      </c>
      <c r="O6" s="131">
        <f t="shared" si="6"/>
        <v>44692</v>
      </c>
      <c r="P6" s="131">
        <f t="shared" si="6"/>
        <v>44693</v>
      </c>
      <c r="Q6" s="131">
        <f t="shared" si="6"/>
        <v>44694</v>
      </c>
      <c r="R6" s="131">
        <f t="shared" si="6"/>
        <v>44695</v>
      </c>
      <c r="S6" s="131">
        <f t="shared" si="6"/>
        <v>44696</v>
      </c>
      <c r="T6" s="131">
        <f t="shared" si="6"/>
        <v>44697</v>
      </c>
      <c r="U6" s="131">
        <f t="shared" si="6"/>
        <v>44698</v>
      </c>
      <c r="V6" s="131">
        <f t="shared" si="6"/>
        <v>44699</v>
      </c>
      <c r="W6" s="131">
        <f t="shared" si="6"/>
        <v>44700</v>
      </c>
      <c r="X6" s="131">
        <f t="shared" si="6"/>
        <v>44701</v>
      </c>
      <c r="Y6" s="131">
        <f t="shared" si="6"/>
        <v>44702</v>
      </c>
      <c r="Z6" s="131">
        <f t="shared" si="6"/>
        <v>44703</v>
      </c>
      <c r="AA6" s="131">
        <f t="shared" si="6"/>
        <v>44704</v>
      </c>
      <c r="AB6" s="131">
        <f t="shared" si="6"/>
        <v>44705</v>
      </c>
      <c r="AC6" s="131">
        <f t="shared" si="6"/>
        <v>44706</v>
      </c>
      <c r="AD6" s="131">
        <f t="shared" si="6"/>
        <v>44707</v>
      </c>
      <c r="AE6" s="131">
        <f t="shared" si="6"/>
        <v>44708</v>
      </c>
      <c r="AF6" s="131">
        <f t="shared" si="6"/>
        <v>44709</v>
      </c>
      <c r="AG6" s="131">
        <f t="shared" si="6"/>
        <v>44710</v>
      </c>
      <c r="AH6" s="131">
        <f t="shared" si="6"/>
        <v>44711</v>
      </c>
      <c r="AI6" s="131">
        <f t="shared" si="6"/>
        <v>44712</v>
      </c>
      <c r="AJ6" s="131">
        <f t="shared" si="6"/>
        <v>44713</v>
      </c>
      <c r="AK6" s="131">
        <f t="shared" si="6"/>
        <v>44714</v>
      </c>
      <c r="AL6" s="131">
        <f t="shared" si="6"/>
        <v>44715</v>
      </c>
      <c r="AM6" s="131">
        <f t="shared" si="6"/>
        <v>44716</v>
      </c>
      <c r="AN6" s="131">
        <f t="shared" si="6"/>
        <v>44717</v>
      </c>
      <c r="AO6" s="131">
        <f t="shared" ref="AO6:BT6" si="7">AN6+1</f>
        <v>44718</v>
      </c>
      <c r="AP6" s="131">
        <f t="shared" si="7"/>
        <v>44719</v>
      </c>
      <c r="AQ6" s="131">
        <f t="shared" si="7"/>
        <v>44720</v>
      </c>
      <c r="AR6" s="131">
        <f t="shared" si="7"/>
        <v>44721</v>
      </c>
      <c r="AS6" s="131">
        <f t="shared" si="7"/>
        <v>44722</v>
      </c>
      <c r="AT6" s="131">
        <f t="shared" si="7"/>
        <v>44723</v>
      </c>
      <c r="AU6" s="131">
        <f t="shared" si="7"/>
        <v>44724</v>
      </c>
      <c r="AV6" s="131">
        <f t="shared" si="7"/>
        <v>44725</v>
      </c>
      <c r="AW6" s="131">
        <f t="shared" si="7"/>
        <v>44726</v>
      </c>
      <c r="AX6" s="131">
        <f t="shared" si="7"/>
        <v>44727</v>
      </c>
      <c r="AY6" s="131">
        <f t="shared" si="7"/>
        <v>44728</v>
      </c>
      <c r="AZ6" s="131">
        <f t="shared" si="7"/>
        <v>44729</v>
      </c>
      <c r="BA6" s="131">
        <f t="shared" si="7"/>
        <v>44730</v>
      </c>
      <c r="BB6" s="131">
        <f t="shared" si="7"/>
        <v>44731</v>
      </c>
      <c r="BC6" s="131">
        <f t="shared" si="7"/>
        <v>44732</v>
      </c>
      <c r="BD6" s="131">
        <f t="shared" si="7"/>
        <v>44733</v>
      </c>
      <c r="BE6" s="131">
        <f t="shared" si="7"/>
        <v>44734</v>
      </c>
      <c r="BF6" s="131">
        <f t="shared" si="7"/>
        <v>44735</v>
      </c>
      <c r="BG6" s="131">
        <f t="shared" si="7"/>
        <v>44736</v>
      </c>
      <c r="BH6" s="131">
        <f t="shared" si="7"/>
        <v>44737</v>
      </c>
      <c r="BI6" s="131">
        <f t="shared" si="7"/>
        <v>44738</v>
      </c>
      <c r="BJ6" s="131">
        <f t="shared" si="7"/>
        <v>44739</v>
      </c>
      <c r="BK6" s="131">
        <f t="shared" si="7"/>
        <v>44740</v>
      </c>
      <c r="BL6" s="131">
        <f t="shared" si="7"/>
        <v>44741</v>
      </c>
      <c r="BM6" s="131">
        <f t="shared" si="7"/>
        <v>44742</v>
      </c>
      <c r="BN6" s="131">
        <f t="shared" si="7"/>
        <v>44743</v>
      </c>
      <c r="BO6" s="131">
        <f t="shared" si="7"/>
        <v>44744</v>
      </c>
      <c r="BP6" s="131">
        <f t="shared" si="7"/>
        <v>44745</v>
      </c>
      <c r="BQ6" s="131">
        <f t="shared" si="7"/>
        <v>44746</v>
      </c>
      <c r="BR6" s="131">
        <f t="shared" si="7"/>
        <v>44747</v>
      </c>
      <c r="BS6" s="131">
        <f t="shared" si="7"/>
        <v>44748</v>
      </c>
      <c r="BT6" s="131">
        <f t="shared" si="7"/>
        <v>44749</v>
      </c>
      <c r="BU6" s="131">
        <f t="shared" ref="BU6:CZ6" si="8">BT6+1</f>
        <v>44750</v>
      </c>
      <c r="BV6" s="131">
        <f t="shared" si="8"/>
        <v>44751</v>
      </c>
      <c r="BW6" s="131">
        <f t="shared" si="8"/>
        <v>44752</v>
      </c>
      <c r="BX6" s="131">
        <f t="shared" si="8"/>
        <v>44753</v>
      </c>
      <c r="BY6" s="131">
        <f t="shared" si="8"/>
        <v>44754</v>
      </c>
      <c r="BZ6" s="131">
        <f t="shared" si="8"/>
        <v>44755</v>
      </c>
      <c r="CA6" s="131">
        <f t="shared" si="8"/>
        <v>44756</v>
      </c>
      <c r="CB6" s="131">
        <f t="shared" si="8"/>
        <v>44757</v>
      </c>
      <c r="CC6" s="131">
        <f t="shared" si="8"/>
        <v>44758</v>
      </c>
      <c r="CD6" s="131">
        <f t="shared" si="8"/>
        <v>44759</v>
      </c>
      <c r="CE6" s="131">
        <f t="shared" si="8"/>
        <v>44760</v>
      </c>
      <c r="CF6" s="131">
        <f t="shared" si="8"/>
        <v>44761</v>
      </c>
      <c r="CG6" s="131">
        <f t="shared" si="8"/>
        <v>44762</v>
      </c>
      <c r="CH6" s="131">
        <f t="shared" si="8"/>
        <v>44763</v>
      </c>
      <c r="CI6" s="131">
        <f t="shared" si="8"/>
        <v>44764</v>
      </c>
      <c r="CJ6" s="131">
        <f t="shared" si="8"/>
        <v>44765</v>
      </c>
      <c r="CK6" s="131">
        <f t="shared" si="8"/>
        <v>44766</v>
      </c>
      <c r="CL6" s="131">
        <f t="shared" si="8"/>
        <v>44767</v>
      </c>
      <c r="CM6" s="131">
        <f t="shared" si="8"/>
        <v>44768</v>
      </c>
      <c r="CN6" s="131">
        <f t="shared" si="8"/>
        <v>44769</v>
      </c>
      <c r="CO6" s="131">
        <f t="shared" si="8"/>
        <v>44770</v>
      </c>
      <c r="CP6" s="131">
        <f t="shared" si="8"/>
        <v>44771</v>
      </c>
      <c r="CQ6" s="131">
        <f t="shared" si="8"/>
        <v>44772</v>
      </c>
      <c r="CR6" s="131">
        <f t="shared" si="8"/>
        <v>44773</v>
      </c>
      <c r="CS6" s="131">
        <f t="shared" si="8"/>
        <v>44774</v>
      </c>
      <c r="CT6" s="131">
        <f t="shared" si="8"/>
        <v>44775</v>
      </c>
      <c r="CU6" s="131">
        <f t="shared" si="8"/>
        <v>44776</v>
      </c>
      <c r="CV6" s="131">
        <f t="shared" si="8"/>
        <v>44777</v>
      </c>
      <c r="CW6" s="131">
        <f t="shared" si="8"/>
        <v>44778</v>
      </c>
      <c r="CX6" s="131">
        <f t="shared" si="8"/>
        <v>44779</v>
      </c>
      <c r="CY6" s="131">
        <f t="shared" si="8"/>
        <v>44780</v>
      </c>
      <c r="CZ6" s="131">
        <f t="shared" si="8"/>
        <v>44781</v>
      </c>
      <c r="DA6" s="131">
        <f t="shared" ref="DA6:EF6" si="9">CZ6+1</f>
        <v>44782</v>
      </c>
      <c r="DB6" s="131">
        <f t="shared" si="9"/>
        <v>44783</v>
      </c>
      <c r="DC6" s="131">
        <f t="shared" si="9"/>
        <v>44784</v>
      </c>
      <c r="DD6" s="131">
        <f t="shared" si="9"/>
        <v>44785</v>
      </c>
      <c r="DE6" s="131">
        <f t="shared" si="9"/>
        <v>44786</v>
      </c>
      <c r="DF6" s="131">
        <f t="shared" si="9"/>
        <v>44787</v>
      </c>
      <c r="DG6" s="131">
        <f t="shared" si="9"/>
        <v>44788</v>
      </c>
      <c r="DH6" s="131">
        <f t="shared" si="9"/>
        <v>44789</v>
      </c>
      <c r="DI6" s="131">
        <f t="shared" si="9"/>
        <v>44790</v>
      </c>
      <c r="DJ6" s="131">
        <f t="shared" si="9"/>
        <v>44791</v>
      </c>
      <c r="DK6" s="131">
        <f t="shared" si="9"/>
        <v>44792</v>
      </c>
      <c r="DL6" s="131">
        <f t="shared" si="9"/>
        <v>44793</v>
      </c>
      <c r="DM6" s="131">
        <f t="shared" si="9"/>
        <v>44794</v>
      </c>
      <c r="DN6" s="131">
        <f t="shared" si="9"/>
        <v>44795</v>
      </c>
      <c r="DO6" s="131">
        <f t="shared" si="9"/>
        <v>44796</v>
      </c>
      <c r="DP6" s="131">
        <f t="shared" si="9"/>
        <v>44797</v>
      </c>
      <c r="DQ6" s="131">
        <f t="shared" si="9"/>
        <v>44798</v>
      </c>
      <c r="DR6" s="131">
        <f t="shared" si="9"/>
        <v>44799</v>
      </c>
      <c r="DS6" s="131">
        <f t="shared" si="9"/>
        <v>44800</v>
      </c>
      <c r="DT6" s="131">
        <f t="shared" si="9"/>
        <v>44801</v>
      </c>
      <c r="DU6" s="131">
        <f t="shared" si="9"/>
        <v>44802</v>
      </c>
      <c r="DV6" s="131">
        <f t="shared" si="9"/>
        <v>44803</v>
      </c>
      <c r="DW6" s="131">
        <f t="shared" si="9"/>
        <v>44804</v>
      </c>
      <c r="DX6" s="131">
        <f t="shared" si="9"/>
        <v>44805</v>
      </c>
      <c r="DY6" s="131">
        <f t="shared" si="9"/>
        <v>44806</v>
      </c>
      <c r="DZ6" s="131">
        <f t="shared" si="9"/>
        <v>44807</v>
      </c>
      <c r="EA6" s="131">
        <f t="shared" si="9"/>
        <v>44808</v>
      </c>
      <c r="EB6" s="131">
        <f t="shared" si="9"/>
        <v>44809</v>
      </c>
      <c r="EC6" s="131">
        <f t="shared" si="9"/>
        <v>44810</v>
      </c>
      <c r="ED6" s="131">
        <f t="shared" si="9"/>
        <v>44811</v>
      </c>
      <c r="EE6" s="131">
        <f t="shared" si="9"/>
        <v>44812</v>
      </c>
      <c r="EF6" s="131">
        <f t="shared" si="9"/>
        <v>44813</v>
      </c>
      <c r="EG6" s="131">
        <f t="shared" ref="EG6:FL6" si="10">EF6+1</f>
        <v>44814</v>
      </c>
      <c r="EH6" s="131">
        <f t="shared" si="10"/>
        <v>44815</v>
      </c>
      <c r="EI6" s="131">
        <f t="shared" si="10"/>
        <v>44816</v>
      </c>
      <c r="EJ6" s="131">
        <f t="shared" si="10"/>
        <v>44817</v>
      </c>
      <c r="EK6" s="131">
        <f t="shared" si="10"/>
        <v>44818</v>
      </c>
      <c r="EL6" s="131">
        <f t="shared" si="10"/>
        <v>44819</v>
      </c>
      <c r="EM6" s="131">
        <f t="shared" si="10"/>
        <v>44820</v>
      </c>
      <c r="EN6" s="131">
        <f t="shared" si="10"/>
        <v>44821</v>
      </c>
      <c r="EO6" s="131">
        <f t="shared" si="10"/>
        <v>44822</v>
      </c>
      <c r="EP6" s="131">
        <f t="shared" si="10"/>
        <v>44823</v>
      </c>
      <c r="EQ6" s="131">
        <f t="shared" si="10"/>
        <v>44824</v>
      </c>
      <c r="ER6" s="131">
        <f t="shared" si="10"/>
        <v>44825</v>
      </c>
      <c r="ES6" s="131">
        <f t="shared" si="10"/>
        <v>44826</v>
      </c>
      <c r="ET6" s="131">
        <f t="shared" si="10"/>
        <v>44827</v>
      </c>
      <c r="EU6" s="131">
        <f t="shared" si="10"/>
        <v>44828</v>
      </c>
      <c r="EV6" s="131">
        <f t="shared" si="10"/>
        <v>44829</v>
      </c>
      <c r="EW6" s="131">
        <f t="shared" si="10"/>
        <v>44830</v>
      </c>
      <c r="EX6" s="131">
        <f t="shared" si="10"/>
        <v>44831</v>
      </c>
      <c r="EY6" s="131">
        <f t="shared" si="10"/>
        <v>44832</v>
      </c>
      <c r="EZ6" s="131">
        <f t="shared" si="10"/>
        <v>44833</v>
      </c>
      <c r="FA6" s="131">
        <f t="shared" si="10"/>
        <v>44834</v>
      </c>
      <c r="FB6" s="131">
        <f t="shared" si="10"/>
        <v>44835</v>
      </c>
      <c r="FC6" s="131">
        <f t="shared" si="10"/>
        <v>44836</v>
      </c>
      <c r="FD6" s="131">
        <f t="shared" si="10"/>
        <v>44837</v>
      </c>
      <c r="FE6" s="131">
        <f t="shared" si="10"/>
        <v>44838</v>
      </c>
      <c r="FF6" s="131">
        <f t="shared" si="10"/>
        <v>44839</v>
      </c>
      <c r="FG6" s="131">
        <f t="shared" si="10"/>
        <v>44840</v>
      </c>
      <c r="FH6" s="131">
        <f t="shared" si="10"/>
        <v>44841</v>
      </c>
      <c r="FI6" s="131">
        <f t="shared" si="10"/>
        <v>44842</v>
      </c>
      <c r="FJ6" s="131">
        <f t="shared" si="10"/>
        <v>44843</v>
      </c>
      <c r="FK6" s="131">
        <f t="shared" si="10"/>
        <v>44844</v>
      </c>
      <c r="FL6" s="131">
        <f t="shared" si="10"/>
        <v>44845</v>
      </c>
      <c r="FM6" s="131">
        <f t="shared" ref="FM6:GU6" si="11">FL6+1</f>
        <v>44846</v>
      </c>
      <c r="FN6" s="131">
        <f t="shared" si="11"/>
        <v>44847</v>
      </c>
      <c r="FO6" s="131">
        <f t="shared" si="11"/>
        <v>44848</v>
      </c>
      <c r="FP6" s="131">
        <f t="shared" si="11"/>
        <v>44849</v>
      </c>
      <c r="FQ6" s="131">
        <f t="shared" si="11"/>
        <v>44850</v>
      </c>
      <c r="FR6" s="131">
        <f t="shared" si="11"/>
        <v>44851</v>
      </c>
      <c r="FS6" s="131">
        <f t="shared" si="11"/>
        <v>44852</v>
      </c>
      <c r="FT6" s="131">
        <f t="shared" si="11"/>
        <v>44853</v>
      </c>
      <c r="FU6" s="131">
        <f t="shared" si="11"/>
        <v>44854</v>
      </c>
      <c r="FV6" s="131">
        <f t="shared" si="11"/>
        <v>44855</v>
      </c>
      <c r="FW6" s="131">
        <f t="shared" si="11"/>
        <v>44856</v>
      </c>
      <c r="FX6" s="131">
        <f t="shared" si="11"/>
        <v>44857</v>
      </c>
      <c r="FY6" s="131">
        <f t="shared" si="11"/>
        <v>44858</v>
      </c>
      <c r="FZ6" s="131">
        <f t="shared" si="11"/>
        <v>44859</v>
      </c>
      <c r="GA6" s="131">
        <f t="shared" si="11"/>
        <v>44860</v>
      </c>
      <c r="GB6" s="131">
        <f t="shared" si="11"/>
        <v>44861</v>
      </c>
      <c r="GC6" s="131">
        <f t="shared" si="11"/>
        <v>44862</v>
      </c>
      <c r="GD6" s="131">
        <f t="shared" si="11"/>
        <v>44863</v>
      </c>
      <c r="GE6" s="131">
        <f t="shared" si="11"/>
        <v>44864</v>
      </c>
      <c r="GF6" s="131">
        <f t="shared" si="11"/>
        <v>44865</v>
      </c>
      <c r="GG6" s="131">
        <f t="shared" si="11"/>
        <v>44866</v>
      </c>
      <c r="GH6" s="131">
        <f t="shared" si="11"/>
        <v>44867</v>
      </c>
      <c r="GI6" s="131">
        <f t="shared" si="11"/>
        <v>44868</v>
      </c>
      <c r="GJ6" s="131">
        <f t="shared" si="11"/>
        <v>44869</v>
      </c>
      <c r="GK6" s="131">
        <f t="shared" si="11"/>
        <v>44870</v>
      </c>
      <c r="GL6" s="131">
        <f t="shared" si="11"/>
        <v>44871</v>
      </c>
      <c r="GM6" s="131">
        <f t="shared" si="11"/>
        <v>44872</v>
      </c>
      <c r="GN6" s="131">
        <f t="shared" si="11"/>
        <v>44873</v>
      </c>
      <c r="GO6" s="131">
        <f t="shared" si="11"/>
        <v>44874</v>
      </c>
      <c r="GP6" s="131">
        <f t="shared" si="11"/>
        <v>44875</v>
      </c>
      <c r="GQ6" s="131">
        <f t="shared" si="11"/>
        <v>44876</v>
      </c>
      <c r="GR6" s="131">
        <f t="shared" si="11"/>
        <v>44877</v>
      </c>
      <c r="GS6" s="131">
        <f t="shared" si="11"/>
        <v>44878</v>
      </c>
      <c r="GT6" s="131">
        <f t="shared" si="11"/>
        <v>44879</v>
      </c>
      <c r="GU6" s="131">
        <f t="shared" si="11"/>
        <v>44880</v>
      </c>
      <c r="GV6" s="68"/>
    </row>
    <row r="7" spans="1:204" x14ac:dyDescent="0.3">
      <c r="A7" s="69"/>
      <c r="B7" s="133"/>
      <c r="C7" s="133"/>
      <c r="D7" s="62"/>
      <c r="E7" s="65"/>
      <c r="H7" s="135"/>
      <c r="I7" s="135"/>
      <c r="J7" s="135"/>
      <c r="K7" s="135"/>
      <c r="L7" s="135"/>
      <c r="M7" s="135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68"/>
    </row>
    <row r="8" spans="1:204" ht="3.75" customHeight="1" x14ac:dyDescent="0.3"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</row>
    <row r="9" spans="1:204" x14ac:dyDescent="0.3">
      <c r="B9" s="95"/>
      <c r="D9" s="60" t="s">
        <v>28</v>
      </c>
      <c r="E9" s="60" t="s">
        <v>29</v>
      </c>
      <c r="F9" s="60" t="s">
        <v>33</v>
      </c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</row>
    <row r="10" spans="1:204" x14ac:dyDescent="0.3">
      <c r="A10" s="129" t="s">
        <v>34</v>
      </c>
      <c r="B10" s="130"/>
      <c r="C10" s="130"/>
      <c r="D10" s="70">
        <f>MIN(D12:D116)</f>
        <v>44685</v>
      </c>
      <c r="E10" s="70">
        <f>MAX(E12:E116)</f>
        <v>44717</v>
      </c>
      <c r="F10" s="71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</row>
    <row r="11" spans="1:204" x14ac:dyDescent="0.3">
      <c r="A11" s="129" t="s">
        <v>49</v>
      </c>
      <c r="B11" s="130"/>
      <c r="C11" s="130"/>
      <c r="D11" s="70">
        <f>MIN(D12:D16)</f>
        <v>44685</v>
      </c>
      <c r="E11" s="70">
        <f>MAX(E12:E16)</f>
        <v>44687</v>
      </c>
      <c r="F11" s="71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</row>
    <row r="12" spans="1:204" x14ac:dyDescent="0.3">
      <c r="A12" s="73"/>
      <c r="B12" t="s">
        <v>48</v>
      </c>
      <c r="C12" s="64"/>
      <c r="D12" s="62">
        <v>44685</v>
      </c>
      <c r="E12" s="63">
        <f>D12</f>
        <v>44685</v>
      </c>
      <c r="F12" s="7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75"/>
      <c r="GC12" s="75"/>
      <c r="GD12" s="75"/>
      <c r="GE12" s="75"/>
      <c r="GF12" s="75"/>
      <c r="GG12" s="75"/>
      <c r="GH12" s="75"/>
      <c r="GI12" s="75"/>
      <c r="GJ12" s="75"/>
      <c r="GK12" s="75"/>
      <c r="GL12" s="75"/>
      <c r="GM12" s="75"/>
      <c r="GN12" s="75"/>
      <c r="GO12" s="75"/>
      <c r="GP12" s="75"/>
      <c r="GQ12" s="75"/>
      <c r="GR12" s="75"/>
      <c r="GS12" s="75"/>
      <c r="GT12" s="75"/>
      <c r="GU12" s="75"/>
    </row>
    <row r="13" spans="1:204" x14ac:dyDescent="0.3">
      <c r="A13" s="73"/>
      <c r="B13" t="s">
        <v>82</v>
      </c>
      <c r="C13" s="64"/>
      <c r="D13" s="62">
        <v>44685</v>
      </c>
      <c r="E13" s="63">
        <f>D13</f>
        <v>44685</v>
      </c>
      <c r="F13" s="76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5"/>
      <c r="DY13" s="75"/>
      <c r="DZ13" s="75"/>
      <c r="EA13" s="75"/>
      <c r="EB13" s="75"/>
      <c r="EC13" s="75"/>
      <c r="ED13" s="75"/>
      <c r="EE13" s="75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75"/>
      <c r="GC13" s="75"/>
      <c r="GD13" s="75"/>
      <c r="GE13" s="75"/>
      <c r="GF13" s="75"/>
      <c r="GG13" s="75"/>
      <c r="GH13" s="75"/>
      <c r="GI13" s="75"/>
      <c r="GJ13" s="75"/>
      <c r="GK13" s="75"/>
      <c r="GL13" s="75"/>
      <c r="GM13" s="75"/>
      <c r="GN13" s="75"/>
      <c r="GO13" s="75"/>
      <c r="GP13" s="75"/>
      <c r="GQ13" s="75"/>
      <c r="GR13" s="75"/>
      <c r="GS13" s="75"/>
      <c r="GT13" s="75"/>
      <c r="GU13" s="75"/>
    </row>
    <row r="14" spans="1:204" x14ac:dyDescent="0.3">
      <c r="B14" s="95" t="s">
        <v>83</v>
      </c>
      <c r="D14" s="62">
        <v>44685</v>
      </c>
      <c r="E14" s="63">
        <f>D14</f>
        <v>44685</v>
      </c>
      <c r="F14" s="76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/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75"/>
      <c r="GC14" s="75"/>
      <c r="GD14" s="75"/>
      <c r="GE14" s="75"/>
      <c r="GF14" s="75"/>
      <c r="GG14" s="75"/>
      <c r="GH14" s="75"/>
      <c r="GI14" s="75"/>
      <c r="GJ14" s="75"/>
      <c r="GK14" s="75"/>
      <c r="GL14" s="75"/>
      <c r="GM14" s="75"/>
      <c r="GN14" s="75"/>
      <c r="GO14" s="75"/>
      <c r="GP14" s="75"/>
      <c r="GQ14" s="75"/>
      <c r="GR14" s="75"/>
      <c r="GS14" s="75"/>
      <c r="GT14" s="75"/>
      <c r="GU14" s="75"/>
    </row>
    <row r="15" spans="1:204" s="95" customFormat="1" x14ac:dyDescent="0.3">
      <c r="B15" s="77" t="s">
        <v>179</v>
      </c>
      <c r="D15" s="62">
        <v>44686</v>
      </c>
      <c r="E15" s="63">
        <f>D15+1</f>
        <v>44687</v>
      </c>
      <c r="F15" s="63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5"/>
      <c r="DY15" s="75"/>
      <c r="DZ15" s="75"/>
      <c r="EA15" s="75"/>
      <c r="EB15" s="75"/>
      <c r="EC15" s="75"/>
      <c r="ED15" s="75"/>
      <c r="EE15" s="75"/>
      <c r="EF15" s="75"/>
      <c r="EG15" s="75"/>
      <c r="EH15" s="75"/>
      <c r="EI15" s="75"/>
      <c r="EJ15" s="75"/>
      <c r="EK15" s="75"/>
      <c r="EL15" s="75"/>
      <c r="EM15" s="75"/>
      <c r="EN15" s="75"/>
      <c r="EO15" s="75"/>
      <c r="EP15" s="75"/>
      <c r="EQ15" s="75"/>
      <c r="ER15" s="75"/>
      <c r="ES15" s="75"/>
      <c r="ET15" s="75"/>
      <c r="EU15" s="75"/>
      <c r="EV15" s="75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75"/>
      <c r="GC15" s="75"/>
      <c r="GD15" s="75"/>
      <c r="GE15" s="75"/>
      <c r="GF15" s="75"/>
      <c r="GG15" s="75"/>
      <c r="GH15" s="75"/>
      <c r="GI15" s="75"/>
      <c r="GJ15" s="75"/>
      <c r="GK15" s="75"/>
      <c r="GL15" s="75"/>
      <c r="GM15" s="75"/>
      <c r="GN15" s="75"/>
      <c r="GO15" s="75"/>
      <c r="GP15" s="75"/>
      <c r="GQ15" s="75"/>
      <c r="GR15" s="75"/>
      <c r="GS15" s="75"/>
      <c r="GT15" s="75"/>
      <c r="GU15" s="75"/>
    </row>
    <row r="16" spans="1:204" x14ac:dyDescent="0.3">
      <c r="B16" s="77" t="s">
        <v>47</v>
      </c>
      <c r="D16" s="62">
        <v>44686</v>
      </c>
      <c r="E16" s="63">
        <f>D16+1</f>
        <v>44687</v>
      </c>
      <c r="F16" s="76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75"/>
      <c r="GC16" s="75"/>
      <c r="GD16" s="75"/>
      <c r="GE16" s="75"/>
      <c r="GF16" s="75"/>
      <c r="GG16" s="75"/>
      <c r="GH16" s="75"/>
      <c r="GI16" s="75"/>
      <c r="GJ16" s="75"/>
      <c r="GK16" s="75"/>
      <c r="GL16" s="75"/>
      <c r="GM16" s="75"/>
      <c r="GN16" s="75"/>
      <c r="GO16" s="75"/>
      <c r="GP16" s="75"/>
      <c r="GQ16" s="75"/>
      <c r="GR16" s="75"/>
      <c r="GS16" s="75"/>
      <c r="GT16" s="75"/>
      <c r="GU16" s="75"/>
    </row>
    <row r="17" spans="1:203" x14ac:dyDescent="0.3">
      <c r="A17" s="129" t="s">
        <v>40</v>
      </c>
      <c r="B17" s="130"/>
      <c r="C17" s="130"/>
      <c r="D17" s="70">
        <f>MIN(D18)</f>
        <v>44685</v>
      </c>
      <c r="E17" s="70">
        <f>MAX(E18:E18)</f>
        <v>44685</v>
      </c>
      <c r="F17" s="7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</row>
    <row r="18" spans="1:203" x14ac:dyDescent="0.3">
      <c r="A18" s="73"/>
      <c r="B18" t="s">
        <v>39</v>
      </c>
      <c r="C18" s="64"/>
      <c r="D18" s="62">
        <v>44685</v>
      </c>
      <c r="E18" s="63">
        <f>D18</f>
        <v>44685</v>
      </c>
      <c r="F18" s="74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75"/>
      <c r="GC18" s="75"/>
      <c r="GD18" s="75"/>
      <c r="GE18" s="75"/>
      <c r="GF18" s="75"/>
      <c r="GG18" s="75"/>
      <c r="GH18" s="75"/>
      <c r="GI18" s="75"/>
      <c r="GJ18" s="75"/>
      <c r="GK18" s="75"/>
      <c r="GL18" s="75"/>
      <c r="GM18" s="75"/>
      <c r="GN18" s="75"/>
      <c r="GO18" s="75"/>
      <c r="GP18" s="75"/>
      <c r="GQ18" s="75"/>
      <c r="GR18" s="75"/>
      <c r="GS18" s="75"/>
      <c r="GT18" s="75"/>
      <c r="GU18" s="75"/>
    </row>
    <row r="19" spans="1:203" x14ac:dyDescent="0.3">
      <c r="A19" s="129" t="s">
        <v>84</v>
      </c>
      <c r="B19" s="130"/>
      <c r="C19" s="130"/>
      <c r="D19" s="70">
        <f>MIN(D20:D23)</f>
        <v>44685</v>
      </c>
      <c r="E19" s="70">
        <f>MAX(E20:E23)</f>
        <v>44685</v>
      </c>
      <c r="F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  <c r="FB19" s="72"/>
      <c r="FC19" s="72"/>
      <c r="FD19" s="72"/>
      <c r="FE19" s="72"/>
      <c r="FF19" s="72"/>
      <c r="FG19" s="72"/>
      <c r="FH19" s="72"/>
      <c r="FI19" s="72"/>
      <c r="FJ19" s="72"/>
      <c r="FK19" s="72"/>
      <c r="FL19" s="72"/>
      <c r="FM19" s="72"/>
      <c r="FN19" s="72"/>
      <c r="FO19" s="72"/>
      <c r="FP19" s="72"/>
      <c r="FQ19" s="72"/>
      <c r="FR19" s="72"/>
      <c r="FS19" s="72"/>
      <c r="FT19" s="72"/>
      <c r="FU19" s="72"/>
      <c r="FV19" s="72"/>
      <c r="FW19" s="72"/>
      <c r="FX19" s="72"/>
      <c r="FY19" s="72"/>
      <c r="FZ19" s="72"/>
      <c r="GA19" s="72"/>
      <c r="GB19" s="72"/>
      <c r="GC19" s="72"/>
      <c r="GD19" s="72"/>
      <c r="GE19" s="72"/>
      <c r="GF19" s="72"/>
      <c r="GG19" s="72"/>
      <c r="GH19" s="72"/>
      <c r="GI19" s="72"/>
      <c r="GJ19" s="72"/>
      <c r="GK19" s="72"/>
      <c r="GL19" s="72"/>
      <c r="GM19" s="72"/>
      <c r="GN19" s="72"/>
      <c r="GO19" s="72"/>
      <c r="GP19" s="72"/>
      <c r="GQ19" s="72"/>
      <c r="GR19" s="72"/>
      <c r="GS19" s="72"/>
      <c r="GT19" s="72"/>
      <c r="GU19" s="72"/>
    </row>
    <row r="20" spans="1:203" x14ac:dyDescent="0.3">
      <c r="A20" s="73"/>
      <c r="B20" t="s">
        <v>173</v>
      </c>
      <c r="C20" s="64"/>
      <c r="D20" s="62">
        <v>44685</v>
      </c>
      <c r="E20" s="63">
        <f>D20</f>
        <v>44685</v>
      </c>
      <c r="F20" s="74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75"/>
      <c r="GC20" s="75"/>
      <c r="GD20" s="75"/>
      <c r="GE20" s="75"/>
      <c r="GF20" s="75"/>
      <c r="GG20" s="75"/>
      <c r="GH20" s="75"/>
      <c r="GI20" s="75"/>
      <c r="GJ20" s="75"/>
      <c r="GK20" s="75"/>
      <c r="GL20" s="75"/>
      <c r="GM20" s="75"/>
      <c r="GN20" s="75"/>
      <c r="GO20" s="75"/>
      <c r="GP20" s="75"/>
      <c r="GQ20" s="75"/>
      <c r="GR20" s="75"/>
      <c r="GS20" s="75"/>
      <c r="GT20" s="75"/>
      <c r="GU20" s="75"/>
    </row>
    <row r="21" spans="1:203" x14ac:dyDescent="0.3">
      <c r="A21" s="73"/>
      <c r="B21" s="95" t="s">
        <v>46</v>
      </c>
      <c r="C21" s="64"/>
      <c r="D21" s="62">
        <v>44685</v>
      </c>
      <c r="E21" s="63">
        <f>D21</f>
        <v>44685</v>
      </c>
      <c r="F21" s="74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  <c r="GH21" s="75"/>
      <c r="GI21" s="75"/>
      <c r="GJ21" s="75"/>
      <c r="GK21" s="75"/>
      <c r="GL21" s="75"/>
      <c r="GM21" s="75"/>
      <c r="GN21" s="75"/>
      <c r="GO21" s="75"/>
      <c r="GP21" s="75"/>
      <c r="GQ21" s="75"/>
      <c r="GR21" s="75"/>
      <c r="GS21" s="75"/>
      <c r="GT21" s="75"/>
      <c r="GU21" s="75"/>
    </row>
    <row r="22" spans="1:203" x14ac:dyDescent="0.3">
      <c r="B22" t="s">
        <v>39</v>
      </c>
      <c r="D22" s="62">
        <v>44685</v>
      </c>
      <c r="E22" s="63">
        <f>D22</f>
        <v>44685</v>
      </c>
      <c r="F22" s="76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  <c r="BU22" s="75"/>
      <c r="BV22" s="75"/>
      <c r="BW22" s="75"/>
      <c r="BX22" s="75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75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75"/>
      <c r="GC22" s="75"/>
      <c r="GD22" s="75"/>
      <c r="GE22" s="75"/>
      <c r="GF22" s="75"/>
      <c r="GG22" s="75"/>
      <c r="GH22" s="75"/>
      <c r="GI22" s="75"/>
      <c r="GJ22" s="75"/>
      <c r="GK22" s="75"/>
      <c r="GL22" s="75"/>
      <c r="GM22" s="75"/>
      <c r="GN22" s="75"/>
      <c r="GO22" s="75"/>
      <c r="GP22" s="75"/>
      <c r="GQ22" s="75"/>
      <c r="GR22" s="75"/>
      <c r="GS22" s="75"/>
      <c r="GT22" s="75"/>
      <c r="GU22" s="75"/>
    </row>
    <row r="23" spans="1:203" x14ac:dyDescent="0.3">
      <c r="B23" t="s">
        <v>85</v>
      </c>
      <c r="D23" s="62">
        <v>44685</v>
      </c>
      <c r="E23" s="63">
        <f>D23</f>
        <v>44685</v>
      </c>
      <c r="F23" s="76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5"/>
      <c r="GL23" s="75"/>
      <c r="GM23" s="75"/>
      <c r="GN23" s="75"/>
      <c r="GO23" s="75"/>
      <c r="GP23" s="75"/>
      <c r="GQ23" s="75"/>
      <c r="GR23" s="75"/>
      <c r="GS23" s="75"/>
      <c r="GT23" s="75"/>
      <c r="GU23" s="75"/>
    </row>
    <row r="24" spans="1:203" x14ac:dyDescent="0.3">
      <c r="A24" s="145" t="s">
        <v>174</v>
      </c>
      <c r="B24" s="146"/>
      <c r="C24" s="146"/>
      <c r="D24" s="70">
        <f>MIN(D25:D26)</f>
        <v>44685</v>
      </c>
      <c r="E24" s="70">
        <f>MAX(E25:E26)</f>
        <v>44685</v>
      </c>
      <c r="F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</row>
    <row r="25" spans="1:203" x14ac:dyDescent="0.3">
      <c r="A25" s="73"/>
      <c r="B25" t="s">
        <v>86</v>
      </c>
      <c r="C25" s="64"/>
      <c r="D25" s="62">
        <v>44685</v>
      </c>
      <c r="E25" s="63">
        <f>D25</f>
        <v>44685</v>
      </c>
      <c r="F25" s="74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5"/>
      <c r="FQ25" s="75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5"/>
      <c r="GL25" s="75"/>
      <c r="GM25" s="75"/>
      <c r="GN25" s="75"/>
      <c r="GO25" s="75"/>
      <c r="GP25" s="75"/>
      <c r="GQ25" s="75"/>
      <c r="GR25" s="75"/>
      <c r="GS25" s="75"/>
      <c r="GT25" s="75"/>
      <c r="GU25" s="75"/>
    </row>
    <row r="26" spans="1:203" x14ac:dyDescent="0.3">
      <c r="A26" s="73"/>
      <c r="B26" t="s">
        <v>87</v>
      </c>
      <c r="C26" s="64"/>
      <c r="D26" s="62">
        <v>44685</v>
      </c>
      <c r="E26" s="63">
        <f>D26</f>
        <v>44685</v>
      </c>
      <c r="F26" s="74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5"/>
      <c r="FQ26" s="75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  <c r="GU26" s="75"/>
    </row>
    <row r="27" spans="1:203" x14ac:dyDescent="0.3">
      <c r="A27" s="129" t="s">
        <v>35</v>
      </c>
      <c r="B27" s="130"/>
      <c r="C27" s="130"/>
      <c r="D27" s="70">
        <f>MIN(D28:D62)</f>
        <v>44686</v>
      </c>
      <c r="E27" s="70">
        <f>MAX(E28:E62)</f>
        <v>44717</v>
      </c>
      <c r="F27" s="71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  <c r="FB27" s="72"/>
      <c r="FC27" s="72"/>
      <c r="FD27" s="72"/>
      <c r="FE27" s="72"/>
      <c r="FF27" s="72"/>
      <c r="FG27" s="72"/>
      <c r="FH27" s="72"/>
      <c r="FI27" s="72"/>
      <c r="FJ27" s="72"/>
      <c r="FK27" s="72"/>
      <c r="FL27" s="72"/>
      <c r="FM27" s="72"/>
      <c r="FN27" s="72"/>
      <c r="FO27" s="72"/>
      <c r="FP27" s="72"/>
      <c r="FQ27" s="72"/>
      <c r="FR27" s="72"/>
      <c r="FS27" s="72"/>
      <c r="FT27" s="72"/>
      <c r="FU27" s="72"/>
      <c r="FV27" s="72"/>
      <c r="FW27" s="72"/>
      <c r="FX27" s="72"/>
      <c r="FY27" s="72"/>
      <c r="FZ27" s="72"/>
      <c r="GA27" s="72"/>
      <c r="GB27" s="72"/>
      <c r="GC27" s="72"/>
      <c r="GD27" s="72"/>
      <c r="GE27" s="72"/>
      <c r="GF27" s="72"/>
      <c r="GG27" s="72"/>
      <c r="GH27" s="72"/>
      <c r="GI27" s="72"/>
      <c r="GJ27" s="72"/>
      <c r="GK27" s="72"/>
      <c r="GL27" s="72"/>
      <c r="GM27" s="72"/>
      <c r="GN27" s="72"/>
      <c r="GO27" s="72"/>
      <c r="GP27" s="72"/>
      <c r="GQ27" s="72"/>
      <c r="GR27" s="72"/>
      <c r="GS27" s="72"/>
      <c r="GT27" s="72"/>
      <c r="GU27" s="72"/>
    </row>
    <row r="28" spans="1:203" s="95" customFormat="1" x14ac:dyDescent="0.3">
      <c r="A28" s="129" t="s">
        <v>45</v>
      </c>
      <c r="B28" s="130"/>
      <c r="C28" s="130"/>
      <c r="D28" s="70">
        <f>MIN(D29:D38)</f>
        <v>44686</v>
      </c>
      <c r="E28" s="70">
        <f>MAX(E29:E38)</f>
        <v>44698</v>
      </c>
      <c r="F28" s="71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72"/>
      <c r="FJ28" s="72"/>
      <c r="FK28" s="72"/>
      <c r="FL28" s="72"/>
      <c r="FM28" s="72"/>
      <c r="FN28" s="72"/>
      <c r="FO28" s="72"/>
      <c r="FP28" s="72"/>
      <c r="FQ28" s="72"/>
      <c r="FR28" s="72"/>
      <c r="FS28" s="72"/>
      <c r="FT28" s="72"/>
      <c r="FU28" s="72"/>
      <c r="FV28" s="72"/>
      <c r="FW28" s="72"/>
      <c r="FX28" s="72"/>
      <c r="FY28" s="72"/>
      <c r="FZ28" s="72"/>
      <c r="GA28" s="72"/>
      <c r="GB28" s="72"/>
      <c r="GC28" s="72"/>
      <c r="GD28" s="72"/>
      <c r="GE28" s="72"/>
      <c r="GF28" s="72"/>
      <c r="GG28" s="72"/>
      <c r="GH28" s="72"/>
      <c r="GI28" s="72"/>
      <c r="GJ28" s="72"/>
      <c r="GK28" s="72"/>
      <c r="GL28" s="72"/>
      <c r="GM28" s="72"/>
      <c r="GN28" s="72"/>
      <c r="GO28" s="72"/>
      <c r="GP28" s="72"/>
      <c r="GQ28" s="72"/>
      <c r="GR28" s="72"/>
      <c r="GS28" s="72"/>
      <c r="GT28" s="72"/>
      <c r="GU28" s="72"/>
    </row>
    <row r="29" spans="1:203" s="95" customFormat="1" x14ac:dyDescent="0.3">
      <c r="B29" s="95" t="s">
        <v>88</v>
      </c>
      <c r="D29" s="62">
        <v>44686</v>
      </c>
      <c r="E29" s="63">
        <f>D29+1</f>
        <v>44687</v>
      </c>
      <c r="F29" s="76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</row>
    <row r="30" spans="1:203" s="95" customFormat="1" x14ac:dyDescent="0.3">
      <c r="B30" s="95" t="s">
        <v>89</v>
      </c>
      <c r="D30" s="62">
        <f>E29+3</f>
        <v>44690</v>
      </c>
      <c r="E30" s="63">
        <f>D30+1</f>
        <v>44691</v>
      </c>
      <c r="F30" s="76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</row>
    <row r="31" spans="1:203" x14ac:dyDescent="0.3">
      <c r="B31" s="121" t="s">
        <v>140</v>
      </c>
      <c r="D31" s="62">
        <f>E30+1</f>
        <v>44692</v>
      </c>
      <c r="E31" s="63">
        <f t="shared" ref="E31:E38" si="12">D31</f>
        <v>44692</v>
      </c>
      <c r="F31" s="76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</row>
    <row r="32" spans="1:203" x14ac:dyDescent="0.3">
      <c r="B32" s="95" t="s">
        <v>141</v>
      </c>
      <c r="D32" s="62">
        <f>E31+1</f>
        <v>44693</v>
      </c>
      <c r="E32" s="63">
        <f t="shared" si="12"/>
        <v>44693</v>
      </c>
      <c r="F32" s="76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5"/>
      <c r="DF32" s="75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5"/>
      <c r="EA32" s="75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5"/>
      <c r="FQ32" s="75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5"/>
      <c r="GL32" s="75"/>
      <c r="GM32" s="75"/>
      <c r="GN32" s="75"/>
      <c r="GO32" s="75"/>
      <c r="GP32" s="75"/>
      <c r="GQ32" s="75"/>
      <c r="GR32" s="75"/>
      <c r="GS32" s="75"/>
      <c r="GT32" s="75"/>
      <c r="GU32" s="75"/>
    </row>
    <row r="33" spans="1:203" x14ac:dyDescent="0.3">
      <c r="B33" s="95" t="s">
        <v>142</v>
      </c>
      <c r="D33" s="62">
        <f>E32+1</f>
        <v>44694</v>
      </c>
      <c r="E33" s="63">
        <f t="shared" si="12"/>
        <v>44694</v>
      </c>
      <c r="F33" s="76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5"/>
      <c r="EP33" s="75"/>
      <c r="EQ33" s="75"/>
      <c r="ER33" s="75"/>
      <c r="ES33" s="75"/>
      <c r="ET33" s="75"/>
      <c r="EU33" s="75"/>
      <c r="EV33" s="75"/>
      <c r="EW33" s="75"/>
      <c r="EX33" s="75"/>
      <c r="EY33" s="75"/>
      <c r="EZ33" s="75"/>
      <c r="FA33" s="75"/>
      <c r="FB33" s="75"/>
      <c r="FC33" s="75"/>
      <c r="FD33" s="75"/>
      <c r="FE33" s="75"/>
      <c r="FF33" s="75"/>
      <c r="FG33" s="75"/>
      <c r="FH33" s="75"/>
      <c r="FI33" s="75"/>
      <c r="FJ33" s="75"/>
      <c r="FK33" s="75"/>
      <c r="FL33" s="75"/>
      <c r="FM33" s="75"/>
      <c r="FN33" s="75"/>
      <c r="FO33" s="75"/>
      <c r="FP33" s="75"/>
      <c r="FQ33" s="75"/>
      <c r="FR33" s="75"/>
      <c r="FS33" s="75"/>
      <c r="FT33" s="75"/>
      <c r="FU33" s="75"/>
      <c r="FV33" s="75"/>
      <c r="FW33" s="75"/>
      <c r="FX33" s="75"/>
      <c r="FY33" s="75"/>
      <c r="FZ33" s="75"/>
      <c r="GA33" s="75"/>
      <c r="GB33" s="75"/>
      <c r="GC33" s="75"/>
      <c r="GD33" s="75"/>
      <c r="GE33" s="75"/>
      <c r="GF33" s="75"/>
      <c r="GG33" s="75"/>
      <c r="GH33" s="75"/>
      <c r="GI33" s="75"/>
      <c r="GJ33" s="75"/>
      <c r="GK33" s="75"/>
      <c r="GL33" s="75"/>
      <c r="GM33" s="75"/>
      <c r="GN33" s="75"/>
      <c r="GO33" s="75"/>
      <c r="GP33" s="75"/>
      <c r="GQ33" s="75"/>
      <c r="GR33" s="75"/>
      <c r="GS33" s="75"/>
      <c r="GT33" s="75"/>
      <c r="GU33" s="75"/>
    </row>
    <row r="34" spans="1:203" s="95" customFormat="1" x14ac:dyDescent="0.3">
      <c r="B34" s="95" t="s">
        <v>97</v>
      </c>
      <c r="D34" s="62">
        <f>E33+3</f>
        <v>44697</v>
      </c>
      <c r="E34" s="63">
        <f>D34</f>
        <v>44697</v>
      </c>
      <c r="F34" s="76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75"/>
      <c r="EN34" s="75"/>
      <c r="EO34" s="75"/>
      <c r="EP34" s="75"/>
      <c r="EQ34" s="75"/>
      <c r="ER34" s="75"/>
      <c r="ES34" s="75"/>
      <c r="ET34" s="75"/>
      <c r="EU34" s="75"/>
      <c r="EV34" s="75"/>
      <c r="EW34" s="75"/>
      <c r="EX34" s="75"/>
      <c r="EY34" s="75"/>
      <c r="EZ34" s="75"/>
      <c r="FA34" s="75"/>
      <c r="FB34" s="75"/>
      <c r="FC34" s="75"/>
      <c r="FD34" s="75"/>
      <c r="FE34" s="75"/>
      <c r="FF34" s="75"/>
      <c r="FG34" s="75"/>
      <c r="FH34" s="75"/>
      <c r="FI34" s="75"/>
      <c r="FJ34" s="75"/>
      <c r="FK34" s="75"/>
      <c r="FL34" s="75"/>
      <c r="FM34" s="75"/>
      <c r="FN34" s="75"/>
      <c r="FO34" s="75"/>
      <c r="FP34" s="75"/>
      <c r="FQ34" s="75"/>
      <c r="FR34" s="75"/>
      <c r="FS34" s="75"/>
      <c r="FT34" s="75"/>
      <c r="FU34" s="75"/>
      <c r="FV34" s="75"/>
      <c r="FW34" s="75"/>
      <c r="FX34" s="75"/>
      <c r="FY34" s="75"/>
      <c r="FZ34" s="75"/>
      <c r="GA34" s="75"/>
      <c r="GB34" s="75"/>
      <c r="GC34" s="75"/>
      <c r="GD34" s="75"/>
      <c r="GE34" s="75"/>
      <c r="GF34" s="75"/>
      <c r="GG34" s="75"/>
      <c r="GH34" s="75"/>
      <c r="GI34" s="75"/>
      <c r="GJ34" s="75"/>
      <c r="GK34" s="75"/>
      <c r="GL34" s="75"/>
      <c r="GM34" s="75"/>
      <c r="GN34" s="75"/>
      <c r="GO34" s="75"/>
      <c r="GP34" s="75"/>
      <c r="GQ34" s="75"/>
      <c r="GR34" s="75"/>
      <c r="GS34" s="75"/>
      <c r="GT34" s="75"/>
      <c r="GU34" s="75"/>
    </row>
    <row r="35" spans="1:203" s="95" customFormat="1" x14ac:dyDescent="0.3">
      <c r="B35" s="95" t="s">
        <v>169</v>
      </c>
      <c r="D35" s="62">
        <f>E34+1</f>
        <v>44698</v>
      </c>
      <c r="E35" s="63">
        <f>D35</f>
        <v>44698</v>
      </c>
      <c r="F35" s="76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75"/>
      <c r="EI35" s="75"/>
      <c r="EJ35" s="75"/>
      <c r="EK35" s="75"/>
      <c r="EL35" s="75"/>
      <c r="EM35" s="75"/>
      <c r="EN35" s="75"/>
      <c r="EO35" s="75"/>
      <c r="EP35" s="75"/>
      <c r="EQ35" s="75"/>
      <c r="ER35" s="75"/>
      <c r="ES35" s="75"/>
      <c r="ET35" s="75"/>
      <c r="EU35" s="75"/>
      <c r="EV35" s="75"/>
      <c r="EW35" s="75"/>
      <c r="EX35" s="75"/>
      <c r="EY35" s="75"/>
      <c r="EZ35" s="75"/>
      <c r="FA35" s="75"/>
      <c r="FB35" s="75"/>
      <c r="FC35" s="75"/>
      <c r="FD35" s="75"/>
      <c r="FE35" s="75"/>
      <c r="FF35" s="75"/>
      <c r="FG35" s="75"/>
      <c r="FH35" s="75"/>
      <c r="FI35" s="75"/>
      <c r="FJ35" s="75"/>
      <c r="FK35" s="75"/>
      <c r="FL35" s="75"/>
      <c r="FM35" s="75"/>
      <c r="FN35" s="75"/>
      <c r="FO35" s="75"/>
      <c r="FP35" s="75"/>
      <c r="FQ35" s="75"/>
      <c r="FR35" s="75"/>
      <c r="FS35" s="75"/>
      <c r="FT35" s="75"/>
      <c r="FU35" s="75"/>
      <c r="FV35" s="75"/>
      <c r="FW35" s="75"/>
      <c r="FX35" s="75"/>
      <c r="FY35" s="75"/>
      <c r="FZ35" s="75"/>
      <c r="GA35" s="75"/>
      <c r="GB35" s="75"/>
      <c r="GC35" s="75"/>
      <c r="GD35" s="75"/>
      <c r="GE35" s="75"/>
      <c r="GF35" s="75"/>
      <c r="GG35" s="75"/>
      <c r="GH35" s="75"/>
      <c r="GI35" s="75"/>
      <c r="GJ35" s="75"/>
      <c r="GK35" s="75"/>
      <c r="GL35" s="75"/>
      <c r="GM35" s="75"/>
      <c r="GN35" s="75"/>
      <c r="GO35" s="75"/>
      <c r="GP35" s="75"/>
      <c r="GQ35" s="75"/>
      <c r="GR35" s="75"/>
      <c r="GS35" s="75"/>
      <c r="GT35" s="75"/>
      <c r="GU35" s="75"/>
    </row>
    <row r="36" spans="1:203" s="95" customFormat="1" x14ac:dyDescent="0.3">
      <c r="B36" s="95" t="s">
        <v>96</v>
      </c>
      <c r="D36" s="62">
        <v>44686</v>
      </c>
      <c r="E36" s="63">
        <f t="shared" si="12"/>
        <v>44686</v>
      </c>
      <c r="F36" s="76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5"/>
      <c r="FH36" s="75"/>
      <c r="FI36" s="75"/>
      <c r="FJ36" s="75"/>
      <c r="FK36" s="75"/>
      <c r="FL36" s="75"/>
      <c r="FM36" s="75"/>
      <c r="FN36" s="75"/>
      <c r="FO36" s="75"/>
      <c r="FP36" s="75"/>
      <c r="FQ36" s="75"/>
      <c r="FR36" s="75"/>
      <c r="FS36" s="75"/>
      <c r="FT36" s="75"/>
      <c r="FU36" s="75"/>
      <c r="FV36" s="75"/>
      <c r="FW36" s="75"/>
      <c r="FX36" s="75"/>
      <c r="FY36" s="75"/>
      <c r="FZ36" s="75"/>
      <c r="GA36" s="75"/>
      <c r="GB36" s="75"/>
      <c r="GC36" s="75"/>
      <c r="GD36" s="75"/>
      <c r="GE36" s="75"/>
      <c r="GF36" s="75"/>
      <c r="GG36" s="75"/>
      <c r="GH36" s="75"/>
      <c r="GI36" s="75"/>
      <c r="GJ36" s="75"/>
      <c r="GK36" s="75"/>
      <c r="GL36" s="75"/>
      <c r="GM36" s="75"/>
      <c r="GN36" s="75"/>
      <c r="GO36" s="75"/>
      <c r="GP36" s="75"/>
      <c r="GQ36" s="75"/>
      <c r="GR36" s="75"/>
      <c r="GS36" s="75"/>
      <c r="GT36" s="75"/>
      <c r="GU36" s="75"/>
    </row>
    <row r="37" spans="1:203" s="95" customFormat="1" x14ac:dyDescent="0.3">
      <c r="B37" s="95" t="s">
        <v>96</v>
      </c>
      <c r="D37" s="62">
        <v>44686</v>
      </c>
      <c r="E37" s="63">
        <f t="shared" si="12"/>
        <v>44686</v>
      </c>
      <c r="F37" s="76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75"/>
      <c r="DX37" s="75"/>
      <c r="DY37" s="75"/>
      <c r="DZ37" s="75"/>
      <c r="EA37" s="75"/>
      <c r="EB37" s="75"/>
      <c r="EC37" s="75"/>
      <c r="ED37" s="75"/>
      <c r="EE37" s="75"/>
      <c r="EF37" s="75"/>
      <c r="EG37" s="75"/>
      <c r="EH37" s="75"/>
      <c r="EI37" s="75"/>
      <c r="EJ37" s="75"/>
      <c r="EK37" s="75"/>
      <c r="EL37" s="75"/>
      <c r="EM37" s="75"/>
      <c r="EN37" s="75"/>
      <c r="EO37" s="75"/>
      <c r="EP37" s="75"/>
      <c r="EQ37" s="75"/>
      <c r="ER37" s="75"/>
      <c r="ES37" s="75"/>
      <c r="ET37" s="75"/>
      <c r="EU37" s="75"/>
      <c r="EV37" s="75"/>
      <c r="EW37" s="75"/>
      <c r="EX37" s="75"/>
      <c r="EY37" s="75"/>
      <c r="EZ37" s="75"/>
      <c r="FA37" s="75"/>
      <c r="FB37" s="75"/>
      <c r="FC37" s="75"/>
      <c r="FD37" s="75"/>
      <c r="FE37" s="75"/>
      <c r="FF37" s="75"/>
      <c r="FG37" s="75"/>
      <c r="FH37" s="75"/>
      <c r="FI37" s="75"/>
      <c r="FJ37" s="75"/>
      <c r="FK37" s="75"/>
      <c r="FL37" s="75"/>
      <c r="FM37" s="75"/>
      <c r="FN37" s="75"/>
      <c r="FO37" s="75"/>
      <c r="FP37" s="75"/>
      <c r="FQ37" s="75"/>
      <c r="FR37" s="75"/>
      <c r="FS37" s="75"/>
      <c r="FT37" s="75"/>
      <c r="FU37" s="75"/>
      <c r="FV37" s="75"/>
      <c r="FW37" s="75"/>
      <c r="FX37" s="75"/>
      <c r="FY37" s="75"/>
      <c r="FZ37" s="75"/>
      <c r="GA37" s="75"/>
      <c r="GB37" s="75"/>
      <c r="GC37" s="75"/>
      <c r="GD37" s="75"/>
      <c r="GE37" s="75"/>
      <c r="GF37" s="75"/>
      <c r="GG37" s="75"/>
      <c r="GH37" s="75"/>
      <c r="GI37" s="75"/>
      <c r="GJ37" s="75"/>
      <c r="GK37" s="75"/>
      <c r="GL37" s="75"/>
      <c r="GM37" s="75"/>
      <c r="GN37" s="75"/>
      <c r="GO37" s="75"/>
      <c r="GP37" s="75"/>
      <c r="GQ37" s="75"/>
      <c r="GR37" s="75"/>
      <c r="GS37" s="75"/>
      <c r="GT37" s="75"/>
      <c r="GU37" s="75"/>
    </row>
    <row r="38" spans="1:203" x14ac:dyDescent="0.3">
      <c r="B38" s="95" t="s">
        <v>96</v>
      </c>
      <c r="D38" s="62">
        <v>44686</v>
      </c>
      <c r="E38" s="63">
        <f t="shared" si="12"/>
        <v>44686</v>
      </c>
      <c r="F38" s="76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75"/>
      <c r="DX38" s="75"/>
      <c r="DY38" s="75"/>
      <c r="DZ38" s="75"/>
      <c r="EA38" s="75"/>
      <c r="EB38" s="75"/>
      <c r="EC38" s="75"/>
      <c r="ED38" s="75"/>
      <c r="EE38" s="75"/>
      <c r="EF38" s="75"/>
      <c r="EG38" s="75"/>
      <c r="EH38" s="75"/>
      <c r="EI38" s="75"/>
      <c r="EJ38" s="75"/>
      <c r="EK38" s="75"/>
      <c r="EL38" s="75"/>
      <c r="EM38" s="75"/>
      <c r="EN38" s="75"/>
      <c r="EO38" s="75"/>
      <c r="EP38" s="75"/>
      <c r="EQ38" s="75"/>
      <c r="ER38" s="75"/>
      <c r="ES38" s="75"/>
      <c r="ET38" s="75"/>
      <c r="EU38" s="75"/>
      <c r="EV38" s="75"/>
      <c r="EW38" s="75"/>
      <c r="EX38" s="75"/>
      <c r="EY38" s="75"/>
      <c r="EZ38" s="75"/>
      <c r="FA38" s="75"/>
      <c r="FB38" s="75"/>
      <c r="FC38" s="75"/>
      <c r="FD38" s="75"/>
      <c r="FE38" s="75"/>
      <c r="FF38" s="75"/>
      <c r="FG38" s="75"/>
      <c r="FH38" s="75"/>
      <c r="FI38" s="75"/>
      <c r="FJ38" s="75"/>
      <c r="FK38" s="75"/>
      <c r="FL38" s="75"/>
      <c r="FM38" s="75"/>
      <c r="FN38" s="75"/>
      <c r="FO38" s="75"/>
      <c r="FP38" s="75"/>
      <c r="FQ38" s="75"/>
      <c r="FR38" s="75"/>
      <c r="FS38" s="75"/>
      <c r="FT38" s="75"/>
      <c r="FU38" s="75"/>
      <c r="FV38" s="75"/>
      <c r="FW38" s="75"/>
      <c r="FX38" s="75"/>
      <c r="FY38" s="75"/>
      <c r="FZ38" s="75"/>
      <c r="GA38" s="75"/>
      <c r="GB38" s="75"/>
      <c r="GC38" s="75"/>
      <c r="GD38" s="75"/>
      <c r="GE38" s="75"/>
      <c r="GF38" s="75"/>
      <c r="GG38" s="75"/>
      <c r="GH38" s="75"/>
      <c r="GI38" s="75"/>
      <c r="GJ38" s="75"/>
      <c r="GK38" s="75"/>
      <c r="GL38" s="75"/>
      <c r="GM38" s="75"/>
      <c r="GN38" s="75"/>
      <c r="GO38" s="75"/>
      <c r="GP38" s="75"/>
      <c r="GQ38" s="75"/>
      <c r="GR38" s="75"/>
      <c r="GS38" s="75"/>
      <c r="GT38" s="75"/>
      <c r="GU38" s="75"/>
    </row>
    <row r="39" spans="1:203" x14ac:dyDescent="0.3">
      <c r="A39" s="129" t="s">
        <v>43</v>
      </c>
      <c r="B39" s="130"/>
      <c r="C39" s="130"/>
      <c r="D39" s="70">
        <f>MIN(D40:D49)</f>
        <v>44700</v>
      </c>
      <c r="E39" s="70">
        <f>MAX(E40:E49)</f>
        <v>44705</v>
      </c>
      <c r="F39" s="71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</row>
    <row r="40" spans="1:203" x14ac:dyDescent="0.3">
      <c r="B40" s="95" t="s">
        <v>160</v>
      </c>
      <c r="D40" s="62">
        <v>44700</v>
      </c>
      <c r="E40" s="62">
        <f t="shared" ref="E40:E49" si="13">D40</f>
        <v>44700</v>
      </c>
      <c r="F40" s="76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75"/>
      <c r="DX40" s="75"/>
      <c r="DY40" s="75"/>
      <c r="DZ40" s="75"/>
      <c r="EA40" s="75"/>
      <c r="EB40" s="75"/>
      <c r="EC40" s="75"/>
      <c r="ED40" s="75"/>
      <c r="EE40" s="75"/>
      <c r="EF40" s="75"/>
      <c r="EG40" s="75"/>
      <c r="EH40" s="75"/>
      <c r="EI40" s="75"/>
      <c r="EJ40" s="75"/>
      <c r="EK40" s="75"/>
      <c r="EL40" s="75"/>
      <c r="EM40" s="75"/>
      <c r="EN40" s="75"/>
      <c r="EO40" s="75"/>
      <c r="EP40" s="75"/>
      <c r="EQ40" s="75"/>
      <c r="ER40" s="75"/>
      <c r="ES40" s="75"/>
      <c r="ET40" s="75"/>
      <c r="EU40" s="75"/>
      <c r="EV40" s="75"/>
      <c r="EW40" s="75"/>
      <c r="EX40" s="75"/>
      <c r="EY40" s="75"/>
      <c r="EZ40" s="75"/>
      <c r="FA40" s="75"/>
      <c r="FB40" s="75"/>
      <c r="FC40" s="75"/>
      <c r="FD40" s="75"/>
      <c r="FE40" s="75"/>
      <c r="FF40" s="75"/>
      <c r="FG40" s="75"/>
      <c r="FH40" s="75"/>
      <c r="FI40" s="75"/>
      <c r="FJ40" s="75"/>
      <c r="FK40" s="75"/>
      <c r="FL40" s="75"/>
      <c r="FM40" s="75"/>
      <c r="FN40" s="75"/>
      <c r="FO40" s="75"/>
      <c r="FP40" s="75"/>
      <c r="FQ40" s="75"/>
      <c r="FR40" s="75"/>
      <c r="FS40" s="75"/>
      <c r="FT40" s="75"/>
      <c r="FU40" s="75"/>
      <c r="FV40" s="75"/>
      <c r="FW40" s="75"/>
      <c r="FX40" s="75"/>
      <c r="FY40" s="75"/>
      <c r="FZ40" s="75"/>
      <c r="GA40" s="75"/>
      <c r="GB40" s="75"/>
      <c r="GC40" s="75"/>
      <c r="GD40" s="75"/>
      <c r="GE40" s="75"/>
      <c r="GF40" s="75"/>
      <c r="GG40" s="75"/>
      <c r="GH40" s="75"/>
      <c r="GI40" s="75"/>
      <c r="GJ40" s="75"/>
      <c r="GK40" s="75"/>
      <c r="GL40" s="75"/>
      <c r="GM40" s="75"/>
      <c r="GN40" s="75"/>
      <c r="GO40" s="75"/>
      <c r="GP40" s="75"/>
      <c r="GQ40" s="75"/>
      <c r="GR40" s="75"/>
      <c r="GS40" s="75"/>
      <c r="GT40" s="75"/>
      <c r="GU40" s="75"/>
    </row>
    <row r="41" spans="1:203" x14ac:dyDescent="0.3">
      <c r="B41" s="95" t="s">
        <v>143</v>
      </c>
      <c r="D41" s="62">
        <v>44700</v>
      </c>
      <c r="E41" s="62">
        <f t="shared" si="13"/>
        <v>44700</v>
      </c>
      <c r="F41" s="7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  <c r="EK41" s="75"/>
      <c r="EL41" s="75"/>
      <c r="EM41" s="75"/>
      <c r="EN41" s="75"/>
      <c r="EO41" s="75"/>
      <c r="EP41" s="75"/>
      <c r="EQ41" s="75"/>
      <c r="ER41" s="75"/>
      <c r="ES41" s="75"/>
      <c r="ET41" s="75"/>
      <c r="EU41" s="75"/>
      <c r="EV41" s="75"/>
      <c r="EW41" s="75"/>
      <c r="EX41" s="75"/>
      <c r="EY41" s="75"/>
      <c r="EZ41" s="75"/>
      <c r="FA41" s="75"/>
      <c r="FB41" s="75"/>
      <c r="FC41" s="75"/>
      <c r="FD41" s="75"/>
      <c r="FE41" s="75"/>
      <c r="FF41" s="75"/>
      <c r="FG41" s="75"/>
      <c r="FH41" s="75"/>
      <c r="FI41" s="75"/>
      <c r="FJ41" s="75"/>
      <c r="FK41" s="75"/>
      <c r="FL41" s="75"/>
      <c r="FM41" s="75"/>
      <c r="FN41" s="75"/>
      <c r="FO41" s="75"/>
      <c r="FP41" s="75"/>
      <c r="FQ41" s="75"/>
      <c r="FR41" s="75"/>
      <c r="FS41" s="75"/>
      <c r="FT41" s="75"/>
      <c r="FU41" s="75"/>
      <c r="FV41" s="75"/>
      <c r="FW41" s="75"/>
      <c r="FX41" s="75"/>
      <c r="FY41" s="75"/>
      <c r="FZ41" s="75"/>
      <c r="GA41" s="75"/>
      <c r="GB41" s="75"/>
      <c r="GC41" s="75"/>
      <c r="GD41" s="75"/>
      <c r="GE41" s="75"/>
      <c r="GF41" s="75"/>
      <c r="GG41" s="75"/>
      <c r="GH41" s="75"/>
      <c r="GI41" s="75"/>
      <c r="GJ41" s="75"/>
      <c r="GK41" s="75"/>
      <c r="GL41" s="75"/>
      <c r="GM41" s="75"/>
      <c r="GN41" s="75"/>
      <c r="GO41" s="75"/>
      <c r="GP41" s="75"/>
      <c r="GQ41" s="75"/>
      <c r="GR41" s="75"/>
      <c r="GS41" s="75"/>
      <c r="GT41" s="75"/>
      <c r="GU41" s="75"/>
    </row>
    <row r="42" spans="1:203" x14ac:dyDescent="0.3">
      <c r="B42" s="95" t="s">
        <v>144</v>
      </c>
      <c r="D42" s="62">
        <v>44700</v>
      </c>
      <c r="E42" s="62">
        <f t="shared" si="13"/>
        <v>44700</v>
      </c>
      <c r="F42" s="76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  <c r="GH42" s="75"/>
      <c r="GI42" s="75"/>
      <c r="GJ42" s="75"/>
      <c r="GK42" s="75"/>
      <c r="GL42" s="75"/>
      <c r="GM42" s="75"/>
      <c r="GN42" s="75"/>
      <c r="GO42" s="75"/>
      <c r="GP42" s="75"/>
      <c r="GQ42" s="75"/>
      <c r="GR42" s="75"/>
      <c r="GS42" s="75"/>
      <c r="GT42" s="75"/>
      <c r="GU42" s="75"/>
    </row>
    <row r="43" spans="1:203" x14ac:dyDescent="0.3">
      <c r="B43" s="95" t="s">
        <v>145</v>
      </c>
      <c r="D43" s="62">
        <v>44701</v>
      </c>
      <c r="E43" s="62">
        <f t="shared" si="13"/>
        <v>44701</v>
      </c>
      <c r="F43" s="76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T43" s="75"/>
      <c r="EU43" s="75"/>
      <c r="EV43" s="75"/>
      <c r="EW43" s="75"/>
      <c r="EX43" s="75"/>
      <c r="EY43" s="75"/>
      <c r="EZ43" s="75"/>
      <c r="FA43" s="75"/>
      <c r="FB43" s="75"/>
      <c r="FC43" s="75"/>
      <c r="FD43" s="75"/>
      <c r="FE43" s="75"/>
      <c r="FF43" s="75"/>
      <c r="FG43" s="75"/>
      <c r="FH43" s="75"/>
      <c r="FI43" s="75"/>
      <c r="FJ43" s="75"/>
      <c r="FK43" s="75"/>
      <c r="FL43" s="75"/>
      <c r="FM43" s="75"/>
      <c r="FN43" s="75"/>
      <c r="FO43" s="75"/>
      <c r="FP43" s="75"/>
      <c r="FQ43" s="75"/>
      <c r="FR43" s="75"/>
      <c r="FS43" s="75"/>
      <c r="FT43" s="75"/>
      <c r="FU43" s="75"/>
      <c r="FV43" s="75"/>
      <c r="FW43" s="75"/>
      <c r="FX43" s="75"/>
      <c r="FY43" s="75"/>
      <c r="FZ43" s="75"/>
      <c r="GA43" s="75"/>
      <c r="GB43" s="75"/>
      <c r="GC43" s="75"/>
      <c r="GD43" s="75"/>
      <c r="GE43" s="75"/>
      <c r="GF43" s="75"/>
      <c r="GG43" s="75"/>
      <c r="GH43" s="75"/>
      <c r="GI43" s="75"/>
      <c r="GJ43" s="75"/>
      <c r="GK43" s="75"/>
      <c r="GL43" s="75"/>
      <c r="GM43" s="75"/>
      <c r="GN43" s="75"/>
      <c r="GO43" s="75"/>
      <c r="GP43" s="75"/>
      <c r="GQ43" s="75"/>
      <c r="GR43" s="75"/>
      <c r="GS43" s="75"/>
      <c r="GT43" s="75"/>
      <c r="GU43" s="75"/>
    </row>
    <row r="44" spans="1:203" s="95" customFormat="1" x14ac:dyDescent="0.3">
      <c r="B44" s="95" t="s">
        <v>146</v>
      </c>
      <c r="D44" s="62">
        <f>E43</f>
        <v>44701</v>
      </c>
      <c r="E44" s="62">
        <f t="shared" si="13"/>
        <v>44701</v>
      </c>
      <c r="F44" s="76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5"/>
      <c r="EV44" s="75"/>
      <c r="EW44" s="75"/>
      <c r="EX44" s="75"/>
      <c r="EY44" s="75"/>
      <c r="EZ44" s="75"/>
      <c r="FA44" s="75"/>
      <c r="FB44" s="75"/>
      <c r="FC44" s="75"/>
      <c r="FD44" s="75"/>
      <c r="FE44" s="75"/>
      <c r="FF44" s="75"/>
      <c r="FG44" s="75"/>
      <c r="FH44" s="75"/>
      <c r="FI44" s="75"/>
      <c r="FJ44" s="75"/>
      <c r="FK44" s="75"/>
      <c r="FL44" s="75"/>
      <c r="FM44" s="75"/>
      <c r="FN44" s="75"/>
      <c r="FO44" s="75"/>
      <c r="FP44" s="75"/>
      <c r="FQ44" s="75"/>
      <c r="FR44" s="75"/>
      <c r="FS44" s="75"/>
      <c r="FT44" s="75"/>
      <c r="FU44" s="75"/>
      <c r="FV44" s="75"/>
      <c r="FW44" s="75"/>
      <c r="FX44" s="75"/>
      <c r="FY44" s="75"/>
      <c r="FZ44" s="75"/>
      <c r="GA44" s="75"/>
      <c r="GB44" s="75"/>
      <c r="GC44" s="75"/>
      <c r="GD44" s="75"/>
      <c r="GE44" s="75"/>
      <c r="GF44" s="75"/>
      <c r="GG44" s="75"/>
      <c r="GH44" s="75"/>
      <c r="GI44" s="75"/>
      <c r="GJ44" s="75"/>
      <c r="GK44" s="75"/>
      <c r="GL44" s="75"/>
      <c r="GM44" s="75"/>
      <c r="GN44" s="75"/>
      <c r="GO44" s="75"/>
      <c r="GP44" s="75"/>
      <c r="GQ44" s="75"/>
      <c r="GR44" s="75"/>
      <c r="GS44" s="75"/>
      <c r="GT44" s="75"/>
      <c r="GU44" s="75"/>
    </row>
    <row r="45" spans="1:203" s="95" customFormat="1" x14ac:dyDescent="0.3">
      <c r="B45" s="95" t="s">
        <v>147</v>
      </c>
      <c r="D45" s="62">
        <f>E44+3</f>
        <v>44704</v>
      </c>
      <c r="E45" s="62">
        <f t="shared" si="13"/>
        <v>44704</v>
      </c>
      <c r="F45" s="120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5"/>
      <c r="EV45" s="75"/>
      <c r="EW45" s="75"/>
      <c r="EX45" s="75"/>
      <c r="EY45" s="75"/>
      <c r="EZ45" s="75"/>
      <c r="FA45" s="75"/>
      <c r="FB45" s="75"/>
      <c r="FC45" s="75"/>
      <c r="FD45" s="75"/>
      <c r="FE45" s="75"/>
      <c r="FF45" s="75"/>
      <c r="FG45" s="75"/>
      <c r="FH45" s="75"/>
      <c r="FI45" s="75"/>
      <c r="FJ45" s="75"/>
      <c r="FK45" s="75"/>
      <c r="FL45" s="75"/>
      <c r="FM45" s="75"/>
      <c r="FN45" s="75"/>
      <c r="FO45" s="75"/>
      <c r="FP45" s="75"/>
      <c r="FQ45" s="75"/>
      <c r="FR45" s="75"/>
      <c r="FS45" s="75"/>
      <c r="FT45" s="75"/>
      <c r="FU45" s="75"/>
      <c r="FV45" s="75"/>
      <c r="FW45" s="75"/>
      <c r="FX45" s="75"/>
      <c r="FY45" s="75"/>
      <c r="FZ45" s="75"/>
      <c r="GA45" s="75"/>
      <c r="GB45" s="75"/>
      <c r="GC45" s="75"/>
      <c r="GD45" s="75"/>
      <c r="GE45" s="75"/>
      <c r="GF45" s="75"/>
      <c r="GG45" s="75"/>
      <c r="GH45" s="75"/>
      <c r="GI45" s="75"/>
      <c r="GJ45" s="75"/>
      <c r="GK45" s="75"/>
      <c r="GL45" s="75"/>
      <c r="GM45" s="75"/>
      <c r="GN45" s="75"/>
      <c r="GO45" s="75"/>
      <c r="GP45" s="75"/>
      <c r="GQ45" s="75"/>
      <c r="GR45" s="75"/>
      <c r="GS45" s="75"/>
      <c r="GT45" s="75"/>
      <c r="GU45" s="75"/>
    </row>
    <row r="46" spans="1:203" s="95" customFormat="1" x14ac:dyDescent="0.3">
      <c r="B46" s="95" t="s">
        <v>148</v>
      </c>
      <c r="D46" s="62">
        <f>E45</f>
        <v>44704</v>
      </c>
      <c r="E46" s="62">
        <f t="shared" si="13"/>
        <v>44704</v>
      </c>
      <c r="F46" s="120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5"/>
      <c r="EV46" s="75"/>
      <c r="EW46" s="75"/>
      <c r="EX46" s="75"/>
      <c r="EY46" s="75"/>
      <c r="EZ46" s="75"/>
      <c r="FA46" s="75"/>
      <c r="FB46" s="75"/>
      <c r="FC46" s="75"/>
      <c r="FD46" s="75"/>
      <c r="FE46" s="75"/>
      <c r="FF46" s="75"/>
      <c r="FG46" s="75"/>
      <c r="FH46" s="75"/>
      <c r="FI46" s="75"/>
      <c r="FJ46" s="75"/>
      <c r="FK46" s="75"/>
      <c r="FL46" s="75"/>
      <c r="FM46" s="75"/>
      <c r="FN46" s="75"/>
      <c r="FO46" s="75"/>
      <c r="FP46" s="75"/>
      <c r="FQ46" s="75"/>
      <c r="FR46" s="75"/>
      <c r="FS46" s="75"/>
      <c r="FT46" s="75"/>
      <c r="FU46" s="75"/>
      <c r="FV46" s="75"/>
      <c r="FW46" s="75"/>
      <c r="FX46" s="75"/>
      <c r="FY46" s="75"/>
      <c r="FZ46" s="75"/>
      <c r="GA46" s="75"/>
      <c r="GB46" s="75"/>
      <c r="GC46" s="75"/>
      <c r="GD46" s="75"/>
      <c r="GE46" s="75"/>
      <c r="GF46" s="75"/>
      <c r="GG46" s="75"/>
      <c r="GH46" s="75"/>
      <c r="GI46" s="75"/>
      <c r="GJ46" s="75"/>
      <c r="GK46" s="75"/>
      <c r="GL46" s="75"/>
      <c r="GM46" s="75"/>
      <c r="GN46" s="75"/>
      <c r="GO46" s="75"/>
      <c r="GP46" s="75"/>
      <c r="GQ46" s="75"/>
      <c r="GR46" s="75"/>
      <c r="GS46" s="75"/>
      <c r="GT46" s="75"/>
      <c r="GU46" s="75"/>
    </row>
    <row r="47" spans="1:203" s="95" customFormat="1" x14ac:dyDescent="0.3">
      <c r="B47" s="95" t="s">
        <v>149</v>
      </c>
      <c r="D47" s="62">
        <f>E46+1</f>
        <v>44705</v>
      </c>
      <c r="E47" s="62">
        <f t="shared" si="13"/>
        <v>44705</v>
      </c>
      <c r="F47" s="120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75"/>
      <c r="DX47" s="75"/>
      <c r="DY47" s="75"/>
      <c r="DZ47" s="75"/>
      <c r="EA47" s="75"/>
      <c r="EB47" s="75"/>
      <c r="EC47" s="75"/>
      <c r="ED47" s="75"/>
      <c r="EE47" s="75"/>
      <c r="EF47" s="75"/>
      <c r="EG47" s="75"/>
      <c r="EH47" s="75"/>
      <c r="EI47" s="75"/>
      <c r="EJ47" s="75"/>
      <c r="EK47" s="75"/>
      <c r="EL47" s="75"/>
      <c r="EM47" s="75"/>
      <c r="EN47" s="75"/>
      <c r="EO47" s="75"/>
      <c r="EP47" s="75"/>
      <c r="EQ47" s="75"/>
      <c r="ER47" s="75"/>
      <c r="ES47" s="75"/>
      <c r="ET47" s="75"/>
      <c r="EU47" s="75"/>
      <c r="EV47" s="75"/>
      <c r="EW47" s="75"/>
      <c r="EX47" s="75"/>
      <c r="EY47" s="75"/>
      <c r="EZ47" s="75"/>
      <c r="FA47" s="75"/>
      <c r="FB47" s="75"/>
      <c r="FC47" s="75"/>
      <c r="FD47" s="75"/>
      <c r="FE47" s="75"/>
      <c r="FF47" s="75"/>
      <c r="FG47" s="75"/>
      <c r="FH47" s="75"/>
      <c r="FI47" s="75"/>
      <c r="FJ47" s="75"/>
      <c r="FK47" s="75"/>
      <c r="FL47" s="75"/>
      <c r="FM47" s="75"/>
      <c r="FN47" s="75"/>
      <c r="FO47" s="75"/>
      <c r="FP47" s="75"/>
      <c r="FQ47" s="75"/>
      <c r="FR47" s="75"/>
      <c r="FS47" s="75"/>
      <c r="FT47" s="75"/>
      <c r="FU47" s="75"/>
      <c r="FV47" s="75"/>
      <c r="FW47" s="75"/>
      <c r="FX47" s="75"/>
      <c r="FY47" s="75"/>
      <c r="FZ47" s="75"/>
      <c r="GA47" s="75"/>
      <c r="GB47" s="75"/>
      <c r="GC47" s="75"/>
      <c r="GD47" s="75"/>
      <c r="GE47" s="75"/>
      <c r="GF47" s="75"/>
      <c r="GG47" s="75"/>
      <c r="GH47" s="75"/>
      <c r="GI47" s="75"/>
      <c r="GJ47" s="75"/>
      <c r="GK47" s="75"/>
      <c r="GL47" s="75"/>
      <c r="GM47" s="75"/>
      <c r="GN47" s="75"/>
      <c r="GO47" s="75"/>
      <c r="GP47" s="75"/>
      <c r="GQ47" s="75"/>
      <c r="GR47" s="75"/>
      <c r="GS47" s="75"/>
      <c r="GT47" s="75"/>
      <c r="GU47" s="75"/>
    </row>
    <row r="48" spans="1:203" s="95" customFormat="1" x14ac:dyDescent="0.3">
      <c r="B48" s="95" t="s">
        <v>150</v>
      </c>
      <c r="D48" s="62">
        <f>E47</f>
        <v>44705</v>
      </c>
      <c r="E48" s="62">
        <f t="shared" si="13"/>
        <v>44705</v>
      </c>
      <c r="F48" s="120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  <c r="DL48" s="75"/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75"/>
      <c r="DX48" s="75"/>
      <c r="DY48" s="75"/>
      <c r="DZ48" s="75"/>
      <c r="EA48" s="75"/>
      <c r="EB48" s="75"/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5"/>
      <c r="ER48" s="75"/>
      <c r="ES48" s="75"/>
      <c r="ET48" s="75"/>
      <c r="EU48" s="75"/>
      <c r="EV48" s="75"/>
      <c r="EW48" s="75"/>
      <c r="EX48" s="75"/>
      <c r="EY48" s="75"/>
      <c r="EZ48" s="75"/>
      <c r="FA48" s="75"/>
      <c r="FB48" s="75"/>
      <c r="FC48" s="75"/>
      <c r="FD48" s="75"/>
      <c r="FE48" s="75"/>
      <c r="FF48" s="75"/>
      <c r="FG48" s="75"/>
      <c r="FH48" s="75"/>
      <c r="FI48" s="75"/>
      <c r="FJ48" s="75"/>
      <c r="FK48" s="75"/>
      <c r="FL48" s="75"/>
      <c r="FM48" s="75"/>
      <c r="FN48" s="75"/>
      <c r="FO48" s="75"/>
      <c r="FP48" s="75"/>
      <c r="FQ48" s="75"/>
      <c r="FR48" s="75"/>
      <c r="FS48" s="75"/>
      <c r="FT48" s="75"/>
      <c r="FU48" s="75"/>
      <c r="FV48" s="75"/>
      <c r="FW48" s="75"/>
      <c r="FX48" s="75"/>
      <c r="FY48" s="75"/>
      <c r="FZ48" s="75"/>
      <c r="GA48" s="75"/>
      <c r="GB48" s="75"/>
      <c r="GC48" s="75"/>
      <c r="GD48" s="75"/>
      <c r="GE48" s="75"/>
      <c r="GF48" s="75"/>
      <c r="GG48" s="75"/>
      <c r="GH48" s="75"/>
      <c r="GI48" s="75"/>
      <c r="GJ48" s="75"/>
      <c r="GK48" s="75"/>
      <c r="GL48" s="75"/>
      <c r="GM48" s="75"/>
      <c r="GN48" s="75"/>
      <c r="GO48" s="75"/>
      <c r="GP48" s="75"/>
      <c r="GQ48" s="75"/>
      <c r="GR48" s="75"/>
      <c r="GS48" s="75"/>
      <c r="GT48" s="75"/>
      <c r="GU48" s="75"/>
    </row>
    <row r="49" spans="1:203" s="95" customFormat="1" x14ac:dyDescent="0.3">
      <c r="B49" s="95" t="s">
        <v>151</v>
      </c>
      <c r="D49" s="62">
        <v>44700</v>
      </c>
      <c r="E49" s="62">
        <f t="shared" si="13"/>
        <v>44700</v>
      </c>
      <c r="F49" s="120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5"/>
      <c r="FL49" s="75"/>
      <c r="FM49" s="75"/>
      <c r="FN49" s="75"/>
      <c r="FO49" s="75"/>
      <c r="FP49" s="75"/>
      <c r="FQ49" s="75"/>
      <c r="FR49" s="75"/>
      <c r="FS49" s="75"/>
      <c r="FT49" s="75"/>
      <c r="FU49" s="75"/>
      <c r="FV49" s="75"/>
      <c r="FW49" s="75"/>
      <c r="FX49" s="75"/>
      <c r="FY49" s="75"/>
      <c r="FZ49" s="75"/>
      <c r="GA49" s="75"/>
      <c r="GB49" s="75"/>
      <c r="GC49" s="75"/>
      <c r="GD49" s="75"/>
      <c r="GE49" s="75"/>
      <c r="GF49" s="75"/>
      <c r="GG49" s="75"/>
      <c r="GH49" s="75"/>
      <c r="GI49" s="75"/>
      <c r="GJ49" s="75"/>
      <c r="GK49" s="75"/>
      <c r="GL49" s="75"/>
      <c r="GM49" s="75"/>
      <c r="GN49" s="75"/>
      <c r="GO49" s="75"/>
      <c r="GP49" s="75"/>
      <c r="GQ49" s="75"/>
      <c r="GR49" s="75"/>
      <c r="GS49" s="75"/>
      <c r="GT49" s="75"/>
      <c r="GU49" s="75"/>
    </row>
    <row r="50" spans="1:203" x14ac:dyDescent="0.3">
      <c r="A50" s="129" t="s">
        <v>152</v>
      </c>
      <c r="B50" s="130"/>
      <c r="C50" s="130"/>
      <c r="D50" s="70">
        <f>MIN(D51:D55)</f>
        <v>44705</v>
      </c>
      <c r="E50" s="70">
        <f>MAX(E51:E55)</f>
        <v>44712</v>
      </c>
      <c r="F50" s="71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72"/>
      <c r="FT50" s="72"/>
      <c r="FU50" s="72"/>
      <c r="FV50" s="72"/>
      <c r="FW50" s="72"/>
      <c r="FX50" s="72"/>
      <c r="FY50" s="72"/>
      <c r="FZ50" s="72"/>
      <c r="GA50" s="72"/>
      <c r="GB50" s="72"/>
      <c r="GC50" s="72"/>
      <c r="GD50" s="72"/>
      <c r="GE50" s="72"/>
      <c r="GF50" s="72"/>
      <c r="GG50" s="72"/>
      <c r="GH50" s="72"/>
      <c r="GI50" s="72"/>
      <c r="GJ50" s="72"/>
      <c r="GK50" s="72"/>
      <c r="GL50" s="72"/>
      <c r="GM50" s="72"/>
      <c r="GN50" s="72"/>
      <c r="GO50" s="72"/>
      <c r="GP50" s="72"/>
      <c r="GQ50" s="72"/>
      <c r="GR50" s="72"/>
      <c r="GS50" s="72"/>
      <c r="GT50" s="72"/>
      <c r="GU50" s="72"/>
    </row>
    <row r="51" spans="1:203" x14ac:dyDescent="0.3">
      <c r="B51" s="95" t="s">
        <v>153</v>
      </c>
      <c r="D51" s="62">
        <v>44705</v>
      </c>
      <c r="E51" s="62">
        <f>D51+1</f>
        <v>44706</v>
      </c>
      <c r="F51" s="76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  <c r="EY51" s="75"/>
      <c r="EZ51" s="75"/>
      <c r="FA51" s="75"/>
      <c r="FB51" s="75"/>
      <c r="FC51" s="75"/>
      <c r="FD51" s="75"/>
      <c r="FE51" s="75"/>
      <c r="FF51" s="75"/>
      <c r="FG51" s="75"/>
      <c r="FH51" s="75"/>
      <c r="FI51" s="75"/>
      <c r="FJ51" s="75"/>
      <c r="FK51" s="75"/>
      <c r="FL51" s="75"/>
      <c r="FM51" s="75"/>
      <c r="FN51" s="75"/>
      <c r="FO51" s="75"/>
      <c r="FP51" s="75"/>
      <c r="FQ51" s="75"/>
      <c r="FR51" s="75"/>
      <c r="FS51" s="75"/>
      <c r="FT51" s="75"/>
      <c r="FU51" s="75"/>
      <c r="FV51" s="75"/>
      <c r="FW51" s="75"/>
      <c r="FX51" s="75"/>
      <c r="FY51" s="75"/>
      <c r="FZ51" s="75"/>
      <c r="GA51" s="75"/>
      <c r="GB51" s="75"/>
      <c r="GC51" s="75"/>
      <c r="GD51" s="75"/>
      <c r="GE51" s="75"/>
      <c r="GF51" s="75"/>
      <c r="GG51" s="75"/>
      <c r="GH51" s="75"/>
      <c r="GI51" s="75"/>
      <c r="GJ51" s="75"/>
      <c r="GK51" s="75"/>
      <c r="GL51" s="75"/>
      <c r="GM51" s="75"/>
      <c r="GN51" s="75"/>
      <c r="GO51" s="75"/>
      <c r="GP51" s="75"/>
      <c r="GQ51" s="75"/>
      <c r="GR51" s="75"/>
      <c r="GS51" s="75"/>
      <c r="GT51" s="75"/>
      <c r="GU51" s="75"/>
    </row>
    <row r="52" spans="1:203" x14ac:dyDescent="0.3">
      <c r="B52" s="95" t="s">
        <v>154</v>
      </c>
      <c r="D52" s="62">
        <f>E51+1</f>
        <v>44707</v>
      </c>
      <c r="E52" s="62">
        <f>D52+1</f>
        <v>44708</v>
      </c>
      <c r="F52" s="76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  <c r="EY52" s="75"/>
      <c r="EZ52" s="75"/>
      <c r="FA52" s="75"/>
      <c r="FB52" s="75"/>
      <c r="FC52" s="75"/>
      <c r="FD52" s="75"/>
      <c r="FE52" s="75"/>
      <c r="FF52" s="75"/>
      <c r="FG52" s="75"/>
      <c r="FH52" s="75"/>
      <c r="FI52" s="75"/>
      <c r="FJ52" s="75"/>
      <c r="FK52" s="75"/>
      <c r="FL52" s="75"/>
      <c r="FM52" s="75"/>
      <c r="FN52" s="75"/>
      <c r="FO52" s="75"/>
      <c r="FP52" s="75"/>
      <c r="FQ52" s="75"/>
      <c r="FR52" s="75"/>
      <c r="FS52" s="75"/>
      <c r="FT52" s="75"/>
      <c r="FU52" s="75"/>
      <c r="FV52" s="75"/>
      <c r="FW52" s="75"/>
      <c r="FX52" s="75"/>
      <c r="FY52" s="75"/>
      <c r="FZ52" s="75"/>
      <c r="GA52" s="75"/>
      <c r="GB52" s="75"/>
      <c r="GC52" s="75"/>
      <c r="GD52" s="75"/>
      <c r="GE52" s="75"/>
      <c r="GF52" s="75"/>
      <c r="GG52" s="75"/>
      <c r="GH52" s="75"/>
      <c r="GI52" s="75"/>
      <c r="GJ52" s="75"/>
      <c r="GK52" s="75"/>
      <c r="GL52" s="75"/>
      <c r="GM52" s="75"/>
      <c r="GN52" s="75"/>
      <c r="GO52" s="75"/>
      <c r="GP52" s="75"/>
      <c r="GQ52" s="75"/>
      <c r="GR52" s="75"/>
      <c r="GS52" s="75"/>
      <c r="GT52" s="75"/>
      <c r="GU52" s="75"/>
    </row>
    <row r="53" spans="1:203" x14ac:dyDescent="0.3">
      <c r="B53" s="95" t="s">
        <v>155</v>
      </c>
      <c r="D53" s="62">
        <f>E52+3</f>
        <v>44711</v>
      </c>
      <c r="E53" s="62">
        <f>D53+1</f>
        <v>44712</v>
      </c>
      <c r="F53" s="76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  <c r="EK53" s="75"/>
      <c r="EL53" s="75"/>
      <c r="EM53" s="75"/>
      <c r="EN53" s="75"/>
      <c r="EO53" s="75"/>
      <c r="EP53" s="75"/>
      <c r="EQ53" s="75"/>
      <c r="ER53" s="75"/>
      <c r="ES53" s="75"/>
      <c r="ET53" s="75"/>
      <c r="EU53" s="75"/>
      <c r="EV53" s="75"/>
      <c r="EW53" s="75"/>
      <c r="EX53" s="75"/>
      <c r="EY53" s="75"/>
      <c r="EZ53" s="75"/>
      <c r="FA53" s="75"/>
      <c r="FB53" s="75"/>
      <c r="FC53" s="75"/>
      <c r="FD53" s="75"/>
      <c r="FE53" s="75"/>
      <c r="FF53" s="75"/>
      <c r="FG53" s="75"/>
      <c r="FH53" s="75"/>
      <c r="FI53" s="75"/>
      <c r="FJ53" s="75"/>
      <c r="FK53" s="75"/>
      <c r="FL53" s="75"/>
      <c r="FM53" s="75"/>
      <c r="FN53" s="75"/>
      <c r="FO53" s="75"/>
      <c r="FP53" s="75"/>
      <c r="FQ53" s="75"/>
      <c r="FR53" s="75"/>
      <c r="FS53" s="75"/>
      <c r="FT53" s="75"/>
      <c r="FU53" s="75"/>
      <c r="FV53" s="75"/>
      <c r="FW53" s="75"/>
      <c r="FX53" s="75"/>
      <c r="FY53" s="75"/>
      <c r="FZ53" s="75"/>
      <c r="GA53" s="75"/>
      <c r="GB53" s="75"/>
      <c r="GC53" s="75"/>
      <c r="GD53" s="75"/>
      <c r="GE53" s="75"/>
      <c r="GF53" s="75"/>
      <c r="GG53" s="75"/>
      <c r="GH53" s="75"/>
      <c r="GI53" s="75"/>
      <c r="GJ53" s="75"/>
      <c r="GK53" s="75"/>
      <c r="GL53" s="75"/>
      <c r="GM53" s="75"/>
      <c r="GN53" s="75"/>
      <c r="GO53" s="75"/>
      <c r="GP53" s="75"/>
      <c r="GQ53" s="75"/>
      <c r="GR53" s="75"/>
      <c r="GS53" s="75"/>
      <c r="GT53" s="75"/>
      <c r="GU53" s="75"/>
    </row>
    <row r="54" spans="1:203" s="95" customFormat="1" x14ac:dyDescent="0.3">
      <c r="B54" s="95" t="s">
        <v>156</v>
      </c>
      <c r="D54" s="62">
        <v>44705</v>
      </c>
      <c r="E54" s="62">
        <f>D54</f>
        <v>44705</v>
      </c>
      <c r="F54" s="76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  <c r="CI54" s="75"/>
      <c r="CJ54" s="75"/>
      <c r="CK54" s="75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5"/>
      <c r="DF54" s="75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  <c r="ED54" s="75"/>
      <c r="EE54" s="75"/>
      <c r="EF54" s="75"/>
      <c r="EG54" s="75"/>
      <c r="EH54" s="75"/>
      <c r="EI54" s="75"/>
      <c r="EJ54" s="75"/>
      <c r="EK54" s="75"/>
      <c r="EL54" s="75"/>
      <c r="EM54" s="75"/>
      <c r="EN54" s="75"/>
      <c r="EO54" s="75"/>
      <c r="EP54" s="75"/>
      <c r="EQ54" s="75"/>
      <c r="ER54" s="75"/>
      <c r="ES54" s="75"/>
      <c r="ET54" s="75"/>
      <c r="EU54" s="75"/>
      <c r="EV54" s="75"/>
      <c r="EW54" s="75"/>
      <c r="EX54" s="75"/>
      <c r="EY54" s="75"/>
      <c r="EZ54" s="75"/>
      <c r="FA54" s="75"/>
      <c r="FB54" s="75"/>
      <c r="FC54" s="75"/>
      <c r="FD54" s="75"/>
      <c r="FE54" s="75"/>
      <c r="FF54" s="75"/>
      <c r="FG54" s="75"/>
      <c r="FH54" s="75"/>
      <c r="FI54" s="75"/>
      <c r="FJ54" s="75"/>
      <c r="FK54" s="75"/>
      <c r="FL54" s="75"/>
      <c r="FM54" s="75"/>
      <c r="FN54" s="75"/>
      <c r="FO54" s="75"/>
      <c r="FP54" s="75"/>
      <c r="FQ54" s="75"/>
      <c r="FR54" s="75"/>
      <c r="FS54" s="75"/>
      <c r="FT54" s="75"/>
      <c r="FU54" s="75"/>
      <c r="FV54" s="75"/>
      <c r="FW54" s="75"/>
      <c r="FX54" s="75"/>
      <c r="FY54" s="75"/>
      <c r="FZ54" s="75"/>
      <c r="GA54" s="75"/>
      <c r="GB54" s="75"/>
      <c r="GC54" s="75"/>
      <c r="GD54" s="75"/>
      <c r="GE54" s="75"/>
      <c r="GF54" s="75"/>
      <c r="GG54" s="75"/>
      <c r="GH54" s="75"/>
      <c r="GI54" s="75"/>
      <c r="GJ54" s="75"/>
      <c r="GK54" s="75"/>
      <c r="GL54" s="75"/>
      <c r="GM54" s="75"/>
      <c r="GN54" s="75"/>
      <c r="GO54" s="75"/>
      <c r="GP54" s="75"/>
      <c r="GQ54" s="75"/>
      <c r="GR54" s="75"/>
      <c r="GS54" s="75"/>
      <c r="GT54" s="75"/>
      <c r="GU54" s="75"/>
    </row>
    <row r="55" spans="1:203" x14ac:dyDescent="0.3">
      <c r="B55" s="95" t="s">
        <v>156</v>
      </c>
      <c r="D55" s="62">
        <v>44705</v>
      </c>
      <c r="E55" s="62">
        <f>D55</f>
        <v>44705</v>
      </c>
      <c r="F55" s="76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5"/>
      <c r="DF55" s="75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5"/>
      <c r="EA55" s="75"/>
      <c r="EB55" s="75"/>
      <c r="EC55" s="75"/>
      <c r="ED55" s="75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5"/>
      <c r="EV55" s="75"/>
      <c r="EW55" s="75"/>
      <c r="EX55" s="75"/>
      <c r="EY55" s="75"/>
      <c r="EZ55" s="75"/>
      <c r="FA55" s="75"/>
      <c r="FB55" s="75"/>
      <c r="FC55" s="75"/>
      <c r="FD55" s="75"/>
      <c r="FE55" s="75"/>
      <c r="FF55" s="75"/>
      <c r="FG55" s="75"/>
      <c r="FH55" s="75"/>
      <c r="FI55" s="75"/>
      <c r="FJ55" s="75"/>
      <c r="FK55" s="75"/>
      <c r="FL55" s="75"/>
      <c r="FM55" s="75"/>
      <c r="FN55" s="75"/>
      <c r="FO55" s="75"/>
      <c r="FP55" s="75"/>
      <c r="FQ55" s="75"/>
      <c r="FR55" s="75"/>
      <c r="FS55" s="75"/>
      <c r="FT55" s="75"/>
      <c r="FU55" s="75"/>
      <c r="FV55" s="75"/>
      <c r="FW55" s="75"/>
      <c r="FX55" s="75"/>
      <c r="FY55" s="75"/>
      <c r="FZ55" s="75"/>
      <c r="GA55" s="75"/>
      <c r="GB55" s="75"/>
      <c r="GC55" s="75"/>
      <c r="GD55" s="75"/>
      <c r="GE55" s="75"/>
      <c r="GF55" s="75"/>
      <c r="GG55" s="75"/>
      <c r="GH55" s="75"/>
      <c r="GI55" s="75"/>
      <c r="GJ55" s="75"/>
      <c r="GK55" s="75"/>
      <c r="GL55" s="75"/>
      <c r="GM55" s="75"/>
      <c r="GN55" s="75"/>
      <c r="GO55" s="75"/>
      <c r="GP55" s="75"/>
      <c r="GQ55" s="75"/>
      <c r="GR55" s="75"/>
      <c r="GS55" s="75"/>
      <c r="GT55" s="75"/>
      <c r="GU55" s="75"/>
    </row>
    <row r="56" spans="1:203" x14ac:dyDescent="0.3">
      <c r="A56" s="129" t="s">
        <v>44</v>
      </c>
      <c r="B56" s="130"/>
      <c r="C56" s="130"/>
      <c r="D56" s="70">
        <f>MIN(D57:D62)</f>
        <v>44713</v>
      </c>
      <c r="E56" s="70">
        <f>MAX(E57:E62)</f>
        <v>44717</v>
      </c>
      <c r="F56" s="71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7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</row>
    <row r="57" spans="1:203" x14ac:dyDescent="0.3">
      <c r="B57" t="s">
        <v>38</v>
      </c>
      <c r="D57" s="62">
        <v>44713</v>
      </c>
      <c r="E57" s="62">
        <f>D57+1</f>
        <v>44714</v>
      </c>
      <c r="F57" s="76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  <c r="CF57" s="75"/>
      <c r="CG57" s="75"/>
      <c r="CH57" s="75"/>
      <c r="CI57" s="75"/>
      <c r="CJ57" s="75"/>
      <c r="CK57" s="75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5"/>
      <c r="DF57" s="75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  <c r="DZ57" s="75"/>
      <c r="EA57" s="75"/>
      <c r="EB57" s="75"/>
      <c r="EC57" s="75"/>
      <c r="ED57" s="75"/>
      <c r="EE57" s="75"/>
      <c r="EF57" s="75"/>
      <c r="EG57" s="75"/>
      <c r="EH57" s="75"/>
      <c r="EI57" s="75"/>
      <c r="EJ57" s="75"/>
      <c r="EK57" s="75"/>
      <c r="EL57" s="75"/>
      <c r="EM57" s="75"/>
      <c r="EN57" s="75"/>
      <c r="EO57" s="75"/>
      <c r="EP57" s="75"/>
      <c r="EQ57" s="75"/>
      <c r="ER57" s="75"/>
      <c r="ES57" s="75"/>
      <c r="ET57" s="75"/>
      <c r="EU57" s="75"/>
      <c r="EV57" s="75"/>
      <c r="EW57" s="75"/>
      <c r="EX57" s="75"/>
      <c r="EY57" s="75"/>
      <c r="EZ57" s="75"/>
      <c r="FA57" s="75"/>
      <c r="FB57" s="75"/>
      <c r="FC57" s="75"/>
      <c r="FD57" s="75"/>
      <c r="FE57" s="75"/>
      <c r="FF57" s="75"/>
      <c r="FG57" s="75"/>
      <c r="FH57" s="75"/>
      <c r="FI57" s="75"/>
      <c r="FJ57" s="75"/>
      <c r="FK57" s="75"/>
      <c r="FL57" s="75"/>
      <c r="FM57" s="75"/>
      <c r="FN57" s="75"/>
      <c r="FO57" s="75"/>
      <c r="FP57" s="75"/>
      <c r="FQ57" s="75"/>
      <c r="FR57" s="75"/>
      <c r="FS57" s="75"/>
      <c r="FT57" s="75"/>
      <c r="FU57" s="75"/>
      <c r="FV57" s="75"/>
      <c r="FW57" s="75"/>
      <c r="FX57" s="75"/>
      <c r="FY57" s="75"/>
      <c r="FZ57" s="75"/>
      <c r="GA57" s="75"/>
      <c r="GB57" s="75"/>
      <c r="GC57" s="75"/>
      <c r="GD57" s="75"/>
      <c r="GE57" s="75"/>
      <c r="GF57" s="75"/>
      <c r="GG57" s="75"/>
      <c r="GH57" s="75"/>
      <c r="GI57" s="75"/>
      <c r="GJ57" s="75"/>
      <c r="GK57" s="75"/>
      <c r="GL57" s="75"/>
      <c r="GM57" s="75"/>
      <c r="GN57" s="75"/>
      <c r="GO57" s="75"/>
      <c r="GP57" s="75"/>
      <c r="GQ57" s="75"/>
      <c r="GR57" s="75"/>
      <c r="GS57" s="75"/>
      <c r="GT57" s="75"/>
      <c r="GU57" s="75"/>
    </row>
    <row r="58" spans="1:203" x14ac:dyDescent="0.3">
      <c r="B58" t="s">
        <v>37</v>
      </c>
      <c r="D58" s="62">
        <f>E57</f>
        <v>44714</v>
      </c>
      <c r="E58" s="62">
        <f>D58</f>
        <v>44714</v>
      </c>
      <c r="F58" s="76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  <c r="CF58" s="75"/>
      <c r="CG58" s="75"/>
      <c r="CH58" s="75"/>
      <c r="CI58" s="75"/>
      <c r="CJ58" s="75"/>
      <c r="CK58" s="75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5"/>
      <c r="DF58" s="75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5"/>
      <c r="EV58" s="75"/>
      <c r="EW58" s="75"/>
      <c r="EX58" s="75"/>
      <c r="EY58" s="75"/>
      <c r="EZ58" s="75"/>
      <c r="FA58" s="75"/>
      <c r="FB58" s="75"/>
      <c r="FC58" s="75"/>
      <c r="FD58" s="75"/>
      <c r="FE58" s="75"/>
      <c r="FF58" s="75"/>
      <c r="FG58" s="75"/>
      <c r="FH58" s="75"/>
      <c r="FI58" s="75"/>
      <c r="FJ58" s="75"/>
      <c r="FK58" s="75"/>
      <c r="FL58" s="75"/>
      <c r="FM58" s="75"/>
      <c r="FN58" s="75"/>
      <c r="FO58" s="75"/>
      <c r="FP58" s="75"/>
      <c r="FQ58" s="75"/>
      <c r="FR58" s="75"/>
      <c r="FS58" s="75"/>
      <c r="FT58" s="75"/>
      <c r="FU58" s="75"/>
      <c r="FV58" s="75"/>
      <c r="FW58" s="75"/>
      <c r="FX58" s="75"/>
      <c r="FY58" s="75"/>
      <c r="FZ58" s="75"/>
      <c r="GA58" s="75"/>
      <c r="GB58" s="75"/>
      <c r="GC58" s="75"/>
      <c r="GD58" s="75"/>
      <c r="GE58" s="75"/>
      <c r="GF58" s="75"/>
      <c r="GG58" s="75"/>
      <c r="GH58" s="75"/>
      <c r="GI58" s="75"/>
      <c r="GJ58" s="75"/>
      <c r="GK58" s="75"/>
      <c r="GL58" s="75"/>
      <c r="GM58" s="75"/>
      <c r="GN58" s="75"/>
      <c r="GO58" s="75"/>
      <c r="GP58" s="75"/>
      <c r="GQ58" s="75"/>
      <c r="GR58" s="75"/>
      <c r="GS58" s="75"/>
      <c r="GT58" s="75"/>
      <c r="GU58" s="75"/>
    </row>
    <row r="59" spans="1:203" s="95" customFormat="1" x14ac:dyDescent="0.3">
      <c r="B59" s="95" t="s">
        <v>157</v>
      </c>
      <c r="D59" s="62">
        <f>E58+1</f>
        <v>44715</v>
      </c>
      <c r="E59" s="62">
        <f>D59</f>
        <v>44715</v>
      </c>
      <c r="F59" s="76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  <c r="CF59" s="75"/>
      <c r="CG59" s="75"/>
      <c r="CH59" s="75"/>
      <c r="CI59" s="75"/>
      <c r="CJ59" s="75"/>
      <c r="CK59" s="75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5"/>
      <c r="DF59" s="75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5"/>
      <c r="EV59" s="75"/>
      <c r="EW59" s="75"/>
      <c r="EX59" s="75"/>
      <c r="EY59" s="75"/>
      <c r="EZ59" s="75"/>
      <c r="FA59" s="75"/>
      <c r="FB59" s="75"/>
      <c r="FC59" s="75"/>
      <c r="FD59" s="75"/>
      <c r="FE59" s="75"/>
      <c r="FF59" s="75"/>
      <c r="FG59" s="75"/>
      <c r="FH59" s="75"/>
      <c r="FI59" s="75"/>
      <c r="FJ59" s="75"/>
      <c r="FK59" s="75"/>
      <c r="FL59" s="75"/>
      <c r="FM59" s="75"/>
      <c r="FN59" s="75"/>
      <c r="FO59" s="75"/>
      <c r="FP59" s="75"/>
      <c r="FQ59" s="75"/>
      <c r="FR59" s="75"/>
      <c r="FS59" s="75"/>
      <c r="FT59" s="75"/>
      <c r="FU59" s="75"/>
      <c r="FV59" s="75"/>
      <c r="FW59" s="75"/>
      <c r="FX59" s="75"/>
      <c r="FY59" s="75"/>
      <c r="FZ59" s="75"/>
      <c r="GA59" s="75"/>
      <c r="GB59" s="75"/>
      <c r="GC59" s="75"/>
      <c r="GD59" s="75"/>
      <c r="GE59" s="75"/>
      <c r="GF59" s="75"/>
      <c r="GG59" s="75"/>
      <c r="GH59" s="75"/>
      <c r="GI59" s="75"/>
      <c r="GJ59" s="75"/>
      <c r="GK59" s="75"/>
      <c r="GL59" s="75"/>
      <c r="GM59" s="75"/>
      <c r="GN59" s="75"/>
      <c r="GO59" s="75"/>
      <c r="GP59" s="75"/>
      <c r="GQ59" s="75"/>
      <c r="GR59" s="75"/>
      <c r="GS59" s="75"/>
      <c r="GT59" s="75"/>
      <c r="GU59" s="75"/>
    </row>
    <row r="60" spans="1:203" s="95" customFormat="1" x14ac:dyDescent="0.3">
      <c r="B60" s="95" t="s">
        <v>158</v>
      </c>
      <c r="D60" s="62">
        <f>E59+1</f>
        <v>44716</v>
      </c>
      <c r="E60" s="62">
        <f>D60</f>
        <v>44716</v>
      </c>
      <c r="F60" s="76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5"/>
      <c r="FH60" s="75"/>
      <c r="FI60" s="75"/>
      <c r="FJ60" s="75"/>
      <c r="FK60" s="75"/>
      <c r="FL60" s="75"/>
      <c r="FM60" s="75"/>
      <c r="FN60" s="75"/>
      <c r="FO60" s="75"/>
      <c r="FP60" s="75"/>
      <c r="FQ60" s="75"/>
      <c r="FR60" s="75"/>
      <c r="FS60" s="75"/>
      <c r="FT60" s="75"/>
      <c r="FU60" s="75"/>
      <c r="FV60" s="75"/>
      <c r="FW60" s="75"/>
      <c r="FX60" s="75"/>
      <c r="FY60" s="75"/>
      <c r="FZ60" s="75"/>
      <c r="GA60" s="75"/>
      <c r="GB60" s="75"/>
      <c r="GC60" s="75"/>
      <c r="GD60" s="75"/>
      <c r="GE60" s="75"/>
      <c r="GF60" s="75"/>
      <c r="GG60" s="75"/>
      <c r="GH60" s="75"/>
      <c r="GI60" s="75"/>
      <c r="GJ60" s="75"/>
      <c r="GK60" s="75"/>
      <c r="GL60" s="75"/>
      <c r="GM60" s="75"/>
      <c r="GN60" s="75"/>
      <c r="GO60" s="75"/>
      <c r="GP60" s="75"/>
      <c r="GQ60" s="75"/>
      <c r="GR60" s="75"/>
      <c r="GS60" s="75"/>
      <c r="GT60" s="75"/>
      <c r="GU60" s="75"/>
    </row>
    <row r="61" spans="1:203" s="95" customFormat="1" x14ac:dyDescent="0.3">
      <c r="B61" s="95" t="s">
        <v>172</v>
      </c>
      <c r="D61" s="62">
        <f>E60+1</f>
        <v>44717</v>
      </c>
      <c r="E61" s="62">
        <f>D61</f>
        <v>44717</v>
      </c>
      <c r="F61" s="76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5"/>
      <c r="FQ61" s="75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  <c r="GG61" s="75"/>
      <c r="GH61" s="75"/>
      <c r="GI61" s="75"/>
      <c r="GJ61" s="75"/>
      <c r="GK61" s="75"/>
      <c r="GL61" s="75"/>
      <c r="GM61" s="75"/>
      <c r="GN61" s="75"/>
      <c r="GO61" s="75"/>
      <c r="GP61" s="75"/>
      <c r="GQ61" s="75"/>
      <c r="GR61" s="75"/>
      <c r="GS61" s="75"/>
      <c r="GT61" s="75"/>
      <c r="GU61" s="75"/>
    </row>
    <row r="62" spans="1:203" x14ac:dyDescent="0.3">
      <c r="B62" s="95" t="s">
        <v>159</v>
      </c>
      <c r="D62" s="62">
        <v>44713</v>
      </c>
      <c r="E62" s="62">
        <f>D62</f>
        <v>44713</v>
      </c>
      <c r="F62" s="76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5"/>
      <c r="FH62" s="75"/>
      <c r="FI62" s="75"/>
      <c r="FJ62" s="75"/>
      <c r="FK62" s="75"/>
      <c r="FL62" s="75"/>
      <c r="FM62" s="75"/>
      <c r="FN62" s="75"/>
      <c r="FO62" s="75"/>
      <c r="FP62" s="75"/>
      <c r="FQ62" s="75"/>
      <c r="FR62" s="75"/>
      <c r="FS62" s="75"/>
      <c r="FT62" s="75"/>
      <c r="FU62" s="75"/>
      <c r="FV62" s="75"/>
      <c r="FW62" s="75"/>
      <c r="FX62" s="75"/>
      <c r="FY62" s="75"/>
      <c r="FZ62" s="75"/>
      <c r="GA62" s="75"/>
      <c r="GB62" s="75"/>
      <c r="GC62" s="75"/>
      <c r="GD62" s="75"/>
      <c r="GE62" s="75"/>
      <c r="GF62" s="75"/>
      <c r="GG62" s="75"/>
      <c r="GH62" s="75"/>
      <c r="GI62" s="75"/>
      <c r="GJ62" s="75"/>
      <c r="GK62" s="75"/>
      <c r="GL62" s="75"/>
      <c r="GM62" s="75"/>
      <c r="GN62" s="75"/>
      <c r="GO62" s="75"/>
      <c r="GP62" s="75"/>
      <c r="GQ62" s="75"/>
      <c r="GR62" s="75"/>
      <c r="GS62" s="75"/>
      <c r="GT62" s="75"/>
      <c r="GU62" s="75"/>
    </row>
    <row r="63" spans="1:203" x14ac:dyDescent="0.3">
      <c r="A63" s="129" t="s">
        <v>36</v>
      </c>
      <c r="B63" s="130"/>
      <c r="C63" s="130"/>
      <c r="D63" s="70">
        <f>MIN(D64:D108)</f>
        <v>44685</v>
      </c>
      <c r="E63" s="70">
        <f>MAX(E64:E108)</f>
        <v>44715</v>
      </c>
      <c r="F63" s="71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  <c r="FB63" s="72"/>
      <c r="FC63" s="72"/>
      <c r="FD63" s="72"/>
      <c r="FE63" s="72"/>
      <c r="FF63" s="72"/>
      <c r="FG63" s="72"/>
      <c r="FH63" s="72"/>
      <c r="FI63" s="72"/>
      <c r="FJ63" s="72"/>
      <c r="FK63" s="72"/>
      <c r="FL63" s="72"/>
      <c r="FM63" s="72"/>
      <c r="FN63" s="72"/>
      <c r="FO63" s="72"/>
      <c r="FP63" s="72"/>
      <c r="FQ63" s="72"/>
      <c r="FR63" s="72"/>
      <c r="FS63" s="72"/>
      <c r="FT63" s="72"/>
      <c r="FU63" s="72"/>
      <c r="FV63" s="72"/>
      <c r="FW63" s="72"/>
      <c r="FX63" s="72"/>
      <c r="FY63" s="72"/>
      <c r="FZ63" s="72"/>
      <c r="GA63" s="72"/>
      <c r="GB63" s="72"/>
      <c r="GC63" s="72"/>
      <c r="GD63" s="72"/>
      <c r="GE63" s="72"/>
      <c r="GF63" s="72"/>
      <c r="GG63" s="72"/>
      <c r="GH63" s="72"/>
      <c r="GI63" s="72"/>
      <c r="GJ63" s="72"/>
      <c r="GK63" s="72"/>
      <c r="GL63" s="72"/>
      <c r="GM63" s="72"/>
      <c r="GN63" s="72"/>
      <c r="GO63" s="72"/>
      <c r="GP63" s="72"/>
      <c r="GQ63" s="72"/>
      <c r="GR63" s="72"/>
      <c r="GS63" s="72"/>
      <c r="GT63" s="72"/>
      <c r="GU63" s="72"/>
    </row>
    <row r="64" spans="1:203" x14ac:dyDescent="0.3">
      <c r="A64" s="129" t="s">
        <v>42</v>
      </c>
      <c r="B64" s="130"/>
      <c r="C64" s="130"/>
      <c r="D64" s="70">
        <f>MIN(D65:D77)</f>
        <v>44686</v>
      </c>
      <c r="E64" s="70">
        <f>MAX(E65:E77)</f>
        <v>44700</v>
      </c>
      <c r="F64" s="71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  <c r="EE64" s="72"/>
      <c r="EF64" s="72"/>
      <c r="EG64" s="72"/>
      <c r="EH64" s="72"/>
      <c r="EI64" s="72"/>
      <c r="EJ64" s="72"/>
      <c r="EK64" s="72"/>
      <c r="EL64" s="72"/>
      <c r="EM64" s="72"/>
      <c r="EN64" s="72"/>
      <c r="EO64" s="72"/>
      <c r="EP64" s="72"/>
      <c r="EQ64" s="72"/>
      <c r="ER64" s="72"/>
      <c r="ES64" s="72"/>
      <c r="ET64" s="72"/>
      <c r="EU64" s="72"/>
      <c r="EV64" s="72"/>
      <c r="EW64" s="72"/>
      <c r="EX64" s="72"/>
      <c r="EY64" s="72"/>
      <c r="EZ64" s="72"/>
      <c r="FA64" s="72"/>
      <c r="FB64" s="72"/>
      <c r="FC64" s="72"/>
      <c r="FD64" s="72"/>
      <c r="FE64" s="72"/>
      <c r="FF64" s="72"/>
      <c r="FG64" s="72"/>
      <c r="FH64" s="72"/>
      <c r="FI64" s="72"/>
      <c r="FJ64" s="72"/>
      <c r="FK64" s="72"/>
      <c r="FL64" s="72"/>
      <c r="FM64" s="72"/>
      <c r="FN64" s="72"/>
      <c r="FO64" s="72"/>
      <c r="FP64" s="72"/>
      <c r="FQ64" s="72"/>
      <c r="FR64" s="72"/>
      <c r="FS64" s="72"/>
      <c r="FT64" s="72"/>
      <c r="FU64" s="72"/>
      <c r="FV64" s="72"/>
      <c r="FW64" s="72"/>
      <c r="FX64" s="72"/>
      <c r="FY64" s="72"/>
      <c r="FZ64" s="72"/>
      <c r="GA64" s="72"/>
      <c r="GB64" s="72"/>
      <c r="GC64" s="72"/>
      <c r="GD64" s="72"/>
      <c r="GE64" s="72"/>
      <c r="GF64" s="72"/>
      <c r="GG64" s="72"/>
      <c r="GH64" s="72"/>
      <c r="GI64" s="72"/>
      <c r="GJ64" s="72"/>
      <c r="GK64" s="72"/>
      <c r="GL64" s="72"/>
      <c r="GM64" s="72"/>
      <c r="GN64" s="72"/>
      <c r="GO64" s="72"/>
      <c r="GP64" s="72"/>
      <c r="GQ64" s="72"/>
      <c r="GR64" s="72"/>
      <c r="GS64" s="72"/>
      <c r="GT64" s="72"/>
      <c r="GU64" s="72"/>
    </row>
    <row r="65" spans="1:203" ht="16.95" customHeight="1" x14ac:dyDescent="0.3">
      <c r="A65" s="73"/>
      <c r="B65" s="95" t="s">
        <v>98</v>
      </c>
      <c r="C65" s="64"/>
      <c r="D65" s="62">
        <f>D29</f>
        <v>44686</v>
      </c>
      <c r="E65" s="63">
        <f>D65+1</f>
        <v>44687</v>
      </c>
      <c r="F65" s="76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  <c r="EY65" s="75"/>
      <c r="EZ65" s="75"/>
      <c r="FA65" s="75"/>
      <c r="FB65" s="75"/>
      <c r="FC65" s="75"/>
      <c r="FD65" s="75"/>
      <c r="FE65" s="75"/>
      <c r="FF65" s="75"/>
      <c r="FG65" s="75"/>
      <c r="FH65" s="75"/>
      <c r="FI65" s="75"/>
      <c r="FJ65" s="75"/>
      <c r="FK65" s="75"/>
      <c r="FL65" s="75"/>
      <c r="FM65" s="75"/>
      <c r="FN65" s="75"/>
      <c r="FO65" s="75"/>
      <c r="FP65" s="75"/>
      <c r="FQ65" s="75"/>
      <c r="FR65" s="75"/>
      <c r="FS65" s="75"/>
      <c r="FT65" s="75"/>
      <c r="FU65" s="75"/>
      <c r="FV65" s="75"/>
      <c r="FW65" s="75"/>
      <c r="FX65" s="75"/>
      <c r="FY65" s="75"/>
      <c r="FZ65" s="75"/>
      <c r="GA65" s="75"/>
      <c r="GB65" s="75"/>
      <c r="GC65" s="75"/>
      <c r="GD65" s="75"/>
      <c r="GE65" s="75"/>
      <c r="GF65" s="75"/>
      <c r="GG65" s="75"/>
      <c r="GH65" s="75"/>
      <c r="GI65" s="75"/>
      <c r="GJ65" s="75"/>
      <c r="GK65" s="75"/>
      <c r="GL65" s="75"/>
      <c r="GM65" s="75"/>
      <c r="GN65" s="75"/>
      <c r="GO65" s="75"/>
      <c r="GP65" s="75"/>
      <c r="GQ65" s="75"/>
      <c r="GR65" s="75"/>
      <c r="GS65" s="75"/>
      <c r="GT65" s="75"/>
      <c r="GU65" s="75"/>
    </row>
    <row r="66" spans="1:203" s="95" customFormat="1" x14ac:dyDescent="0.3">
      <c r="B66" s="95" t="s">
        <v>99</v>
      </c>
      <c r="D66" s="62">
        <f>D30</f>
        <v>44690</v>
      </c>
      <c r="E66" s="63">
        <f>D66+1</f>
        <v>44691</v>
      </c>
      <c r="F66" s="76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  <c r="EY66" s="75"/>
      <c r="EZ66" s="75"/>
      <c r="FA66" s="75"/>
      <c r="FB66" s="75"/>
      <c r="FC66" s="75"/>
      <c r="FD66" s="75"/>
      <c r="FE66" s="75"/>
      <c r="FF66" s="75"/>
      <c r="FG66" s="75"/>
      <c r="FH66" s="75"/>
      <c r="FI66" s="75"/>
      <c r="FJ66" s="75"/>
      <c r="FK66" s="75"/>
      <c r="FL66" s="75"/>
      <c r="FM66" s="75"/>
      <c r="FN66" s="75"/>
      <c r="FO66" s="75"/>
      <c r="FP66" s="75"/>
      <c r="FQ66" s="75"/>
      <c r="FR66" s="75"/>
      <c r="FS66" s="75"/>
      <c r="FT66" s="75"/>
      <c r="FU66" s="75"/>
      <c r="FV66" s="75"/>
      <c r="FW66" s="75"/>
      <c r="FX66" s="75"/>
      <c r="FY66" s="75"/>
      <c r="FZ66" s="75"/>
      <c r="GA66" s="75"/>
      <c r="GB66" s="75"/>
      <c r="GC66" s="75"/>
      <c r="GD66" s="75"/>
      <c r="GE66" s="75"/>
      <c r="GF66" s="75"/>
      <c r="GG66" s="75"/>
      <c r="GH66" s="75"/>
      <c r="GI66" s="75"/>
      <c r="GJ66" s="75"/>
      <c r="GK66" s="75"/>
      <c r="GL66" s="75"/>
      <c r="GM66" s="75"/>
      <c r="GN66" s="75"/>
      <c r="GO66" s="75"/>
      <c r="GP66" s="75"/>
      <c r="GQ66" s="75"/>
      <c r="GR66" s="75"/>
      <c r="GS66" s="75"/>
      <c r="GT66" s="75"/>
      <c r="GU66" s="75"/>
    </row>
    <row r="67" spans="1:203" s="95" customFormat="1" x14ac:dyDescent="0.3">
      <c r="B67" s="95" t="s">
        <v>100</v>
      </c>
      <c r="D67" s="62">
        <f>E66+3</f>
        <v>44694</v>
      </c>
      <c r="E67" s="63">
        <f t="shared" ref="E67:E77" si="14">D67</f>
        <v>44694</v>
      </c>
      <c r="F67" s="76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  <c r="EY67" s="75"/>
      <c r="EZ67" s="75"/>
      <c r="FA67" s="75"/>
      <c r="FB67" s="75"/>
      <c r="FC67" s="75"/>
      <c r="FD67" s="75"/>
      <c r="FE67" s="75"/>
      <c r="FF67" s="75"/>
      <c r="FG67" s="75"/>
      <c r="FH67" s="75"/>
      <c r="FI67" s="75"/>
      <c r="FJ67" s="75"/>
      <c r="FK67" s="75"/>
      <c r="FL67" s="75"/>
      <c r="FM67" s="75"/>
      <c r="FN67" s="75"/>
      <c r="FO67" s="75"/>
      <c r="FP67" s="75"/>
      <c r="FQ67" s="75"/>
      <c r="FR67" s="75"/>
      <c r="FS67" s="75"/>
      <c r="FT67" s="75"/>
      <c r="FU67" s="75"/>
      <c r="FV67" s="75"/>
      <c r="FW67" s="75"/>
      <c r="FX67" s="75"/>
      <c r="FY67" s="75"/>
      <c r="FZ67" s="75"/>
      <c r="GA67" s="75"/>
      <c r="GB67" s="75"/>
      <c r="GC67" s="75"/>
      <c r="GD67" s="75"/>
      <c r="GE67" s="75"/>
      <c r="GF67" s="75"/>
      <c r="GG67" s="75"/>
      <c r="GH67" s="75"/>
      <c r="GI67" s="75"/>
      <c r="GJ67" s="75"/>
      <c r="GK67" s="75"/>
      <c r="GL67" s="75"/>
      <c r="GM67" s="75"/>
      <c r="GN67" s="75"/>
      <c r="GO67" s="75"/>
      <c r="GP67" s="75"/>
      <c r="GQ67" s="75"/>
      <c r="GR67" s="75"/>
      <c r="GS67" s="75"/>
      <c r="GT67" s="75"/>
      <c r="GU67" s="75"/>
    </row>
    <row r="68" spans="1:203" s="95" customFormat="1" x14ac:dyDescent="0.3">
      <c r="B68" s="95" t="s">
        <v>168</v>
      </c>
      <c r="D68" s="62">
        <f>D35</f>
        <v>44698</v>
      </c>
      <c r="E68" s="63">
        <f t="shared" si="14"/>
        <v>44698</v>
      </c>
      <c r="F68" s="76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T68" s="75"/>
      <c r="EU68" s="75"/>
      <c r="EV68" s="75"/>
      <c r="EW68" s="75"/>
      <c r="EX68" s="75"/>
      <c r="EY68" s="75"/>
      <c r="EZ68" s="75"/>
      <c r="FA68" s="75"/>
      <c r="FB68" s="75"/>
      <c r="FC68" s="75"/>
      <c r="FD68" s="75"/>
      <c r="FE68" s="75"/>
      <c r="FF68" s="75"/>
      <c r="FG68" s="75"/>
      <c r="FH68" s="75"/>
      <c r="FI68" s="75"/>
      <c r="FJ68" s="75"/>
      <c r="FK68" s="75"/>
      <c r="FL68" s="75"/>
      <c r="FM68" s="75"/>
      <c r="FN68" s="75"/>
      <c r="FO68" s="75"/>
      <c r="FP68" s="75"/>
      <c r="FQ68" s="75"/>
      <c r="FR68" s="75"/>
      <c r="FS68" s="75"/>
      <c r="FT68" s="75"/>
      <c r="FU68" s="75"/>
      <c r="FV68" s="75"/>
      <c r="FW68" s="75"/>
      <c r="FX68" s="75"/>
      <c r="FY68" s="75"/>
      <c r="FZ68" s="75"/>
      <c r="GA68" s="75"/>
      <c r="GB68" s="75"/>
      <c r="GC68" s="75"/>
      <c r="GD68" s="75"/>
      <c r="GE68" s="75"/>
      <c r="GF68" s="75"/>
      <c r="GG68" s="75"/>
      <c r="GH68" s="75"/>
      <c r="GI68" s="75"/>
      <c r="GJ68" s="75"/>
      <c r="GK68" s="75"/>
      <c r="GL68" s="75"/>
      <c r="GM68" s="75"/>
      <c r="GN68" s="75"/>
      <c r="GO68" s="75"/>
      <c r="GP68" s="75"/>
      <c r="GQ68" s="75"/>
      <c r="GR68" s="75"/>
      <c r="GS68" s="75"/>
      <c r="GT68" s="75"/>
      <c r="GU68" s="75"/>
    </row>
    <row r="69" spans="1:203" s="95" customFormat="1" x14ac:dyDescent="0.3">
      <c r="B69" s="95" t="s">
        <v>166</v>
      </c>
      <c r="D69" s="62">
        <v>44700</v>
      </c>
      <c r="E69" s="63">
        <f t="shared" si="14"/>
        <v>44700</v>
      </c>
      <c r="F69" s="120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5"/>
      <c r="EV69" s="75"/>
      <c r="EW69" s="75"/>
      <c r="EX69" s="75"/>
      <c r="EY69" s="75"/>
      <c r="EZ69" s="75"/>
      <c r="FA69" s="75"/>
      <c r="FB69" s="75"/>
      <c r="FC69" s="75"/>
      <c r="FD69" s="75"/>
      <c r="FE69" s="75"/>
      <c r="FF69" s="75"/>
      <c r="FG69" s="75"/>
      <c r="FH69" s="75"/>
      <c r="FI69" s="75"/>
      <c r="FJ69" s="75"/>
      <c r="FK69" s="75"/>
      <c r="FL69" s="75"/>
      <c r="FM69" s="75"/>
      <c r="FN69" s="75"/>
      <c r="FO69" s="75"/>
      <c r="FP69" s="75"/>
      <c r="FQ69" s="75"/>
      <c r="FR69" s="75"/>
      <c r="FS69" s="75"/>
      <c r="FT69" s="75"/>
      <c r="FU69" s="75"/>
      <c r="FV69" s="75"/>
      <c r="FW69" s="75"/>
      <c r="FX69" s="75"/>
      <c r="FY69" s="75"/>
      <c r="FZ69" s="75"/>
      <c r="GA69" s="75"/>
      <c r="GB69" s="75"/>
      <c r="GC69" s="75"/>
      <c r="GD69" s="75"/>
      <c r="GE69" s="75"/>
      <c r="GF69" s="75"/>
      <c r="GG69" s="75"/>
      <c r="GH69" s="75"/>
      <c r="GI69" s="75"/>
      <c r="GJ69" s="75"/>
      <c r="GK69" s="75"/>
      <c r="GL69" s="75"/>
      <c r="GM69" s="75"/>
      <c r="GN69" s="75"/>
      <c r="GO69" s="75"/>
      <c r="GP69" s="75"/>
      <c r="GQ69" s="75"/>
      <c r="GR69" s="75"/>
      <c r="GS69" s="75"/>
      <c r="GT69" s="75"/>
      <c r="GU69" s="75"/>
    </row>
    <row r="70" spans="1:203" s="95" customFormat="1" x14ac:dyDescent="0.3">
      <c r="B70" s="95" t="s">
        <v>167</v>
      </c>
      <c r="D70" s="62">
        <v>44700</v>
      </c>
      <c r="E70" s="63">
        <f t="shared" si="14"/>
        <v>44700</v>
      </c>
      <c r="F70" s="120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5"/>
      <c r="EA70" s="75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5"/>
      <c r="EV70" s="75"/>
      <c r="EW70" s="75"/>
      <c r="EX70" s="75"/>
      <c r="EY70" s="75"/>
      <c r="EZ70" s="75"/>
      <c r="FA70" s="75"/>
      <c r="FB70" s="75"/>
      <c r="FC70" s="75"/>
      <c r="FD70" s="75"/>
      <c r="FE70" s="75"/>
      <c r="FF70" s="75"/>
      <c r="FG70" s="75"/>
      <c r="FH70" s="75"/>
      <c r="FI70" s="75"/>
      <c r="FJ70" s="75"/>
      <c r="FK70" s="75"/>
      <c r="FL70" s="75"/>
      <c r="FM70" s="75"/>
      <c r="FN70" s="75"/>
      <c r="FO70" s="75"/>
      <c r="FP70" s="75"/>
      <c r="FQ70" s="75"/>
      <c r="FR70" s="75"/>
      <c r="FS70" s="75"/>
      <c r="FT70" s="75"/>
      <c r="FU70" s="75"/>
      <c r="FV70" s="75"/>
      <c r="FW70" s="75"/>
      <c r="FX70" s="75"/>
      <c r="FY70" s="75"/>
      <c r="FZ70" s="75"/>
      <c r="GA70" s="75"/>
      <c r="GB70" s="75"/>
      <c r="GC70" s="75"/>
      <c r="GD70" s="75"/>
      <c r="GE70" s="75"/>
      <c r="GF70" s="75"/>
      <c r="GG70" s="75"/>
      <c r="GH70" s="75"/>
      <c r="GI70" s="75"/>
      <c r="GJ70" s="75"/>
      <c r="GK70" s="75"/>
      <c r="GL70" s="75"/>
      <c r="GM70" s="75"/>
      <c r="GN70" s="75"/>
      <c r="GO70" s="75"/>
      <c r="GP70" s="75"/>
      <c r="GQ70" s="75"/>
      <c r="GR70" s="75"/>
      <c r="GS70" s="75"/>
      <c r="GT70" s="75"/>
      <c r="GU70" s="75"/>
    </row>
    <row r="71" spans="1:203" s="95" customFormat="1" x14ac:dyDescent="0.3">
      <c r="B71" s="95" t="s">
        <v>170</v>
      </c>
      <c r="D71" s="62">
        <v>44700</v>
      </c>
      <c r="E71" s="63">
        <f t="shared" si="14"/>
        <v>44700</v>
      </c>
      <c r="F71" s="120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5"/>
      <c r="EV71" s="75"/>
      <c r="EW71" s="75"/>
      <c r="EX71" s="75"/>
      <c r="EY71" s="75"/>
      <c r="EZ71" s="75"/>
      <c r="FA71" s="75"/>
      <c r="FB71" s="75"/>
      <c r="FC71" s="75"/>
      <c r="FD71" s="75"/>
      <c r="FE71" s="75"/>
      <c r="FF71" s="75"/>
      <c r="FG71" s="75"/>
      <c r="FH71" s="75"/>
      <c r="FI71" s="75"/>
      <c r="FJ71" s="75"/>
      <c r="FK71" s="75"/>
      <c r="FL71" s="75"/>
      <c r="FM71" s="75"/>
      <c r="FN71" s="75"/>
      <c r="FO71" s="75"/>
      <c r="FP71" s="75"/>
      <c r="FQ71" s="75"/>
      <c r="FR71" s="75"/>
      <c r="FS71" s="75"/>
      <c r="FT71" s="75"/>
      <c r="FU71" s="75"/>
      <c r="FV71" s="75"/>
      <c r="FW71" s="75"/>
      <c r="FX71" s="75"/>
      <c r="FY71" s="75"/>
      <c r="FZ71" s="75"/>
      <c r="GA71" s="75"/>
      <c r="GB71" s="75"/>
      <c r="GC71" s="75"/>
      <c r="GD71" s="75"/>
      <c r="GE71" s="75"/>
      <c r="GF71" s="75"/>
      <c r="GG71" s="75"/>
      <c r="GH71" s="75"/>
      <c r="GI71" s="75"/>
      <c r="GJ71" s="75"/>
      <c r="GK71" s="75"/>
      <c r="GL71" s="75"/>
      <c r="GM71" s="75"/>
      <c r="GN71" s="75"/>
      <c r="GO71" s="75"/>
      <c r="GP71" s="75"/>
      <c r="GQ71" s="75"/>
      <c r="GR71" s="75"/>
      <c r="GS71" s="75"/>
      <c r="GT71" s="75"/>
      <c r="GU71" s="75"/>
    </row>
    <row r="72" spans="1:203" s="95" customFormat="1" x14ac:dyDescent="0.3">
      <c r="B72" s="95" t="s">
        <v>171</v>
      </c>
      <c r="D72" s="62">
        <v>44700</v>
      </c>
      <c r="E72" s="63">
        <f t="shared" si="14"/>
        <v>44700</v>
      </c>
      <c r="F72" s="120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5"/>
      <c r="FQ72" s="75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  <c r="GG72" s="75"/>
      <c r="GH72" s="75"/>
      <c r="GI72" s="75"/>
      <c r="GJ72" s="75"/>
      <c r="GK72" s="75"/>
      <c r="GL72" s="75"/>
      <c r="GM72" s="75"/>
      <c r="GN72" s="75"/>
      <c r="GO72" s="75"/>
      <c r="GP72" s="75"/>
      <c r="GQ72" s="75"/>
      <c r="GR72" s="75"/>
      <c r="GS72" s="75"/>
      <c r="GT72" s="75"/>
      <c r="GU72" s="75"/>
    </row>
    <row r="73" spans="1:203" s="95" customFormat="1" x14ac:dyDescent="0.3">
      <c r="B73" s="95" t="s">
        <v>101</v>
      </c>
      <c r="D73" s="62">
        <v>44686</v>
      </c>
      <c r="E73" s="62">
        <f t="shared" si="14"/>
        <v>44686</v>
      </c>
      <c r="F73" s="120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5"/>
      <c r="FQ73" s="75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  <c r="GG73" s="75"/>
      <c r="GH73" s="75"/>
      <c r="GI73" s="75"/>
      <c r="GJ73" s="75"/>
      <c r="GK73" s="75"/>
      <c r="GL73" s="75"/>
      <c r="GM73" s="75"/>
      <c r="GN73" s="75"/>
      <c r="GO73" s="75"/>
      <c r="GP73" s="75"/>
      <c r="GQ73" s="75"/>
      <c r="GR73" s="75"/>
      <c r="GS73" s="75"/>
      <c r="GT73" s="75"/>
      <c r="GU73" s="75"/>
    </row>
    <row r="74" spans="1:203" s="95" customFormat="1" x14ac:dyDescent="0.3">
      <c r="B74" s="95" t="s">
        <v>101</v>
      </c>
      <c r="D74" s="62">
        <v>44686</v>
      </c>
      <c r="E74" s="62">
        <f t="shared" si="14"/>
        <v>44686</v>
      </c>
      <c r="F74" s="120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5"/>
      <c r="FQ74" s="75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  <c r="GG74" s="75"/>
      <c r="GH74" s="75"/>
      <c r="GI74" s="75"/>
      <c r="GJ74" s="75"/>
      <c r="GK74" s="75"/>
      <c r="GL74" s="75"/>
      <c r="GM74" s="75"/>
      <c r="GN74" s="75"/>
      <c r="GO74" s="75"/>
      <c r="GP74" s="75"/>
      <c r="GQ74" s="75"/>
      <c r="GR74" s="75"/>
      <c r="GS74" s="75"/>
      <c r="GT74" s="75"/>
      <c r="GU74" s="75"/>
    </row>
    <row r="75" spans="1:203" s="95" customFormat="1" x14ac:dyDescent="0.3">
      <c r="D75" s="62">
        <v>44686</v>
      </c>
      <c r="E75" s="62">
        <f t="shared" si="14"/>
        <v>44686</v>
      </c>
      <c r="F75" s="120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5"/>
      <c r="FQ75" s="75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  <c r="GG75" s="75"/>
      <c r="GH75" s="75"/>
      <c r="GI75" s="75"/>
      <c r="GJ75" s="75"/>
      <c r="GK75" s="75"/>
      <c r="GL75" s="75"/>
      <c r="GM75" s="75"/>
      <c r="GN75" s="75"/>
      <c r="GO75" s="75"/>
      <c r="GP75" s="75"/>
      <c r="GQ75" s="75"/>
      <c r="GR75" s="75"/>
      <c r="GS75" s="75"/>
      <c r="GT75" s="75"/>
      <c r="GU75" s="75"/>
    </row>
    <row r="76" spans="1:203" s="95" customFormat="1" x14ac:dyDescent="0.3">
      <c r="D76" s="62">
        <v>44686</v>
      </c>
      <c r="E76" s="62">
        <f t="shared" si="14"/>
        <v>44686</v>
      </c>
      <c r="F76" s="120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5"/>
      <c r="EV76" s="75"/>
      <c r="EW76" s="75"/>
      <c r="EX76" s="75"/>
      <c r="EY76" s="75"/>
      <c r="EZ76" s="75"/>
      <c r="FA76" s="75"/>
      <c r="FB76" s="75"/>
      <c r="FC76" s="75"/>
      <c r="FD76" s="75"/>
      <c r="FE76" s="75"/>
      <c r="FF76" s="75"/>
      <c r="FG76" s="75"/>
      <c r="FH76" s="75"/>
      <c r="FI76" s="75"/>
      <c r="FJ76" s="75"/>
      <c r="FK76" s="75"/>
      <c r="FL76" s="75"/>
      <c r="FM76" s="75"/>
      <c r="FN76" s="75"/>
      <c r="FO76" s="75"/>
      <c r="FP76" s="75"/>
      <c r="FQ76" s="75"/>
      <c r="FR76" s="75"/>
      <c r="FS76" s="75"/>
      <c r="FT76" s="75"/>
      <c r="FU76" s="75"/>
      <c r="FV76" s="75"/>
      <c r="FW76" s="75"/>
      <c r="FX76" s="75"/>
      <c r="FY76" s="75"/>
      <c r="FZ76" s="75"/>
      <c r="GA76" s="75"/>
      <c r="GB76" s="75"/>
      <c r="GC76" s="75"/>
      <c r="GD76" s="75"/>
      <c r="GE76" s="75"/>
      <c r="GF76" s="75"/>
      <c r="GG76" s="75"/>
      <c r="GH76" s="75"/>
      <c r="GI76" s="75"/>
      <c r="GJ76" s="75"/>
      <c r="GK76" s="75"/>
      <c r="GL76" s="75"/>
      <c r="GM76" s="75"/>
      <c r="GN76" s="75"/>
      <c r="GO76" s="75"/>
      <c r="GP76" s="75"/>
      <c r="GQ76" s="75"/>
      <c r="GR76" s="75"/>
      <c r="GS76" s="75"/>
      <c r="GT76" s="75"/>
      <c r="GU76" s="75"/>
    </row>
    <row r="77" spans="1:203" s="95" customFormat="1" x14ac:dyDescent="0.3">
      <c r="D77" s="62">
        <v>44686</v>
      </c>
      <c r="E77" s="62">
        <f t="shared" si="14"/>
        <v>44686</v>
      </c>
      <c r="F77" s="120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5"/>
      <c r="EV77" s="75"/>
      <c r="EW77" s="75"/>
      <c r="EX77" s="75"/>
      <c r="EY77" s="75"/>
      <c r="EZ77" s="75"/>
      <c r="FA77" s="75"/>
      <c r="FB77" s="75"/>
      <c r="FC77" s="75"/>
      <c r="FD77" s="75"/>
      <c r="FE77" s="75"/>
      <c r="FF77" s="75"/>
      <c r="FG77" s="75"/>
      <c r="FH77" s="75"/>
      <c r="FI77" s="75"/>
      <c r="FJ77" s="75"/>
      <c r="FK77" s="75"/>
      <c r="FL77" s="75"/>
      <c r="FM77" s="75"/>
      <c r="FN77" s="75"/>
      <c r="FO77" s="75"/>
      <c r="FP77" s="75"/>
      <c r="FQ77" s="75"/>
      <c r="FR77" s="75"/>
      <c r="FS77" s="75"/>
      <c r="FT77" s="75"/>
      <c r="FU77" s="75"/>
      <c r="FV77" s="75"/>
      <c r="FW77" s="75"/>
      <c r="FX77" s="75"/>
      <c r="FY77" s="75"/>
      <c r="FZ77" s="75"/>
      <c r="GA77" s="75"/>
      <c r="GB77" s="75"/>
      <c r="GC77" s="75"/>
      <c r="GD77" s="75"/>
      <c r="GE77" s="75"/>
      <c r="GF77" s="75"/>
      <c r="GG77" s="75"/>
      <c r="GH77" s="75"/>
      <c r="GI77" s="75"/>
      <c r="GJ77" s="75"/>
      <c r="GK77" s="75"/>
      <c r="GL77" s="75"/>
      <c r="GM77" s="75"/>
      <c r="GN77" s="75"/>
      <c r="GO77" s="75"/>
      <c r="GP77" s="75"/>
      <c r="GQ77" s="75"/>
      <c r="GR77" s="75"/>
      <c r="GS77" s="75"/>
      <c r="GT77" s="75"/>
      <c r="GU77" s="75"/>
    </row>
    <row r="78" spans="1:203" x14ac:dyDescent="0.3">
      <c r="A78" s="129" t="s">
        <v>41</v>
      </c>
      <c r="B78" s="130"/>
      <c r="C78" s="130"/>
      <c r="D78" s="70">
        <f>MIN(D79:D101)</f>
        <v>44701</v>
      </c>
      <c r="E78" s="70">
        <f>MAX(E79:E101)</f>
        <v>44715</v>
      </c>
      <c r="F78" s="71"/>
      <c r="G78" s="95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72"/>
      <c r="EP78" s="72"/>
      <c r="EQ78" s="72"/>
      <c r="ER78" s="72"/>
      <c r="ES78" s="72"/>
      <c r="ET78" s="72"/>
      <c r="EU78" s="72"/>
      <c r="EV78" s="72"/>
      <c r="EW78" s="72"/>
      <c r="EX78" s="72"/>
      <c r="EY78" s="72"/>
      <c r="EZ78" s="72"/>
      <c r="FA78" s="72"/>
      <c r="FB78" s="72"/>
      <c r="FC78" s="72"/>
      <c r="FD78" s="72"/>
      <c r="FE78" s="72"/>
      <c r="FF78" s="72"/>
      <c r="FG78" s="72"/>
      <c r="FH78" s="72"/>
      <c r="FI78" s="72"/>
      <c r="FJ78" s="72"/>
      <c r="FK78" s="72"/>
      <c r="FL78" s="72"/>
      <c r="FM78" s="72"/>
      <c r="FN78" s="72"/>
      <c r="FO78" s="72"/>
      <c r="FP78" s="72"/>
      <c r="FQ78" s="72"/>
      <c r="FR78" s="72"/>
      <c r="FS78" s="72"/>
      <c r="FT78" s="72"/>
      <c r="FU78" s="72"/>
      <c r="FV78" s="72"/>
      <c r="FW78" s="72"/>
      <c r="FX78" s="72"/>
      <c r="FY78" s="72"/>
      <c r="FZ78" s="72"/>
      <c r="GA78" s="72"/>
      <c r="GB78" s="72"/>
      <c r="GC78" s="72"/>
      <c r="GD78" s="72"/>
      <c r="GE78" s="72"/>
      <c r="GF78" s="72"/>
      <c r="GG78" s="72"/>
      <c r="GH78" s="72"/>
      <c r="GI78" s="72"/>
      <c r="GJ78" s="72"/>
      <c r="GK78" s="72"/>
      <c r="GL78" s="72"/>
      <c r="GM78" s="72"/>
      <c r="GN78" s="72"/>
      <c r="GO78" s="72"/>
      <c r="GP78" s="72"/>
      <c r="GQ78" s="72"/>
      <c r="GR78" s="72"/>
      <c r="GS78" s="72"/>
      <c r="GT78" s="72"/>
      <c r="GU78" s="72"/>
    </row>
    <row r="79" spans="1:203" x14ac:dyDescent="0.3">
      <c r="B79" t="s">
        <v>165</v>
      </c>
      <c r="D79" s="62">
        <v>44701</v>
      </c>
      <c r="E79" s="62">
        <f>D79</f>
        <v>44701</v>
      </c>
      <c r="F79" s="76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5"/>
      <c r="EV79" s="75"/>
      <c r="EW79" s="75"/>
      <c r="EX79" s="75"/>
      <c r="EY79" s="75"/>
      <c r="EZ79" s="75"/>
      <c r="FA79" s="75"/>
      <c r="FB79" s="75"/>
      <c r="FC79" s="75"/>
      <c r="FD79" s="75"/>
      <c r="FE79" s="75"/>
      <c r="FF79" s="75"/>
      <c r="FG79" s="75"/>
      <c r="FH79" s="75"/>
      <c r="FI79" s="75"/>
      <c r="FJ79" s="75"/>
      <c r="FK79" s="75"/>
      <c r="FL79" s="75"/>
      <c r="FM79" s="75"/>
      <c r="FN79" s="75"/>
      <c r="FO79" s="75"/>
      <c r="FP79" s="75"/>
      <c r="FQ79" s="75"/>
      <c r="FR79" s="75"/>
      <c r="FS79" s="75"/>
      <c r="FT79" s="75"/>
      <c r="FU79" s="75"/>
      <c r="FV79" s="75"/>
      <c r="FW79" s="75"/>
      <c r="FX79" s="75"/>
      <c r="FY79" s="75"/>
      <c r="FZ79" s="75"/>
      <c r="GA79" s="75"/>
      <c r="GB79" s="75"/>
      <c r="GC79" s="75"/>
      <c r="GD79" s="75"/>
      <c r="GE79" s="75"/>
      <c r="GF79" s="75"/>
      <c r="GG79" s="75"/>
      <c r="GH79" s="75"/>
      <c r="GI79" s="75"/>
      <c r="GJ79" s="75"/>
      <c r="GK79" s="75"/>
      <c r="GL79" s="75"/>
      <c r="GM79" s="75"/>
      <c r="GN79" s="75"/>
      <c r="GO79" s="75"/>
      <c r="GP79" s="75"/>
      <c r="GQ79" s="75"/>
      <c r="GR79" s="75"/>
      <c r="GS79" s="75"/>
      <c r="GT79" s="75"/>
      <c r="GU79" s="75"/>
    </row>
    <row r="80" spans="1:203" x14ac:dyDescent="0.3">
      <c r="B80" t="s">
        <v>122</v>
      </c>
      <c r="D80" s="62">
        <f>E79+3</f>
        <v>44704</v>
      </c>
      <c r="E80" s="62">
        <f>D80+1</f>
        <v>44705</v>
      </c>
      <c r="F80" s="76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75"/>
      <c r="DX80" s="75"/>
      <c r="DY80" s="75"/>
      <c r="DZ80" s="75"/>
      <c r="EA80" s="75"/>
      <c r="EB80" s="75"/>
      <c r="EC80" s="75"/>
      <c r="ED80" s="75"/>
      <c r="EE80" s="75"/>
      <c r="EF80" s="75"/>
      <c r="EG80" s="75"/>
      <c r="EH80" s="75"/>
      <c r="EI80" s="75"/>
      <c r="EJ80" s="75"/>
      <c r="EK80" s="75"/>
      <c r="EL80" s="75"/>
      <c r="EM80" s="75"/>
      <c r="EN80" s="75"/>
      <c r="EO80" s="75"/>
      <c r="EP80" s="75"/>
      <c r="EQ80" s="75"/>
      <c r="ER80" s="75"/>
      <c r="ES80" s="75"/>
      <c r="ET80" s="75"/>
      <c r="EU80" s="75"/>
      <c r="EV80" s="75"/>
      <c r="EW80" s="75"/>
      <c r="EX80" s="75"/>
      <c r="EY80" s="75"/>
      <c r="EZ80" s="75"/>
      <c r="FA80" s="75"/>
      <c r="FB80" s="75"/>
      <c r="FC80" s="75"/>
      <c r="FD80" s="75"/>
      <c r="FE80" s="75"/>
      <c r="FF80" s="75"/>
      <c r="FG80" s="75"/>
      <c r="FH80" s="75"/>
      <c r="FI80" s="75"/>
      <c r="FJ80" s="75"/>
      <c r="FK80" s="75"/>
      <c r="FL80" s="75"/>
      <c r="FM80" s="75"/>
      <c r="FN80" s="75"/>
      <c r="FO80" s="75"/>
      <c r="FP80" s="75"/>
      <c r="FQ80" s="75"/>
      <c r="FR80" s="75"/>
      <c r="FS80" s="75"/>
      <c r="FT80" s="75"/>
      <c r="FU80" s="75"/>
      <c r="FV80" s="75"/>
      <c r="FW80" s="75"/>
      <c r="FX80" s="75"/>
      <c r="FY80" s="75"/>
      <c r="FZ80" s="75"/>
      <c r="GA80" s="75"/>
      <c r="GB80" s="75"/>
      <c r="GC80" s="75"/>
      <c r="GD80" s="75"/>
      <c r="GE80" s="75"/>
      <c r="GF80" s="75"/>
      <c r="GG80" s="75"/>
      <c r="GH80" s="75"/>
      <c r="GI80" s="75"/>
      <c r="GJ80" s="75"/>
      <c r="GK80" s="75"/>
      <c r="GL80" s="75"/>
      <c r="GM80" s="75"/>
      <c r="GN80" s="75"/>
      <c r="GO80" s="75"/>
      <c r="GP80" s="75"/>
      <c r="GQ80" s="75"/>
      <c r="GR80" s="75"/>
      <c r="GS80" s="75"/>
      <c r="GT80" s="75"/>
      <c r="GU80" s="75"/>
    </row>
    <row r="81" spans="2:203" x14ac:dyDescent="0.3">
      <c r="B81" t="s">
        <v>123</v>
      </c>
      <c r="D81" s="62">
        <v>44701</v>
      </c>
      <c r="E81" s="62">
        <f t="shared" ref="E81:E101" si="15">D81</f>
        <v>44701</v>
      </c>
      <c r="F81" s="76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  <c r="FR81" s="75"/>
      <c r="FS81" s="75"/>
      <c r="FT81" s="75"/>
      <c r="FU81" s="75"/>
      <c r="FV81" s="75"/>
      <c r="FW81" s="75"/>
      <c r="FX81" s="75"/>
      <c r="FY81" s="75"/>
      <c r="FZ81" s="75"/>
      <c r="GA81" s="75"/>
      <c r="GB81" s="75"/>
      <c r="GC81" s="75"/>
      <c r="GD81" s="75"/>
      <c r="GE81" s="75"/>
      <c r="GF81" s="75"/>
      <c r="GG81" s="75"/>
      <c r="GH81" s="75"/>
      <c r="GI81" s="75"/>
      <c r="GJ81" s="75"/>
      <c r="GK81" s="75"/>
      <c r="GL81" s="75"/>
      <c r="GM81" s="75"/>
      <c r="GN81" s="75"/>
      <c r="GO81" s="75"/>
      <c r="GP81" s="75"/>
      <c r="GQ81" s="75"/>
      <c r="GR81" s="75"/>
      <c r="GS81" s="75"/>
      <c r="GT81" s="75"/>
      <c r="GU81" s="75"/>
    </row>
    <row r="82" spans="2:203" x14ac:dyDescent="0.3">
      <c r="B82" t="s">
        <v>125</v>
      </c>
      <c r="D82" s="62">
        <f>E80+1</f>
        <v>44706</v>
      </c>
      <c r="E82" s="62">
        <f t="shared" si="15"/>
        <v>44706</v>
      </c>
      <c r="F82" s="76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75"/>
      <c r="DX82" s="75"/>
      <c r="DY82" s="75"/>
      <c r="DZ82" s="75"/>
      <c r="EA82" s="75"/>
      <c r="EB82" s="75"/>
      <c r="EC82" s="75"/>
      <c r="ED82" s="75"/>
      <c r="EE82" s="75"/>
      <c r="EF82" s="75"/>
      <c r="EG82" s="75"/>
      <c r="EH82" s="75"/>
      <c r="EI82" s="75"/>
      <c r="EJ82" s="75"/>
      <c r="EK82" s="75"/>
      <c r="EL82" s="75"/>
      <c r="EM82" s="75"/>
      <c r="EN82" s="75"/>
      <c r="EO82" s="75"/>
      <c r="EP82" s="75"/>
      <c r="EQ82" s="75"/>
      <c r="ER82" s="75"/>
      <c r="ES82" s="75"/>
      <c r="ET82" s="75"/>
      <c r="EU82" s="75"/>
      <c r="EV82" s="75"/>
      <c r="EW82" s="75"/>
      <c r="EX82" s="75"/>
      <c r="EY82" s="75"/>
      <c r="EZ82" s="75"/>
      <c r="FA82" s="75"/>
      <c r="FB82" s="75"/>
      <c r="FC82" s="75"/>
      <c r="FD82" s="75"/>
      <c r="FE82" s="75"/>
      <c r="FF82" s="75"/>
      <c r="FG82" s="75"/>
      <c r="FH82" s="75"/>
      <c r="FI82" s="75"/>
      <c r="FJ82" s="75"/>
      <c r="FK82" s="75"/>
      <c r="FL82" s="75"/>
      <c r="FM82" s="75"/>
      <c r="FN82" s="75"/>
      <c r="FO82" s="75"/>
      <c r="FP82" s="75"/>
      <c r="FQ82" s="75"/>
      <c r="FR82" s="75"/>
      <c r="FS82" s="75"/>
      <c r="FT82" s="75"/>
      <c r="FU82" s="75"/>
      <c r="FV82" s="75"/>
      <c r="FW82" s="75"/>
      <c r="FX82" s="75"/>
      <c r="FY82" s="75"/>
      <c r="FZ82" s="75"/>
      <c r="GA82" s="75"/>
      <c r="GB82" s="75"/>
      <c r="GC82" s="75"/>
      <c r="GD82" s="75"/>
      <c r="GE82" s="75"/>
      <c r="GF82" s="75"/>
      <c r="GG82" s="75"/>
      <c r="GH82" s="75"/>
      <c r="GI82" s="75"/>
      <c r="GJ82" s="75"/>
      <c r="GK82" s="75"/>
      <c r="GL82" s="75"/>
      <c r="GM82" s="75"/>
      <c r="GN82" s="75"/>
      <c r="GO82" s="75"/>
      <c r="GP82" s="75"/>
      <c r="GQ82" s="75"/>
      <c r="GR82" s="75"/>
      <c r="GS82" s="75"/>
      <c r="GT82" s="75"/>
      <c r="GU82" s="75"/>
    </row>
    <row r="83" spans="2:203" x14ac:dyDescent="0.3">
      <c r="B83" t="s">
        <v>130</v>
      </c>
      <c r="D83" s="62">
        <f>E82+1</f>
        <v>44707</v>
      </c>
      <c r="E83" s="62">
        <f t="shared" si="15"/>
        <v>44707</v>
      </c>
      <c r="F83" s="76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5"/>
      <c r="EP83" s="75"/>
      <c r="EQ83" s="75"/>
      <c r="ER83" s="75"/>
      <c r="ES83" s="75"/>
      <c r="ET83" s="75"/>
      <c r="EU83" s="75"/>
      <c r="EV83" s="75"/>
      <c r="EW83" s="75"/>
      <c r="EX83" s="75"/>
      <c r="EY83" s="75"/>
      <c r="EZ83" s="75"/>
      <c r="FA83" s="75"/>
      <c r="FB83" s="75"/>
      <c r="FC83" s="75"/>
      <c r="FD83" s="75"/>
      <c r="FE83" s="75"/>
      <c r="FF83" s="75"/>
      <c r="FG83" s="75"/>
      <c r="FH83" s="75"/>
      <c r="FI83" s="75"/>
      <c r="FJ83" s="75"/>
      <c r="FK83" s="75"/>
      <c r="FL83" s="75"/>
      <c r="FM83" s="75"/>
      <c r="FN83" s="75"/>
      <c r="FO83" s="75"/>
      <c r="FP83" s="75"/>
      <c r="FQ83" s="75"/>
      <c r="FR83" s="75"/>
      <c r="FS83" s="75"/>
      <c r="FT83" s="75"/>
      <c r="FU83" s="75"/>
      <c r="FV83" s="75"/>
      <c r="FW83" s="75"/>
      <c r="FX83" s="75"/>
      <c r="FY83" s="75"/>
      <c r="FZ83" s="75"/>
      <c r="GA83" s="75"/>
      <c r="GB83" s="75"/>
      <c r="GC83" s="75"/>
      <c r="GD83" s="75"/>
      <c r="GE83" s="75"/>
      <c r="GF83" s="75"/>
      <c r="GG83" s="75"/>
      <c r="GH83" s="75"/>
      <c r="GI83" s="75"/>
      <c r="GJ83" s="75"/>
      <c r="GK83" s="75"/>
      <c r="GL83" s="75"/>
      <c r="GM83" s="75"/>
      <c r="GN83" s="75"/>
      <c r="GO83" s="75"/>
      <c r="GP83" s="75"/>
      <c r="GQ83" s="75"/>
      <c r="GR83" s="75"/>
      <c r="GS83" s="75"/>
      <c r="GT83" s="75"/>
      <c r="GU83" s="75"/>
    </row>
    <row r="84" spans="2:203" s="95" customFormat="1" x14ac:dyDescent="0.3">
      <c r="B84" s="95" t="s">
        <v>161</v>
      </c>
      <c r="D84" s="62">
        <f>E83+1</f>
        <v>44708</v>
      </c>
      <c r="E84" s="62">
        <f t="shared" si="15"/>
        <v>44708</v>
      </c>
      <c r="F84" s="76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5"/>
      <c r="FH84" s="75"/>
      <c r="FI84" s="75"/>
      <c r="FJ84" s="75"/>
      <c r="FK84" s="75"/>
      <c r="FL84" s="75"/>
      <c r="FM84" s="75"/>
      <c r="FN84" s="75"/>
      <c r="FO84" s="75"/>
      <c r="FP84" s="75"/>
      <c r="FQ84" s="75"/>
      <c r="FR84" s="75"/>
      <c r="FS84" s="75"/>
      <c r="FT84" s="75"/>
      <c r="FU84" s="75"/>
      <c r="FV84" s="75"/>
      <c r="FW84" s="75"/>
      <c r="FX84" s="75"/>
      <c r="FY84" s="75"/>
      <c r="FZ84" s="75"/>
      <c r="GA84" s="75"/>
      <c r="GB84" s="75"/>
      <c r="GC84" s="75"/>
      <c r="GD84" s="75"/>
      <c r="GE84" s="75"/>
      <c r="GF84" s="75"/>
      <c r="GG84" s="75"/>
      <c r="GH84" s="75"/>
      <c r="GI84" s="75"/>
      <c r="GJ84" s="75"/>
      <c r="GK84" s="75"/>
      <c r="GL84" s="75"/>
      <c r="GM84" s="75"/>
      <c r="GN84" s="75"/>
      <c r="GO84" s="75"/>
      <c r="GP84" s="75"/>
      <c r="GQ84" s="75"/>
      <c r="GR84" s="75"/>
      <c r="GS84" s="75"/>
      <c r="GT84" s="75"/>
      <c r="GU84" s="75"/>
    </row>
    <row r="85" spans="2:203" s="95" customFormat="1" x14ac:dyDescent="0.3">
      <c r="B85" s="95" t="s">
        <v>162</v>
      </c>
      <c r="D85" s="62">
        <f t="shared" ref="D85:D91" si="16">E84+1</f>
        <v>44709</v>
      </c>
      <c r="E85" s="62">
        <f t="shared" si="15"/>
        <v>44709</v>
      </c>
      <c r="F85" s="76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  <c r="EY85" s="75"/>
      <c r="EZ85" s="75"/>
      <c r="FA85" s="75"/>
      <c r="FB85" s="75"/>
      <c r="FC85" s="75"/>
      <c r="FD85" s="75"/>
      <c r="FE85" s="75"/>
      <c r="FF85" s="75"/>
      <c r="FG85" s="75"/>
      <c r="FH85" s="75"/>
      <c r="FI85" s="75"/>
      <c r="FJ85" s="75"/>
      <c r="FK85" s="75"/>
      <c r="FL85" s="75"/>
      <c r="FM85" s="75"/>
      <c r="FN85" s="75"/>
      <c r="FO85" s="75"/>
      <c r="FP85" s="75"/>
      <c r="FQ85" s="75"/>
      <c r="FR85" s="75"/>
      <c r="FS85" s="75"/>
      <c r="FT85" s="75"/>
      <c r="FU85" s="75"/>
      <c r="FV85" s="75"/>
      <c r="FW85" s="75"/>
      <c r="FX85" s="75"/>
      <c r="FY85" s="75"/>
      <c r="FZ85" s="75"/>
      <c r="GA85" s="75"/>
      <c r="GB85" s="75"/>
      <c r="GC85" s="75"/>
      <c r="GD85" s="75"/>
      <c r="GE85" s="75"/>
      <c r="GF85" s="75"/>
      <c r="GG85" s="75"/>
      <c r="GH85" s="75"/>
      <c r="GI85" s="75"/>
      <c r="GJ85" s="75"/>
      <c r="GK85" s="75"/>
      <c r="GL85" s="75"/>
      <c r="GM85" s="75"/>
      <c r="GN85" s="75"/>
      <c r="GO85" s="75"/>
      <c r="GP85" s="75"/>
      <c r="GQ85" s="75"/>
      <c r="GR85" s="75"/>
      <c r="GS85" s="75"/>
      <c r="GT85" s="75"/>
      <c r="GU85" s="75"/>
    </row>
    <row r="86" spans="2:203" s="95" customFormat="1" x14ac:dyDescent="0.3">
      <c r="B86" s="95" t="s">
        <v>163</v>
      </c>
      <c r="D86" s="62">
        <f t="shared" si="16"/>
        <v>44710</v>
      </c>
      <c r="E86" s="62">
        <f t="shared" si="15"/>
        <v>44710</v>
      </c>
      <c r="F86" s="76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  <c r="EY86" s="75"/>
      <c r="EZ86" s="75"/>
      <c r="FA86" s="75"/>
      <c r="FB86" s="75"/>
      <c r="FC86" s="75"/>
      <c r="FD86" s="75"/>
      <c r="FE86" s="75"/>
      <c r="FF86" s="75"/>
      <c r="FG86" s="75"/>
      <c r="FH86" s="75"/>
      <c r="FI86" s="75"/>
      <c r="FJ86" s="75"/>
      <c r="FK86" s="75"/>
      <c r="FL86" s="75"/>
      <c r="FM86" s="75"/>
      <c r="FN86" s="75"/>
      <c r="FO86" s="75"/>
      <c r="FP86" s="75"/>
      <c r="FQ86" s="75"/>
      <c r="FR86" s="75"/>
      <c r="FS86" s="75"/>
      <c r="FT86" s="75"/>
      <c r="FU86" s="75"/>
      <c r="FV86" s="75"/>
      <c r="FW86" s="75"/>
      <c r="FX86" s="75"/>
      <c r="FY86" s="75"/>
      <c r="FZ86" s="75"/>
      <c r="GA86" s="75"/>
      <c r="GB86" s="75"/>
      <c r="GC86" s="75"/>
      <c r="GD86" s="75"/>
      <c r="GE86" s="75"/>
      <c r="GF86" s="75"/>
      <c r="GG86" s="75"/>
      <c r="GH86" s="75"/>
      <c r="GI86" s="75"/>
      <c r="GJ86" s="75"/>
      <c r="GK86" s="75"/>
      <c r="GL86" s="75"/>
      <c r="GM86" s="75"/>
      <c r="GN86" s="75"/>
      <c r="GO86" s="75"/>
      <c r="GP86" s="75"/>
      <c r="GQ86" s="75"/>
      <c r="GR86" s="75"/>
      <c r="GS86" s="75"/>
      <c r="GT86" s="75"/>
      <c r="GU86" s="75"/>
    </row>
    <row r="87" spans="2:203" s="95" customFormat="1" x14ac:dyDescent="0.3">
      <c r="B87" s="95" t="s">
        <v>164</v>
      </c>
      <c r="D87" s="62">
        <f t="shared" si="16"/>
        <v>44711</v>
      </c>
      <c r="E87" s="62">
        <f t="shared" si="15"/>
        <v>44711</v>
      </c>
      <c r="F87" s="76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  <c r="FO87" s="75"/>
      <c r="FP87" s="75"/>
      <c r="FQ87" s="75"/>
      <c r="FR87" s="75"/>
      <c r="FS87" s="75"/>
      <c r="FT87" s="75"/>
      <c r="FU87" s="75"/>
      <c r="FV87" s="75"/>
      <c r="FW87" s="75"/>
      <c r="FX87" s="75"/>
      <c r="FY87" s="75"/>
      <c r="FZ87" s="75"/>
      <c r="GA87" s="75"/>
      <c r="GB87" s="75"/>
      <c r="GC87" s="75"/>
      <c r="GD87" s="75"/>
      <c r="GE87" s="75"/>
      <c r="GF87" s="75"/>
      <c r="GG87" s="75"/>
      <c r="GH87" s="75"/>
      <c r="GI87" s="75"/>
      <c r="GJ87" s="75"/>
      <c r="GK87" s="75"/>
      <c r="GL87" s="75"/>
      <c r="GM87" s="75"/>
      <c r="GN87" s="75"/>
      <c r="GO87" s="75"/>
      <c r="GP87" s="75"/>
      <c r="GQ87" s="75"/>
      <c r="GR87" s="75"/>
      <c r="GS87" s="75"/>
      <c r="GT87" s="75"/>
      <c r="GU87" s="75"/>
    </row>
    <row r="88" spans="2:203" s="95" customFormat="1" x14ac:dyDescent="0.3">
      <c r="B88" s="95" t="s">
        <v>129</v>
      </c>
      <c r="D88" s="62">
        <f t="shared" si="16"/>
        <v>44712</v>
      </c>
      <c r="E88" s="62">
        <f t="shared" si="15"/>
        <v>44712</v>
      </c>
      <c r="F88" s="76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5"/>
      <c r="EV88" s="75"/>
      <c r="EW88" s="75"/>
      <c r="EX88" s="75"/>
      <c r="EY88" s="75"/>
      <c r="EZ88" s="75"/>
      <c r="FA88" s="75"/>
      <c r="FB88" s="75"/>
      <c r="FC88" s="75"/>
      <c r="FD88" s="75"/>
      <c r="FE88" s="75"/>
      <c r="FF88" s="75"/>
      <c r="FG88" s="75"/>
      <c r="FH88" s="75"/>
      <c r="FI88" s="75"/>
      <c r="FJ88" s="75"/>
      <c r="FK88" s="75"/>
      <c r="FL88" s="75"/>
      <c r="FM88" s="75"/>
      <c r="FN88" s="75"/>
      <c r="FO88" s="75"/>
      <c r="FP88" s="75"/>
      <c r="FQ88" s="75"/>
      <c r="FR88" s="75"/>
      <c r="FS88" s="75"/>
      <c r="FT88" s="75"/>
      <c r="FU88" s="75"/>
      <c r="FV88" s="75"/>
      <c r="FW88" s="75"/>
      <c r="FX88" s="75"/>
      <c r="FY88" s="75"/>
      <c r="FZ88" s="75"/>
      <c r="GA88" s="75"/>
      <c r="GB88" s="75"/>
      <c r="GC88" s="75"/>
      <c r="GD88" s="75"/>
      <c r="GE88" s="75"/>
      <c r="GF88" s="75"/>
      <c r="GG88" s="75"/>
      <c r="GH88" s="75"/>
      <c r="GI88" s="75"/>
      <c r="GJ88" s="75"/>
      <c r="GK88" s="75"/>
      <c r="GL88" s="75"/>
      <c r="GM88" s="75"/>
      <c r="GN88" s="75"/>
      <c r="GO88" s="75"/>
      <c r="GP88" s="75"/>
      <c r="GQ88" s="75"/>
      <c r="GR88" s="75"/>
      <c r="GS88" s="75"/>
      <c r="GT88" s="75"/>
      <c r="GU88" s="75"/>
    </row>
    <row r="89" spans="2:203" s="95" customFormat="1" x14ac:dyDescent="0.3">
      <c r="B89" s="95" t="s">
        <v>126</v>
      </c>
      <c r="D89" s="62">
        <f t="shared" si="16"/>
        <v>44713</v>
      </c>
      <c r="E89" s="62">
        <f t="shared" si="15"/>
        <v>44713</v>
      </c>
      <c r="F89" s="76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5"/>
      <c r="EA89" s="75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5"/>
      <c r="EP89" s="75"/>
      <c r="EQ89" s="75"/>
      <c r="ER89" s="75"/>
      <c r="ES89" s="75"/>
      <c r="ET89" s="75"/>
      <c r="EU89" s="75"/>
      <c r="EV89" s="75"/>
      <c r="EW89" s="75"/>
      <c r="EX89" s="75"/>
      <c r="EY89" s="75"/>
      <c r="EZ89" s="75"/>
      <c r="FA89" s="75"/>
      <c r="FB89" s="75"/>
      <c r="FC89" s="75"/>
      <c r="FD89" s="75"/>
      <c r="FE89" s="75"/>
      <c r="FF89" s="75"/>
      <c r="FG89" s="75"/>
      <c r="FH89" s="75"/>
      <c r="FI89" s="75"/>
      <c r="FJ89" s="75"/>
      <c r="FK89" s="75"/>
      <c r="FL89" s="75"/>
      <c r="FM89" s="75"/>
      <c r="FN89" s="75"/>
      <c r="FO89" s="75"/>
      <c r="FP89" s="75"/>
      <c r="FQ89" s="75"/>
      <c r="FR89" s="75"/>
      <c r="FS89" s="75"/>
      <c r="FT89" s="75"/>
      <c r="FU89" s="75"/>
      <c r="FV89" s="75"/>
      <c r="FW89" s="75"/>
      <c r="FX89" s="75"/>
      <c r="FY89" s="75"/>
      <c r="FZ89" s="75"/>
      <c r="GA89" s="75"/>
      <c r="GB89" s="75"/>
      <c r="GC89" s="75"/>
      <c r="GD89" s="75"/>
      <c r="GE89" s="75"/>
      <c r="GF89" s="75"/>
      <c r="GG89" s="75"/>
      <c r="GH89" s="75"/>
      <c r="GI89" s="75"/>
      <c r="GJ89" s="75"/>
      <c r="GK89" s="75"/>
      <c r="GL89" s="75"/>
      <c r="GM89" s="75"/>
      <c r="GN89" s="75"/>
      <c r="GO89" s="75"/>
      <c r="GP89" s="75"/>
      <c r="GQ89" s="75"/>
      <c r="GR89" s="75"/>
      <c r="GS89" s="75"/>
      <c r="GT89" s="75"/>
      <c r="GU89" s="75"/>
    </row>
    <row r="90" spans="2:203" s="95" customFormat="1" x14ac:dyDescent="0.3">
      <c r="B90" s="95" t="s">
        <v>127</v>
      </c>
      <c r="D90" s="62">
        <f t="shared" si="16"/>
        <v>44714</v>
      </c>
      <c r="E90" s="62">
        <f t="shared" si="15"/>
        <v>44714</v>
      </c>
      <c r="F90" s="76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5"/>
      <c r="EA90" s="75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T90" s="75"/>
      <c r="EU90" s="75"/>
      <c r="EV90" s="75"/>
      <c r="EW90" s="75"/>
      <c r="EX90" s="75"/>
      <c r="EY90" s="75"/>
      <c r="EZ90" s="75"/>
      <c r="FA90" s="75"/>
      <c r="FB90" s="75"/>
      <c r="FC90" s="75"/>
      <c r="FD90" s="75"/>
      <c r="FE90" s="75"/>
      <c r="FF90" s="75"/>
      <c r="FG90" s="75"/>
      <c r="FH90" s="75"/>
      <c r="FI90" s="75"/>
      <c r="FJ90" s="75"/>
      <c r="FK90" s="75"/>
      <c r="FL90" s="75"/>
      <c r="FM90" s="75"/>
      <c r="FN90" s="75"/>
      <c r="FO90" s="75"/>
      <c r="FP90" s="75"/>
      <c r="FQ90" s="75"/>
      <c r="FR90" s="75"/>
      <c r="FS90" s="75"/>
      <c r="FT90" s="75"/>
      <c r="FU90" s="75"/>
      <c r="FV90" s="75"/>
      <c r="FW90" s="75"/>
      <c r="FX90" s="75"/>
      <c r="FY90" s="75"/>
      <c r="FZ90" s="75"/>
      <c r="GA90" s="75"/>
      <c r="GB90" s="75"/>
      <c r="GC90" s="75"/>
      <c r="GD90" s="75"/>
      <c r="GE90" s="75"/>
      <c r="GF90" s="75"/>
      <c r="GG90" s="75"/>
      <c r="GH90" s="75"/>
      <c r="GI90" s="75"/>
      <c r="GJ90" s="75"/>
      <c r="GK90" s="75"/>
      <c r="GL90" s="75"/>
      <c r="GM90" s="75"/>
      <c r="GN90" s="75"/>
      <c r="GO90" s="75"/>
      <c r="GP90" s="75"/>
      <c r="GQ90" s="75"/>
      <c r="GR90" s="75"/>
      <c r="GS90" s="75"/>
      <c r="GT90" s="75"/>
      <c r="GU90" s="75"/>
    </row>
    <row r="91" spans="2:203" s="95" customFormat="1" x14ac:dyDescent="0.3">
      <c r="B91" s="95" t="s">
        <v>128</v>
      </c>
      <c r="D91" s="62">
        <f t="shared" si="16"/>
        <v>44715</v>
      </c>
      <c r="E91" s="62">
        <f t="shared" si="15"/>
        <v>44715</v>
      </c>
      <c r="F91" s="76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5"/>
      <c r="EA91" s="75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5"/>
      <c r="EP91" s="75"/>
      <c r="EQ91" s="75"/>
      <c r="ER91" s="75"/>
      <c r="ES91" s="75"/>
      <c r="ET91" s="75"/>
      <c r="EU91" s="75"/>
      <c r="EV91" s="75"/>
      <c r="EW91" s="75"/>
      <c r="EX91" s="75"/>
      <c r="EY91" s="75"/>
      <c r="EZ91" s="75"/>
      <c r="FA91" s="75"/>
      <c r="FB91" s="75"/>
      <c r="FC91" s="75"/>
      <c r="FD91" s="75"/>
      <c r="FE91" s="75"/>
      <c r="FF91" s="75"/>
      <c r="FG91" s="75"/>
      <c r="FH91" s="75"/>
      <c r="FI91" s="75"/>
      <c r="FJ91" s="75"/>
      <c r="FK91" s="75"/>
      <c r="FL91" s="75"/>
      <c r="FM91" s="75"/>
      <c r="FN91" s="75"/>
      <c r="FO91" s="75"/>
      <c r="FP91" s="75"/>
      <c r="FQ91" s="75"/>
      <c r="FR91" s="75"/>
      <c r="FS91" s="75"/>
      <c r="FT91" s="75"/>
      <c r="FU91" s="75"/>
      <c r="FV91" s="75"/>
      <c r="FW91" s="75"/>
      <c r="FX91" s="75"/>
      <c r="FY91" s="75"/>
      <c r="FZ91" s="75"/>
      <c r="GA91" s="75"/>
      <c r="GB91" s="75"/>
      <c r="GC91" s="75"/>
      <c r="GD91" s="75"/>
      <c r="GE91" s="75"/>
      <c r="GF91" s="75"/>
      <c r="GG91" s="75"/>
      <c r="GH91" s="75"/>
      <c r="GI91" s="75"/>
      <c r="GJ91" s="75"/>
      <c r="GK91" s="75"/>
      <c r="GL91" s="75"/>
      <c r="GM91" s="75"/>
      <c r="GN91" s="75"/>
      <c r="GO91" s="75"/>
      <c r="GP91" s="75"/>
      <c r="GQ91" s="75"/>
      <c r="GR91" s="75"/>
      <c r="GS91" s="75"/>
      <c r="GT91" s="75"/>
      <c r="GU91" s="75"/>
    </row>
    <row r="92" spans="2:203" s="95" customFormat="1" x14ac:dyDescent="0.3">
      <c r="B92" s="95" t="s">
        <v>124</v>
      </c>
      <c r="D92" s="62">
        <v>44701</v>
      </c>
      <c r="E92" s="62">
        <f t="shared" si="15"/>
        <v>44701</v>
      </c>
      <c r="F92" s="76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5"/>
      <c r="EA92" s="75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5"/>
      <c r="EP92" s="75"/>
      <c r="EQ92" s="75"/>
      <c r="ER92" s="75"/>
      <c r="ES92" s="75"/>
      <c r="ET92" s="75"/>
      <c r="EU92" s="75"/>
      <c r="EV92" s="75"/>
      <c r="EW92" s="75"/>
      <c r="EX92" s="75"/>
      <c r="EY92" s="75"/>
      <c r="EZ92" s="75"/>
      <c r="FA92" s="75"/>
      <c r="FB92" s="75"/>
      <c r="FC92" s="75"/>
      <c r="FD92" s="75"/>
      <c r="FE92" s="75"/>
      <c r="FF92" s="75"/>
      <c r="FG92" s="75"/>
      <c r="FH92" s="75"/>
      <c r="FI92" s="75"/>
      <c r="FJ92" s="75"/>
      <c r="FK92" s="75"/>
      <c r="FL92" s="75"/>
      <c r="FM92" s="75"/>
      <c r="FN92" s="75"/>
      <c r="FO92" s="75"/>
      <c r="FP92" s="75"/>
      <c r="FQ92" s="75"/>
      <c r="FR92" s="75"/>
      <c r="FS92" s="75"/>
      <c r="FT92" s="75"/>
      <c r="FU92" s="75"/>
      <c r="FV92" s="75"/>
      <c r="FW92" s="75"/>
      <c r="FX92" s="75"/>
      <c r="FY92" s="75"/>
      <c r="FZ92" s="75"/>
      <c r="GA92" s="75"/>
      <c r="GB92" s="75"/>
      <c r="GC92" s="75"/>
      <c r="GD92" s="75"/>
      <c r="GE92" s="75"/>
      <c r="GF92" s="75"/>
      <c r="GG92" s="75"/>
      <c r="GH92" s="75"/>
      <c r="GI92" s="75"/>
      <c r="GJ92" s="75"/>
      <c r="GK92" s="75"/>
      <c r="GL92" s="75"/>
      <c r="GM92" s="75"/>
      <c r="GN92" s="75"/>
      <c r="GO92" s="75"/>
      <c r="GP92" s="75"/>
      <c r="GQ92" s="75"/>
      <c r="GR92" s="75"/>
      <c r="GS92" s="75"/>
      <c r="GT92" s="75"/>
      <c r="GU92" s="75"/>
    </row>
    <row r="93" spans="2:203" s="95" customFormat="1" x14ac:dyDescent="0.3">
      <c r="B93" s="95" t="s">
        <v>131</v>
      </c>
      <c r="D93" s="62">
        <v>44701</v>
      </c>
      <c r="E93" s="62">
        <f t="shared" si="15"/>
        <v>44701</v>
      </c>
      <c r="F93" s="76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75"/>
      <c r="DX93" s="75"/>
      <c r="DY93" s="75"/>
      <c r="DZ93" s="75"/>
      <c r="EA93" s="75"/>
      <c r="EB93" s="75"/>
      <c r="EC93" s="75"/>
      <c r="ED93" s="75"/>
      <c r="EE93" s="75"/>
      <c r="EF93" s="75"/>
      <c r="EG93" s="75"/>
      <c r="EH93" s="75"/>
      <c r="EI93" s="75"/>
      <c r="EJ93" s="75"/>
      <c r="EK93" s="75"/>
      <c r="EL93" s="75"/>
      <c r="EM93" s="75"/>
      <c r="EN93" s="75"/>
      <c r="EO93" s="75"/>
      <c r="EP93" s="75"/>
      <c r="EQ93" s="75"/>
      <c r="ER93" s="75"/>
      <c r="ES93" s="75"/>
      <c r="ET93" s="75"/>
      <c r="EU93" s="75"/>
      <c r="EV93" s="75"/>
      <c r="EW93" s="75"/>
      <c r="EX93" s="75"/>
      <c r="EY93" s="75"/>
      <c r="EZ93" s="75"/>
      <c r="FA93" s="75"/>
      <c r="FB93" s="75"/>
      <c r="FC93" s="75"/>
      <c r="FD93" s="75"/>
      <c r="FE93" s="75"/>
      <c r="FF93" s="75"/>
      <c r="FG93" s="75"/>
      <c r="FH93" s="75"/>
      <c r="FI93" s="75"/>
      <c r="FJ93" s="75"/>
      <c r="FK93" s="75"/>
      <c r="FL93" s="75"/>
      <c r="FM93" s="75"/>
      <c r="FN93" s="75"/>
      <c r="FO93" s="75"/>
      <c r="FP93" s="75"/>
      <c r="FQ93" s="75"/>
      <c r="FR93" s="75"/>
      <c r="FS93" s="75"/>
      <c r="FT93" s="75"/>
      <c r="FU93" s="75"/>
      <c r="FV93" s="75"/>
      <c r="FW93" s="75"/>
      <c r="FX93" s="75"/>
      <c r="FY93" s="75"/>
      <c r="FZ93" s="75"/>
      <c r="GA93" s="75"/>
      <c r="GB93" s="75"/>
      <c r="GC93" s="75"/>
      <c r="GD93" s="75"/>
      <c r="GE93" s="75"/>
      <c r="GF93" s="75"/>
      <c r="GG93" s="75"/>
      <c r="GH93" s="75"/>
      <c r="GI93" s="75"/>
      <c r="GJ93" s="75"/>
      <c r="GK93" s="75"/>
      <c r="GL93" s="75"/>
      <c r="GM93" s="75"/>
      <c r="GN93" s="75"/>
      <c r="GO93" s="75"/>
      <c r="GP93" s="75"/>
      <c r="GQ93" s="75"/>
      <c r="GR93" s="75"/>
      <c r="GS93" s="75"/>
      <c r="GT93" s="75"/>
      <c r="GU93" s="75"/>
    </row>
    <row r="94" spans="2:203" s="95" customFormat="1" x14ac:dyDescent="0.3">
      <c r="B94" s="95" t="s">
        <v>132</v>
      </c>
      <c r="D94" s="62">
        <v>44701</v>
      </c>
      <c r="E94" s="62">
        <f t="shared" si="15"/>
        <v>44701</v>
      </c>
      <c r="F94" s="76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75"/>
      <c r="DX94" s="75"/>
      <c r="DY94" s="75"/>
      <c r="DZ94" s="75"/>
      <c r="EA94" s="75"/>
      <c r="EB94" s="75"/>
      <c r="EC94" s="75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5"/>
      <c r="EP94" s="75"/>
      <c r="EQ94" s="75"/>
      <c r="ER94" s="75"/>
      <c r="ES94" s="75"/>
      <c r="ET94" s="75"/>
      <c r="EU94" s="75"/>
      <c r="EV94" s="75"/>
      <c r="EW94" s="75"/>
      <c r="EX94" s="75"/>
      <c r="EY94" s="75"/>
      <c r="EZ94" s="75"/>
      <c r="FA94" s="75"/>
      <c r="FB94" s="75"/>
      <c r="FC94" s="75"/>
      <c r="FD94" s="75"/>
      <c r="FE94" s="75"/>
      <c r="FF94" s="75"/>
      <c r="FG94" s="75"/>
      <c r="FH94" s="75"/>
      <c r="FI94" s="75"/>
      <c r="FJ94" s="75"/>
      <c r="FK94" s="75"/>
      <c r="FL94" s="75"/>
      <c r="FM94" s="75"/>
      <c r="FN94" s="75"/>
      <c r="FO94" s="75"/>
      <c r="FP94" s="75"/>
      <c r="FQ94" s="75"/>
      <c r="FR94" s="75"/>
      <c r="FS94" s="75"/>
      <c r="FT94" s="75"/>
      <c r="FU94" s="75"/>
      <c r="FV94" s="75"/>
      <c r="FW94" s="75"/>
      <c r="FX94" s="75"/>
      <c r="FY94" s="75"/>
      <c r="FZ94" s="75"/>
      <c r="GA94" s="75"/>
      <c r="GB94" s="75"/>
      <c r="GC94" s="75"/>
      <c r="GD94" s="75"/>
      <c r="GE94" s="75"/>
      <c r="GF94" s="75"/>
      <c r="GG94" s="75"/>
      <c r="GH94" s="75"/>
      <c r="GI94" s="75"/>
      <c r="GJ94" s="75"/>
      <c r="GK94" s="75"/>
      <c r="GL94" s="75"/>
      <c r="GM94" s="75"/>
      <c r="GN94" s="75"/>
      <c r="GO94" s="75"/>
      <c r="GP94" s="75"/>
      <c r="GQ94" s="75"/>
      <c r="GR94" s="75"/>
      <c r="GS94" s="75"/>
      <c r="GT94" s="75"/>
      <c r="GU94" s="75"/>
    </row>
    <row r="95" spans="2:203" s="95" customFormat="1" x14ac:dyDescent="0.3">
      <c r="B95" s="95" t="s">
        <v>133</v>
      </c>
      <c r="D95" s="62">
        <v>44701</v>
      </c>
      <c r="E95" s="62">
        <f t="shared" si="15"/>
        <v>44701</v>
      </c>
      <c r="F95" s="76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75"/>
      <c r="DX95" s="75"/>
      <c r="DY95" s="75"/>
      <c r="DZ95" s="75"/>
      <c r="EA95" s="75"/>
      <c r="EB95" s="75"/>
      <c r="EC95" s="75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T95" s="75"/>
      <c r="EU95" s="75"/>
      <c r="EV95" s="75"/>
      <c r="EW95" s="75"/>
      <c r="EX95" s="75"/>
      <c r="EY95" s="75"/>
      <c r="EZ95" s="75"/>
      <c r="FA95" s="75"/>
      <c r="FB95" s="75"/>
      <c r="FC95" s="75"/>
      <c r="FD95" s="75"/>
      <c r="FE95" s="75"/>
      <c r="FF95" s="75"/>
      <c r="FG95" s="75"/>
      <c r="FH95" s="75"/>
      <c r="FI95" s="75"/>
      <c r="FJ95" s="75"/>
      <c r="FK95" s="75"/>
      <c r="FL95" s="75"/>
      <c r="FM95" s="75"/>
      <c r="FN95" s="75"/>
      <c r="FO95" s="75"/>
      <c r="FP95" s="75"/>
      <c r="FQ95" s="75"/>
      <c r="FR95" s="75"/>
      <c r="FS95" s="75"/>
      <c r="FT95" s="75"/>
      <c r="FU95" s="75"/>
      <c r="FV95" s="75"/>
      <c r="FW95" s="75"/>
      <c r="FX95" s="75"/>
      <c r="FY95" s="75"/>
      <c r="FZ95" s="75"/>
      <c r="GA95" s="75"/>
      <c r="GB95" s="75"/>
      <c r="GC95" s="75"/>
      <c r="GD95" s="75"/>
      <c r="GE95" s="75"/>
      <c r="GF95" s="75"/>
      <c r="GG95" s="75"/>
      <c r="GH95" s="75"/>
      <c r="GI95" s="75"/>
      <c r="GJ95" s="75"/>
      <c r="GK95" s="75"/>
      <c r="GL95" s="75"/>
      <c r="GM95" s="75"/>
      <c r="GN95" s="75"/>
      <c r="GO95" s="75"/>
      <c r="GP95" s="75"/>
      <c r="GQ95" s="75"/>
      <c r="GR95" s="75"/>
      <c r="GS95" s="75"/>
      <c r="GT95" s="75"/>
      <c r="GU95" s="75"/>
    </row>
    <row r="96" spans="2:203" s="95" customFormat="1" x14ac:dyDescent="0.3">
      <c r="B96" s="95" t="s">
        <v>134</v>
      </c>
      <c r="D96" s="62">
        <v>44701</v>
      </c>
      <c r="E96" s="62">
        <f t="shared" si="15"/>
        <v>44701</v>
      </c>
      <c r="F96" s="76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75"/>
      <c r="DX96" s="75"/>
      <c r="DY96" s="75"/>
      <c r="DZ96" s="75"/>
      <c r="EA96" s="75"/>
      <c r="EB96" s="75"/>
      <c r="EC96" s="75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  <c r="EY96" s="75"/>
      <c r="EZ96" s="75"/>
      <c r="FA96" s="75"/>
      <c r="FB96" s="75"/>
      <c r="FC96" s="75"/>
      <c r="FD96" s="75"/>
      <c r="FE96" s="75"/>
      <c r="FF96" s="75"/>
      <c r="FG96" s="75"/>
      <c r="FH96" s="75"/>
      <c r="FI96" s="75"/>
      <c r="FJ96" s="75"/>
      <c r="FK96" s="75"/>
      <c r="FL96" s="75"/>
      <c r="FM96" s="75"/>
      <c r="FN96" s="75"/>
      <c r="FO96" s="75"/>
      <c r="FP96" s="75"/>
      <c r="FQ96" s="75"/>
      <c r="FR96" s="75"/>
      <c r="FS96" s="75"/>
      <c r="FT96" s="75"/>
      <c r="FU96" s="75"/>
      <c r="FV96" s="75"/>
      <c r="FW96" s="75"/>
      <c r="FX96" s="75"/>
      <c r="FY96" s="75"/>
      <c r="FZ96" s="75"/>
      <c r="GA96" s="75"/>
      <c r="GB96" s="75"/>
      <c r="GC96" s="75"/>
      <c r="GD96" s="75"/>
      <c r="GE96" s="75"/>
      <c r="GF96" s="75"/>
      <c r="GG96" s="75"/>
      <c r="GH96" s="75"/>
      <c r="GI96" s="75"/>
      <c r="GJ96" s="75"/>
      <c r="GK96" s="75"/>
      <c r="GL96" s="75"/>
      <c r="GM96" s="75"/>
      <c r="GN96" s="75"/>
      <c r="GO96" s="75"/>
      <c r="GP96" s="75"/>
      <c r="GQ96" s="75"/>
      <c r="GR96" s="75"/>
      <c r="GS96" s="75"/>
      <c r="GT96" s="75"/>
      <c r="GU96" s="75"/>
    </row>
    <row r="97" spans="1:203" s="95" customFormat="1" x14ac:dyDescent="0.3">
      <c r="B97" s="95" t="s">
        <v>135</v>
      </c>
      <c r="D97" s="62">
        <v>44701</v>
      </c>
      <c r="E97" s="62">
        <f t="shared" si="15"/>
        <v>44701</v>
      </c>
      <c r="F97" s="76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75"/>
      <c r="DX97" s="75"/>
      <c r="DY97" s="75"/>
      <c r="DZ97" s="75"/>
      <c r="EA97" s="75"/>
      <c r="EB97" s="75"/>
      <c r="EC97" s="75"/>
      <c r="ED97" s="75"/>
      <c r="EE97" s="75"/>
      <c r="EF97" s="75"/>
      <c r="EG97" s="75"/>
      <c r="EH97" s="75"/>
      <c r="EI97" s="75"/>
      <c r="EJ97" s="75"/>
      <c r="EK97" s="75"/>
      <c r="EL97" s="75"/>
      <c r="EM97" s="75"/>
      <c r="EN97" s="75"/>
      <c r="EO97" s="75"/>
      <c r="EP97" s="75"/>
      <c r="EQ97" s="75"/>
      <c r="ER97" s="75"/>
      <c r="ES97" s="75"/>
      <c r="ET97" s="75"/>
      <c r="EU97" s="75"/>
      <c r="EV97" s="75"/>
      <c r="EW97" s="75"/>
      <c r="EX97" s="75"/>
      <c r="EY97" s="75"/>
      <c r="EZ97" s="75"/>
      <c r="FA97" s="75"/>
      <c r="FB97" s="75"/>
      <c r="FC97" s="75"/>
      <c r="FD97" s="75"/>
      <c r="FE97" s="75"/>
      <c r="FF97" s="75"/>
      <c r="FG97" s="75"/>
      <c r="FH97" s="75"/>
      <c r="FI97" s="75"/>
      <c r="FJ97" s="75"/>
      <c r="FK97" s="75"/>
      <c r="FL97" s="75"/>
      <c r="FM97" s="75"/>
      <c r="FN97" s="75"/>
      <c r="FO97" s="75"/>
      <c r="FP97" s="75"/>
      <c r="FQ97" s="75"/>
      <c r="FR97" s="75"/>
      <c r="FS97" s="75"/>
      <c r="FT97" s="75"/>
      <c r="FU97" s="75"/>
      <c r="FV97" s="75"/>
      <c r="FW97" s="75"/>
      <c r="FX97" s="75"/>
      <c r="FY97" s="75"/>
      <c r="FZ97" s="75"/>
      <c r="GA97" s="75"/>
      <c r="GB97" s="75"/>
      <c r="GC97" s="75"/>
      <c r="GD97" s="75"/>
      <c r="GE97" s="75"/>
      <c r="GF97" s="75"/>
      <c r="GG97" s="75"/>
      <c r="GH97" s="75"/>
      <c r="GI97" s="75"/>
      <c r="GJ97" s="75"/>
      <c r="GK97" s="75"/>
      <c r="GL97" s="75"/>
      <c r="GM97" s="75"/>
      <c r="GN97" s="75"/>
      <c r="GO97" s="75"/>
      <c r="GP97" s="75"/>
      <c r="GQ97" s="75"/>
      <c r="GR97" s="75"/>
      <c r="GS97" s="75"/>
      <c r="GT97" s="75"/>
      <c r="GU97" s="75"/>
    </row>
    <row r="98" spans="1:203" s="95" customFormat="1" x14ac:dyDescent="0.3">
      <c r="B98" s="95" t="s">
        <v>136</v>
      </c>
      <c r="D98" s="62">
        <v>44701</v>
      </c>
      <c r="E98" s="62">
        <f t="shared" si="15"/>
        <v>44701</v>
      </c>
      <c r="F98" s="76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75"/>
      <c r="DX98" s="75"/>
      <c r="DY98" s="75"/>
      <c r="DZ98" s="75"/>
      <c r="EA98" s="75"/>
      <c r="EB98" s="75"/>
      <c r="EC98" s="75"/>
      <c r="ED98" s="75"/>
      <c r="EE98" s="75"/>
      <c r="EF98" s="75"/>
      <c r="EG98" s="75"/>
      <c r="EH98" s="75"/>
      <c r="EI98" s="75"/>
      <c r="EJ98" s="75"/>
      <c r="EK98" s="75"/>
      <c r="EL98" s="75"/>
      <c r="EM98" s="75"/>
      <c r="EN98" s="75"/>
      <c r="EO98" s="75"/>
      <c r="EP98" s="75"/>
      <c r="EQ98" s="75"/>
      <c r="ER98" s="75"/>
      <c r="ES98" s="75"/>
      <c r="ET98" s="75"/>
      <c r="EU98" s="75"/>
      <c r="EV98" s="75"/>
      <c r="EW98" s="75"/>
      <c r="EX98" s="75"/>
      <c r="EY98" s="75"/>
      <c r="EZ98" s="75"/>
      <c r="FA98" s="75"/>
      <c r="FB98" s="75"/>
      <c r="FC98" s="75"/>
      <c r="FD98" s="75"/>
      <c r="FE98" s="75"/>
      <c r="FF98" s="75"/>
      <c r="FG98" s="75"/>
      <c r="FH98" s="75"/>
      <c r="FI98" s="75"/>
      <c r="FJ98" s="75"/>
      <c r="FK98" s="75"/>
      <c r="FL98" s="75"/>
      <c r="FM98" s="75"/>
      <c r="FN98" s="75"/>
      <c r="FO98" s="75"/>
      <c r="FP98" s="75"/>
      <c r="FQ98" s="75"/>
      <c r="FR98" s="75"/>
      <c r="FS98" s="75"/>
      <c r="FT98" s="75"/>
      <c r="FU98" s="75"/>
      <c r="FV98" s="75"/>
      <c r="FW98" s="75"/>
      <c r="FX98" s="75"/>
      <c r="FY98" s="75"/>
      <c r="FZ98" s="75"/>
      <c r="GA98" s="75"/>
      <c r="GB98" s="75"/>
      <c r="GC98" s="75"/>
      <c r="GD98" s="75"/>
      <c r="GE98" s="75"/>
      <c r="GF98" s="75"/>
      <c r="GG98" s="75"/>
      <c r="GH98" s="75"/>
      <c r="GI98" s="75"/>
      <c r="GJ98" s="75"/>
      <c r="GK98" s="75"/>
      <c r="GL98" s="75"/>
      <c r="GM98" s="75"/>
      <c r="GN98" s="75"/>
      <c r="GO98" s="75"/>
      <c r="GP98" s="75"/>
      <c r="GQ98" s="75"/>
      <c r="GR98" s="75"/>
      <c r="GS98" s="75"/>
      <c r="GT98" s="75"/>
      <c r="GU98" s="75"/>
    </row>
    <row r="99" spans="1:203" s="95" customFormat="1" x14ac:dyDescent="0.3">
      <c r="B99" s="95" t="s">
        <v>137</v>
      </c>
      <c r="D99" s="62">
        <v>44701</v>
      </c>
      <c r="E99" s="62">
        <f t="shared" si="15"/>
        <v>44701</v>
      </c>
      <c r="F99" s="76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75"/>
      <c r="DX99" s="75"/>
      <c r="DY99" s="75"/>
      <c r="DZ99" s="75"/>
      <c r="EA99" s="75"/>
      <c r="EB99" s="75"/>
      <c r="EC99" s="75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5"/>
      <c r="EV99" s="75"/>
      <c r="EW99" s="75"/>
      <c r="EX99" s="75"/>
      <c r="EY99" s="75"/>
      <c r="EZ99" s="75"/>
      <c r="FA99" s="75"/>
      <c r="FB99" s="75"/>
      <c r="FC99" s="75"/>
      <c r="FD99" s="75"/>
      <c r="FE99" s="75"/>
      <c r="FF99" s="75"/>
      <c r="FG99" s="75"/>
      <c r="FH99" s="75"/>
      <c r="FI99" s="75"/>
      <c r="FJ99" s="75"/>
      <c r="FK99" s="75"/>
      <c r="FL99" s="75"/>
      <c r="FM99" s="75"/>
      <c r="FN99" s="75"/>
      <c r="FO99" s="75"/>
      <c r="FP99" s="75"/>
      <c r="FQ99" s="75"/>
      <c r="FR99" s="75"/>
      <c r="FS99" s="75"/>
      <c r="FT99" s="75"/>
      <c r="FU99" s="75"/>
      <c r="FV99" s="75"/>
      <c r="FW99" s="75"/>
      <c r="FX99" s="75"/>
      <c r="FY99" s="75"/>
      <c r="FZ99" s="75"/>
      <c r="GA99" s="75"/>
      <c r="GB99" s="75"/>
      <c r="GC99" s="75"/>
      <c r="GD99" s="75"/>
      <c r="GE99" s="75"/>
      <c r="GF99" s="75"/>
      <c r="GG99" s="75"/>
      <c r="GH99" s="75"/>
      <c r="GI99" s="75"/>
      <c r="GJ99" s="75"/>
      <c r="GK99" s="75"/>
      <c r="GL99" s="75"/>
      <c r="GM99" s="75"/>
      <c r="GN99" s="75"/>
      <c r="GO99" s="75"/>
      <c r="GP99" s="75"/>
      <c r="GQ99" s="75"/>
      <c r="GR99" s="75"/>
      <c r="GS99" s="75"/>
      <c r="GT99" s="75"/>
      <c r="GU99" s="75"/>
    </row>
    <row r="100" spans="1:203" s="95" customFormat="1" x14ac:dyDescent="0.3">
      <c r="B100" s="95" t="s">
        <v>138</v>
      </c>
      <c r="D100" s="62">
        <v>44701</v>
      </c>
      <c r="E100" s="62">
        <f t="shared" si="15"/>
        <v>44701</v>
      </c>
      <c r="F100" s="76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5"/>
      <c r="EA100" s="75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5"/>
      <c r="EV100" s="75"/>
      <c r="EW100" s="75"/>
      <c r="EX100" s="75"/>
      <c r="EY100" s="75"/>
      <c r="EZ100" s="75"/>
      <c r="FA100" s="75"/>
      <c r="FB100" s="75"/>
      <c r="FC100" s="75"/>
      <c r="FD100" s="75"/>
      <c r="FE100" s="75"/>
      <c r="FF100" s="75"/>
      <c r="FG100" s="75"/>
      <c r="FH100" s="75"/>
      <c r="FI100" s="75"/>
      <c r="FJ100" s="75"/>
      <c r="FK100" s="75"/>
      <c r="FL100" s="75"/>
      <c r="FM100" s="75"/>
      <c r="FN100" s="75"/>
      <c r="FO100" s="75"/>
      <c r="FP100" s="75"/>
      <c r="FQ100" s="75"/>
      <c r="FR100" s="75"/>
      <c r="FS100" s="75"/>
      <c r="FT100" s="75"/>
      <c r="FU100" s="75"/>
      <c r="FV100" s="75"/>
      <c r="FW100" s="75"/>
      <c r="FX100" s="75"/>
      <c r="FY100" s="75"/>
      <c r="FZ100" s="75"/>
      <c r="GA100" s="75"/>
      <c r="GB100" s="75"/>
      <c r="GC100" s="75"/>
      <c r="GD100" s="75"/>
      <c r="GE100" s="75"/>
      <c r="GF100" s="75"/>
      <c r="GG100" s="75"/>
      <c r="GH100" s="75"/>
      <c r="GI100" s="75"/>
      <c r="GJ100" s="75"/>
      <c r="GK100" s="75"/>
      <c r="GL100" s="75"/>
      <c r="GM100" s="75"/>
      <c r="GN100" s="75"/>
      <c r="GO100" s="75"/>
      <c r="GP100" s="75"/>
      <c r="GQ100" s="75"/>
      <c r="GR100" s="75"/>
      <c r="GS100" s="75"/>
      <c r="GT100" s="75"/>
      <c r="GU100" s="75"/>
    </row>
    <row r="101" spans="1:203" s="95" customFormat="1" x14ac:dyDescent="0.3">
      <c r="B101" s="95" t="s">
        <v>139</v>
      </c>
      <c r="D101" s="62">
        <v>44701</v>
      </c>
      <c r="E101" s="62">
        <f t="shared" si="15"/>
        <v>44701</v>
      </c>
      <c r="F101" s="76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75"/>
      <c r="DX101" s="75"/>
      <c r="DY101" s="75"/>
      <c r="DZ101" s="75"/>
      <c r="EA101" s="75"/>
      <c r="EB101" s="75"/>
      <c r="EC101" s="75"/>
      <c r="ED101" s="75"/>
      <c r="EE101" s="75"/>
      <c r="EF101" s="75"/>
      <c r="EG101" s="75"/>
      <c r="EH101" s="75"/>
      <c r="EI101" s="75"/>
      <c r="EJ101" s="75"/>
      <c r="EK101" s="75"/>
      <c r="EL101" s="75"/>
      <c r="EM101" s="75"/>
      <c r="EN101" s="75"/>
      <c r="EO101" s="75"/>
      <c r="EP101" s="75"/>
      <c r="EQ101" s="75"/>
      <c r="ER101" s="75"/>
      <c r="ES101" s="75"/>
      <c r="ET101" s="75"/>
      <c r="EU101" s="75"/>
      <c r="EV101" s="75"/>
      <c r="EW101" s="75"/>
      <c r="EX101" s="75"/>
      <c r="EY101" s="75"/>
      <c r="EZ101" s="75"/>
      <c r="FA101" s="75"/>
      <c r="FB101" s="75"/>
      <c r="FC101" s="75"/>
      <c r="FD101" s="75"/>
      <c r="FE101" s="75"/>
      <c r="FF101" s="75"/>
      <c r="FG101" s="75"/>
      <c r="FH101" s="75"/>
      <c r="FI101" s="75"/>
      <c r="FJ101" s="75"/>
      <c r="FK101" s="75"/>
      <c r="FL101" s="75"/>
      <c r="FM101" s="75"/>
      <c r="FN101" s="75"/>
      <c r="FO101" s="75"/>
      <c r="FP101" s="75"/>
      <c r="FQ101" s="75"/>
      <c r="FR101" s="75"/>
      <c r="FS101" s="75"/>
      <c r="FT101" s="75"/>
      <c r="FU101" s="75"/>
      <c r="FV101" s="75"/>
      <c r="FW101" s="75"/>
      <c r="FX101" s="75"/>
      <c r="FY101" s="75"/>
      <c r="FZ101" s="75"/>
      <c r="GA101" s="75"/>
      <c r="GB101" s="75"/>
      <c r="GC101" s="75"/>
      <c r="GD101" s="75"/>
      <c r="GE101" s="75"/>
      <c r="GF101" s="75"/>
      <c r="GG101" s="75"/>
      <c r="GH101" s="75"/>
      <c r="GI101" s="75"/>
      <c r="GJ101" s="75"/>
      <c r="GK101" s="75"/>
      <c r="GL101" s="75"/>
      <c r="GM101" s="75"/>
      <c r="GN101" s="75"/>
      <c r="GO101" s="75"/>
      <c r="GP101" s="75"/>
      <c r="GQ101" s="75"/>
      <c r="GR101" s="75"/>
      <c r="GS101" s="75"/>
      <c r="GT101" s="75"/>
      <c r="GU101" s="75"/>
    </row>
    <row r="102" spans="1:203" s="95" customFormat="1" x14ac:dyDescent="0.3">
      <c r="A102" s="129" t="s">
        <v>102</v>
      </c>
      <c r="B102" s="130"/>
      <c r="C102" s="130"/>
      <c r="D102" s="70">
        <f>MIN(D103:D108)</f>
        <v>44685</v>
      </c>
      <c r="E102" s="70">
        <f>MAX(E103:E108)</f>
        <v>44685</v>
      </c>
      <c r="F102" s="71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  <c r="FB102" s="72"/>
      <c r="FC102" s="72"/>
      <c r="FD102" s="72"/>
      <c r="FE102" s="72"/>
      <c r="FF102" s="72"/>
      <c r="FG102" s="72"/>
      <c r="FH102" s="72"/>
      <c r="FI102" s="72"/>
      <c r="FJ102" s="72"/>
      <c r="FK102" s="72"/>
      <c r="FL102" s="72"/>
      <c r="FM102" s="72"/>
      <c r="FN102" s="72"/>
      <c r="FO102" s="72"/>
      <c r="FP102" s="72"/>
      <c r="FQ102" s="72"/>
      <c r="FR102" s="72"/>
      <c r="FS102" s="72"/>
      <c r="FT102" s="72"/>
      <c r="FU102" s="72"/>
      <c r="FV102" s="72"/>
      <c r="FW102" s="72"/>
      <c r="FX102" s="72"/>
      <c r="FY102" s="72"/>
      <c r="FZ102" s="72"/>
      <c r="GA102" s="72"/>
      <c r="GB102" s="72"/>
      <c r="GC102" s="72"/>
      <c r="GD102" s="72"/>
      <c r="GE102" s="72"/>
      <c r="GF102" s="72"/>
      <c r="GG102" s="72"/>
      <c r="GH102" s="72"/>
      <c r="GI102" s="72"/>
      <c r="GJ102" s="72"/>
      <c r="GK102" s="72"/>
      <c r="GL102" s="72"/>
      <c r="GM102" s="72"/>
      <c r="GN102" s="72"/>
      <c r="GO102" s="72"/>
      <c r="GP102" s="72"/>
      <c r="GQ102" s="72"/>
      <c r="GR102" s="72"/>
      <c r="GS102" s="72"/>
      <c r="GT102" s="72"/>
      <c r="GU102" s="72"/>
    </row>
    <row r="103" spans="1:203" s="95" customFormat="1" x14ac:dyDescent="0.3">
      <c r="B103" s="95" t="s">
        <v>103</v>
      </c>
      <c r="D103" s="62">
        <v>44685</v>
      </c>
      <c r="E103" s="62">
        <v>44685</v>
      </c>
      <c r="F103" s="76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5"/>
      <c r="EV103" s="75"/>
      <c r="EW103" s="75"/>
      <c r="EX103" s="75"/>
      <c r="EY103" s="75"/>
      <c r="EZ103" s="75"/>
      <c r="FA103" s="75"/>
      <c r="FB103" s="75"/>
      <c r="FC103" s="75"/>
      <c r="FD103" s="75"/>
      <c r="FE103" s="75"/>
      <c r="FF103" s="75"/>
      <c r="FG103" s="75"/>
      <c r="FH103" s="75"/>
      <c r="FI103" s="75"/>
      <c r="FJ103" s="75"/>
      <c r="FK103" s="75"/>
      <c r="FL103" s="75"/>
      <c r="FM103" s="75"/>
      <c r="FN103" s="75"/>
      <c r="FO103" s="75"/>
      <c r="FP103" s="75"/>
      <c r="FQ103" s="75"/>
      <c r="FR103" s="75"/>
      <c r="FS103" s="75"/>
      <c r="FT103" s="75"/>
      <c r="FU103" s="75"/>
      <c r="FV103" s="75"/>
      <c r="FW103" s="75"/>
      <c r="FX103" s="75"/>
      <c r="FY103" s="75"/>
      <c r="FZ103" s="75"/>
      <c r="GA103" s="75"/>
      <c r="GB103" s="75"/>
      <c r="GC103" s="75"/>
      <c r="GD103" s="75"/>
      <c r="GE103" s="75"/>
      <c r="GF103" s="75"/>
      <c r="GG103" s="75"/>
      <c r="GH103" s="75"/>
      <c r="GI103" s="75"/>
      <c r="GJ103" s="75"/>
      <c r="GK103" s="75"/>
      <c r="GL103" s="75"/>
      <c r="GM103" s="75"/>
      <c r="GN103" s="75"/>
      <c r="GO103" s="75"/>
      <c r="GP103" s="75"/>
      <c r="GQ103" s="75"/>
      <c r="GR103" s="75"/>
      <c r="GS103" s="75"/>
      <c r="GT103" s="75"/>
      <c r="GU103" s="75"/>
    </row>
    <row r="104" spans="1:203" s="95" customFormat="1" x14ac:dyDescent="0.3">
      <c r="B104" s="95" t="s">
        <v>104</v>
      </c>
      <c r="D104" s="62">
        <v>44685</v>
      </c>
      <c r="E104" s="62">
        <v>44685</v>
      </c>
      <c r="F104" s="76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5"/>
      <c r="EV104" s="75"/>
      <c r="EW104" s="75"/>
      <c r="EX104" s="75"/>
      <c r="EY104" s="75"/>
      <c r="EZ104" s="75"/>
      <c r="FA104" s="75"/>
      <c r="FB104" s="75"/>
      <c r="FC104" s="75"/>
      <c r="FD104" s="75"/>
      <c r="FE104" s="75"/>
      <c r="FF104" s="75"/>
      <c r="FG104" s="75"/>
      <c r="FH104" s="75"/>
      <c r="FI104" s="75"/>
      <c r="FJ104" s="75"/>
      <c r="FK104" s="75"/>
      <c r="FL104" s="75"/>
      <c r="FM104" s="75"/>
      <c r="FN104" s="75"/>
      <c r="FO104" s="75"/>
      <c r="FP104" s="75"/>
      <c r="FQ104" s="75"/>
      <c r="FR104" s="75"/>
      <c r="FS104" s="75"/>
      <c r="FT104" s="75"/>
      <c r="FU104" s="75"/>
      <c r="FV104" s="75"/>
      <c r="FW104" s="75"/>
      <c r="FX104" s="75"/>
      <c r="FY104" s="75"/>
      <c r="FZ104" s="75"/>
      <c r="GA104" s="75"/>
      <c r="GB104" s="75"/>
      <c r="GC104" s="75"/>
      <c r="GD104" s="75"/>
      <c r="GE104" s="75"/>
      <c r="GF104" s="75"/>
      <c r="GG104" s="75"/>
      <c r="GH104" s="75"/>
      <c r="GI104" s="75"/>
      <c r="GJ104" s="75"/>
      <c r="GK104" s="75"/>
      <c r="GL104" s="75"/>
      <c r="GM104" s="75"/>
      <c r="GN104" s="75"/>
      <c r="GO104" s="75"/>
      <c r="GP104" s="75"/>
      <c r="GQ104" s="75"/>
      <c r="GR104" s="75"/>
      <c r="GS104" s="75"/>
      <c r="GT104" s="75"/>
      <c r="GU104" s="75"/>
    </row>
    <row r="105" spans="1:203" s="95" customFormat="1" x14ac:dyDescent="0.3">
      <c r="B105" s="95" t="s">
        <v>105</v>
      </c>
      <c r="D105" s="62">
        <v>44685</v>
      </c>
      <c r="E105" s="62">
        <v>44685</v>
      </c>
      <c r="F105" s="76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5"/>
      <c r="EV105" s="75"/>
      <c r="EW105" s="75"/>
      <c r="EX105" s="75"/>
      <c r="EY105" s="75"/>
      <c r="EZ105" s="75"/>
      <c r="FA105" s="75"/>
      <c r="FB105" s="75"/>
      <c r="FC105" s="75"/>
      <c r="FD105" s="75"/>
      <c r="FE105" s="75"/>
      <c r="FF105" s="75"/>
      <c r="FG105" s="75"/>
      <c r="FH105" s="75"/>
      <c r="FI105" s="75"/>
      <c r="FJ105" s="75"/>
      <c r="FK105" s="75"/>
      <c r="FL105" s="75"/>
      <c r="FM105" s="75"/>
      <c r="FN105" s="75"/>
      <c r="FO105" s="75"/>
      <c r="FP105" s="75"/>
      <c r="FQ105" s="75"/>
      <c r="FR105" s="75"/>
      <c r="FS105" s="75"/>
      <c r="FT105" s="75"/>
      <c r="FU105" s="75"/>
      <c r="FV105" s="75"/>
      <c r="FW105" s="75"/>
      <c r="FX105" s="75"/>
      <c r="FY105" s="75"/>
      <c r="FZ105" s="75"/>
      <c r="GA105" s="75"/>
      <c r="GB105" s="75"/>
      <c r="GC105" s="75"/>
      <c r="GD105" s="75"/>
      <c r="GE105" s="75"/>
      <c r="GF105" s="75"/>
      <c r="GG105" s="75"/>
      <c r="GH105" s="75"/>
      <c r="GI105" s="75"/>
      <c r="GJ105" s="75"/>
      <c r="GK105" s="75"/>
      <c r="GL105" s="75"/>
      <c r="GM105" s="75"/>
      <c r="GN105" s="75"/>
      <c r="GO105" s="75"/>
      <c r="GP105" s="75"/>
      <c r="GQ105" s="75"/>
      <c r="GR105" s="75"/>
      <c r="GS105" s="75"/>
      <c r="GT105" s="75"/>
      <c r="GU105" s="75"/>
    </row>
    <row r="106" spans="1:203" s="95" customFormat="1" x14ac:dyDescent="0.3">
      <c r="B106" s="95" t="s">
        <v>106</v>
      </c>
      <c r="D106" s="62">
        <v>44685</v>
      </c>
      <c r="E106" s="62">
        <v>44685</v>
      </c>
      <c r="F106" s="76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5"/>
      <c r="EV106" s="75"/>
      <c r="EW106" s="75"/>
      <c r="EX106" s="75"/>
      <c r="EY106" s="75"/>
      <c r="EZ106" s="75"/>
      <c r="FA106" s="75"/>
      <c r="FB106" s="75"/>
      <c r="FC106" s="75"/>
      <c r="FD106" s="75"/>
      <c r="FE106" s="75"/>
      <c r="FF106" s="75"/>
      <c r="FG106" s="75"/>
      <c r="FH106" s="75"/>
      <c r="FI106" s="75"/>
      <c r="FJ106" s="75"/>
      <c r="FK106" s="75"/>
      <c r="FL106" s="75"/>
      <c r="FM106" s="75"/>
      <c r="FN106" s="75"/>
      <c r="FO106" s="75"/>
      <c r="FP106" s="75"/>
      <c r="FQ106" s="75"/>
      <c r="FR106" s="75"/>
      <c r="FS106" s="75"/>
      <c r="FT106" s="75"/>
      <c r="FU106" s="75"/>
      <c r="FV106" s="75"/>
      <c r="FW106" s="75"/>
      <c r="FX106" s="75"/>
      <c r="FY106" s="75"/>
      <c r="FZ106" s="75"/>
      <c r="GA106" s="75"/>
      <c r="GB106" s="75"/>
      <c r="GC106" s="75"/>
      <c r="GD106" s="75"/>
      <c r="GE106" s="75"/>
      <c r="GF106" s="75"/>
      <c r="GG106" s="75"/>
      <c r="GH106" s="75"/>
      <c r="GI106" s="75"/>
      <c r="GJ106" s="75"/>
      <c r="GK106" s="75"/>
      <c r="GL106" s="75"/>
      <c r="GM106" s="75"/>
      <c r="GN106" s="75"/>
      <c r="GO106" s="75"/>
      <c r="GP106" s="75"/>
      <c r="GQ106" s="75"/>
      <c r="GR106" s="75"/>
      <c r="GS106" s="75"/>
      <c r="GT106" s="75"/>
      <c r="GU106" s="75"/>
    </row>
    <row r="107" spans="1:203" s="95" customFormat="1" x14ac:dyDescent="0.3">
      <c r="B107" s="95" t="s">
        <v>107</v>
      </c>
      <c r="D107" s="62">
        <v>44685</v>
      </c>
      <c r="E107" s="62">
        <v>44685</v>
      </c>
      <c r="F107" s="76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75"/>
      <c r="DX107" s="75"/>
      <c r="DY107" s="75"/>
      <c r="DZ107" s="75"/>
      <c r="EA107" s="75"/>
      <c r="EB107" s="75"/>
      <c r="EC107" s="75"/>
      <c r="ED107" s="75"/>
      <c r="EE107" s="75"/>
      <c r="EF107" s="75"/>
      <c r="EG107" s="75"/>
      <c r="EH107" s="75"/>
      <c r="EI107" s="75"/>
      <c r="EJ107" s="75"/>
      <c r="EK107" s="75"/>
      <c r="EL107" s="75"/>
      <c r="EM107" s="75"/>
      <c r="EN107" s="75"/>
      <c r="EO107" s="75"/>
      <c r="EP107" s="75"/>
      <c r="EQ107" s="75"/>
      <c r="ER107" s="75"/>
      <c r="ES107" s="75"/>
      <c r="ET107" s="75"/>
      <c r="EU107" s="75"/>
      <c r="EV107" s="75"/>
      <c r="EW107" s="75"/>
      <c r="EX107" s="75"/>
      <c r="EY107" s="75"/>
      <c r="EZ107" s="75"/>
      <c r="FA107" s="75"/>
      <c r="FB107" s="75"/>
      <c r="FC107" s="75"/>
      <c r="FD107" s="75"/>
      <c r="FE107" s="75"/>
      <c r="FF107" s="75"/>
      <c r="FG107" s="75"/>
      <c r="FH107" s="75"/>
      <c r="FI107" s="75"/>
      <c r="FJ107" s="75"/>
      <c r="FK107" s="75"/>
      <c r="FL107" s="75"/>
      <c r="FM107" s="75"/>
      <c r="FN107" s="75"/>
      <c r="FO107" s="75"/>
      <c r="FP107" s="75"/>
      <c r="FQ107" s="75"/>
      <c r="FR107" s="75"/>
      <c r="FS107" s="75"/>
      <c r="FT107" s="75"/>
      <c r="FU107" s="75"/>
      <c r="FV107" s="75"/>
      <c r="FW107" s="75"/>
      <c r="FX107" s="75"/>
      <c r="FY107" s="75"/>
      <c r="FZ107" s="75"/>
      <c r="GA107" s="75"/>
      <c r="GB107" s="75"/>
      <c r="GC107" s="75"/>
      <c r="GD107" s="75"/>
      <c r="GE107" s="75"/>
      <c r="GF107" s="75"/>
      <c r="GG107" s="75"/>
      <c r="GH107" s="75"/>
      <c r="GI107" s="75"/>
      <c r="GJ107" s="75"/>
      <c r="GK107" s="75"/>
      <c r="GL107" s="75"/>
      <c r="GM107" s="75"/>
      <c r="GN107" s="75"/>
      <c r="GO107" s="75"/>
      <c r="GP107" s="75"/>
      <c r="GQ107" s="75"/>
      <c r="GR107" s="75"/>
      <c r="GS107" s="75"/>
      <c r="GT107" s="75"/>
      <c r="GU107" s="75"/>
    </row>
    <row r="108" spans="1:203" s="95" customFormat="1" x14ac:dyDescent="0.3">
      <c r="B108" s="95" t="s">
        <v>108</v>
      </c>
      <c r="D108" s="62">
        <v>44685</v>
      </c>
      <c r="E108" s="62">
        <v>44685</v>
      </c>
      <c r="F108" s="76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75"/>
      <c r="EI108" s="75"/>
      <c r="EJ108" s="75"/>
      <c r="EK108" s="75"/>
      <c r="EL108" s="75"/>
      <c r="EM108" s="75"/>
      <c r="EN108" s="75"/>
      <c r="EO108" s="75"/>
      <c r="EP108" s="75"/>
      <c r="EQ108" s="75"/>
      <c r="ER108" s="75"/>
      <c r="ES108" s="75"/>
      <c r="ET108" s="75"/>
      <c r="EU108" s="75"/>
      <c r="EV108" s="75"/>
      <c r="EW108" s="75"/>
      <c r="EX108" s="75"/>
      <c r="EY108" s="75"/>
      <c r="EZ108" s="75"/>
      <c r="FA108" s="75"/>
      <c r="FB108" s="75"/>
      <c r="FC108" s="75"/>
      <c r="FD108" s="75"/>
      <c r="FE108" s="75"/>
      <c r="FF108" s="75"/>
      <c r="FG108" s="75"/>
      <c r="FH108" s="75"/>
      <c r="FI108" s="75"/>
      <c r="FJ108" s="75"/>
      <c r="FK108" s="75"/>
      <c r="FL108" s="75"/>
      <c r="FM108" s="75"/>
      <c r="FN108" s="75"/>
      <c r="FO108" s="75"/>
      <c r="FP108" s="75"/>
      <c r="FQ108" s="75"/>
      <c r="FR108" s="75"/>
      <c r="FS108" s="75"/>
      <c r="FT108" s="75"/>
      <c r="FU108" s="75"/>
      <c r="FV108" s="75"/>
      <c r="FW108" s="75"/>
      <c r="FX108" s="75"/>
      <c r="FY108" s="75"/>
      <c r="FZ108" s="75"/>
      <c r="GA108" s="75"/>
      <c r="GB108" s="75"/>
      <c r="GC108" s="75"/>
      <c r="GD108" s="75"/>
      <c r="GE108" s="75"/>
      <c r="GF108" s="75"/>
      <c r="GG108" s="75"/>
      <c r="GH108" s="75"/>
      <c r="GI108" s="75"/>
      <c r="GJ108" s="75"/>
      <c r="GK108" s="75"/>
      <c r="GL108" s="75"/>
      <c r="GM108" s="75"/>
      <c r="GN108" s="75"/>
      <c r="GO108" s="75"/>
      <c r="GP108" s="75"/>
      <c r="GQ108" s="75"/>
      <c r="GR108" s="75"/>
      <c r="GS108" s="75"/>
      <c r="GT108" s="75"/>
      <c r="GU108" s="75"/>
    </row>
    <row r="109" spans="1:203" s="95" customFormat="1" x14ac:dyDescent="0.3">
      <c r="A109" s="129" t="s">
        <v>109</v>
      </c>
      <c r="B109" s="130"/>
      <c r="C109" s="130"/>
      <c r="D109" s="70">
        <f>MIN(D110:D115)</f>
        <v>44685</v>
      </c>
      <c r="E109" s="70">
        <f>MAX(E110:E115)</f>
        <v>44685</v>
      </c>
      <c r="F109" s="71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  <c r="DT109" s="72"/>
      <c r="DU109" s="72"/>
      <c r="DV109" s="72"/>
      <c r="DW109" s="72"/>
      <c r="DX109" s="72"/>
      <c r="DY109" s="72"/>
      <c r="DZ109" s="72"/>
      <c r="EA109" s="72"/>
      <c r="EB109" s="72"/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/>
      <c r="EY109" s="72"/>
      <c r="EZ109" s="72"/>
      <c r="FA109" s="72"/>
      <c r="FB109" s="72"/>
      <c r="FC109" s="72"/>
      <c r="FD109" s="72"/>
      <c r="FE109" s="72"/>
      <c r="FF109" s="72"/>
      <c r="FG109" s="72"/>
      <c r="FH109" s="72"/>
      <c r="FI109" s="72"/>
      <c r="FJ109" s="72"/>
      <c r="FK109" s="72"/>
      <c r="FL109" s="72"/>
      <c r="FM109" s="72"/>
      <c r="FN109" s="72"/>
      <c r="FO109" s="72"/>
      <c r="FP109" s="72"/>
      <c r="FQ109" s="72"/>
      <c r="FR109" s="72"/>
      <c r="FS109" s="72"/>
      <c r="FT109" s="72"/>
      <c r="FU109" s="72"/>
      <c r="FV109" s="72"/>
      <c r="FW109" s="72"/>
      <c r="FX109" s="72"/>
      <c r="FY109" s="72"/>
      <c r="FZ109" s="72"/>
      <c r="GA109" s="72"/>
      <c r="GB109" s="72"/>
      <c r="GC109" s="72"/>
      <c r="GD109" s="72"/>
      <c r="GE109" s="72"/>
      <c r="GF109" s="72"/>
      <c r="GG109" s="72"/>
      <c r="GH109" s="72"/>
      <c r="GI109" s="72"/>
      <c r="GJ109" s="72"/>
      <c r="GK109" s="72"/>
      <c r="GL109" s="72"/>
      <c r="GM109" s="72"/>
      <c r="GN109" s="72"/>
      <c r="GO109" s="72"/>
      <c r="GP109" s="72"/>
      <c r="GQ109" s="72"/>
      <c r="GR109" s="72"/>
      <c r="GS109" s="72"/>
      <c r="GT109" s="72"/>
      <c r="GU109" s="72"/>
    </row>
    <row r="110" spans="1:203" s="95" customFormat="1" x14ac:dyDescent="0.3">
      <c r="B110" s="95" t="s">
        <v>110</v>
      </c>
      <c r="D110" s="62">
        <v>44685</v>
      </c>
      <c r="E110" s="62">
        <v>44685</v>
      </c>
      <c r="F110" s="76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5"/>
      <c r="EP110" s="75"/>
      <c r="EQ110" s="75"/>
      <c r="ER110" s="75"/>
      <c r="ES110" s="75"/>
      <c r="ET110" s="75"/>
      <c r="EU110" s="75"/>
      <c r="EV110" s="75"/>
      <c r="EW110" s="75"/>
      <c r="EX110" s="75"/>
      <c r="EY110" s="75"/>
      <c r="EZ110" s="75"/>
      <c r="FA110" s="75"/>
      <c r="FB110" s="75"/>
      <c r="FC110" s="75"/>
      <c r="FD110" s="75"/>
      <c r="FE110" s="75"/>
      <c r="FF110" s="75"/>
      <c r="FG110" s="75"/>
      <c r="FH110" s="75"/>
      <c r="FI110" s="75"/>
      <c r="FJ110" s="75"/>
      <c r="FK110" s="75"/>
      <c r="FL110" s="75"/>
      <c r="FM110" s="75"/>
      <c r="FN110" s="75"/>
      <c r="FO110" s="75"/>
      <c r="FP110" s="75"/>
      <c r="FQ110" s="75"/>
      <c r="FR110" s="75"/>
      <c r="FS110" s="75"/>
      <c r="FT110" s="75"/>
      <c r="FU110" s="75"/>
      <c r="FV110" s="75"/>
      <c r="FW110" s="75"/>
      <c r="FX110" s="75"/>
      <c r="FY110" s="75"/>
      <c r="FZ110" s="75"/>
      <c r="GA110" s="75"/>
      <c r="GB110" s="75"/>
      <c r="GC110" s="75"/>
      <c r="GD110" s="75"/>
      <c r="GE110" s="75"/>
      <c r="GF110" s="75"/>
      <c r="GG110" s="75"/>
      <c r="GH110" s="75"/>
      <c r="GI110" s="75"/>
      <c r="GJ110" s="75"/>
      <c r="GK110" s="75"/>
      <c r="GL110" s="75"/>
      <c r="GM110" s="75"/>
      <c r="GN110" s="75"/>
      <c r="GO110" s="75"/>
      <c r="GP110" s="75"/>
      <c r="GQ110" s="75"/>
      <c r="GR110" s="75"/>
      <c r="GS110" s="75"/>
      <c r="GT110" s="75"/>
      <c r="GU110" s="75"/>
    </row>
    <row r="111" spans="1:203" s="95" customFormat="1" x14ac:dyDescent="0.3">
      <c r="B111" s="95" t="s">
        <v>111</v>
      </c>
      <c r="D111" s="62">
        <v>44685</v>
      </c>
      <c r="E111" s="62">
        <v>44685</v>
      </c>
      <c r="F111" s="76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75"/>
      <c r="EI111" s="75"/>
      <c r="EJ111" s="75"/>
      <c r="EK111" s="75"/>
      <c r="EL111" s="75"/>
      <c r="EM111" s="75"/>
      <c r="EN111" s="75"/>
      <c r="EO111" s="75"/>
      <c r="EP111" s="75"/>
      <c r="EQ111" s="75"/>
      <c r="ER111" s="75"/>
      <c r="ES111" s="75"/>
      <c r="ET111" s="75"/>
      <c r="EU111" s="75"/>
      <c r="EV111" s="75"/>
      <c r="EW111" s="75"/>
      <c r="EX111" s="75"/>
      <c r="EY111" s="75"/>
      <c r="EZ111" s="75"/>
      <c r="FA111" s="75"/>
      <c r="FB111" s="75"/>
      <c r="FC111" s="75"/>
      <c r="FD111" s="75"/>
      <c r="FE111" s="75"/>
      <c r="FF111" s="75"/>
      <c r="FG111" s="75"/>
      <c r="FH111" s="75"/>
      <c r="FI111" s="75"/>
      <c r="FJ111" s="75"/>
      <c r="FK111" s="75"/>
      <c r="FL111" s="75"/>
      <c r="FM111" s="75"/>
      <c r="FN111" s="75"/>
      <c r="FO111" s="75"/>
      <c r="FP111" s="75"/>
      <c r="FQ111" s="75"/>
      <c r="FR111" s="75"/>
      <c r="FS111" s="75"/>
      <c r="FT111" s="75"/>
      <c r="FU111" s="75"/>
      <c r="FV111" s="75"/>
      <c r="FW111" s="75"/>
      <c r="FX111" s="75"/>
      <c r="FY111" s="75"/>
      <c r="FZ111" s="75"/>
      <c r="GA111" s="75"/>
      <c r="GB111" s="75"/>
      <c r="GC111" s="75"/>
      <c r="GD111" s="75"/>
      <c r="GE111" s="75"/>
      <c r="GF111" s="75"/>
      <c r="GG111" s="75"/>
      <c r="GH111" s="75"/>
      <c r="GI111" s="75"/>
      <c r="GJ111" s="75"/>
      <c r="GK111" s="75"/>
      <c r="GL111" s="75"/>
      <c r="GM111" s="75"/>
      <c r="GN111" s="75"/>
      <c r="GO111" s="75"/>
      <c r="GP111" s="75"/>
      <c r="GQ111" s="75"/>
      <c r="GR111" s="75"/>
      <c r="GS111" s="75"/>
      <c r="GT111" s="75"/>
      <c r="GU111" s="75"/>
    </row>
    <row r="112" spans="1:203" s="95" customFormat="1" x14ac:dyDescent="0.3">
      <c r="B112" s="95" t="s">
        <v>112</v>
      </c>
      <c r="D112" s="62">
        <v>44685</v>
      </c>
      <c r="E112" s="62">
        <v>44685</v>
      </c>
      <c r="F112" s="76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5"/>
      <c r="EP112" s="75"/>
      <c r="EQ112" s="75"/>
      <c r="ER112" s="75"/>
      <c r="ES112" s="75"/>
      <c r="ET112" s="75"/>
      <c r="EU112" s="75"/>
      <c r="EV112" s="75"/>
      <c r="EW112" s="75"/>
      <c r="EX112" s="75"/>
      <c r="EY112" s="75"/>
      <c r="EZ112" s="75"/>
      <c r="FA112" s="75"/>
      <c r="FB112" s="75"/>
      <c r="FC112" s="75"/>
      <c r="FD112" s="75"/>
      <c r="FE112" s="75"/>
      <c r="FF112" s="75"/>
      <c r="FG112" s="75"/>
      <c r="FH112" s="75"/>
      <c r="FI112" s="75"/>
      <c r="FJ112" s="75"/>
      <c r="FK112" s="75"/>
      <c r="FL112" s="75"/>
      <c r="FM112" s="75"/>
      <c r="FN112" s="75"/>
      <c r="FO112" s="75"/>
      <c r="FP112" s="75"/>
      <c r="FQ112" s="75"/>
      <c r="FR112" s="75"/>
      <c r="FS112" s="75"/>
      <c r="FT112" s="75"/>
      <c r="FU112" s="75"/>
      <c r="FV112" s="75"/>
      <c r="FW112" s="75"/>
      <c r="FX112" s="75"/>
      <c r="FY112" s="75"/>
      <c r="FZ112" s="75"/>
      <c r="GA112" s="75"/>
      <c r="GB112" s="75"/>
      <c r="GC112" s="75"/>
      <c r="GD112" s="75"/>
      <c r="GE112" s="75"/>
      <c r="GF112" s="75"/>
      <c r="GG112" s="75"/>
      <c r="GH112" s="75"/>
      <c r="GI112" s="75"/>
      <c r="GJ112" s="75"/>
      <c r="GK112" s="75"/>
      <c r="GL112" s="75"/>
      <c r="GM112" s="75"/>
      <c r="GN112" s="75"/>
      <c r="GO112" s="75"/>
      <c r="GP112" s="75"/>
      <c r="GQ112" s="75"/>
      <c r="GR112" s="75"/>
      <c r="GS112" s="75"/>
      <c r="GT112" s="75"/>
      <c r="GU112" s="75"/>
    </row>
    <row r="113" spans="2:203" s="95" customFormat="1" x14ac:dyDescent="0.3">
      <c r="B113" s="95" t="s">
        <v>113</v>
      </c>
      <c r="D113" s="62">
        <v>44685</v>
      </c>
      <c r="E113" s="62">
        <v>44685</v>
      </c>
      <c r="F113" s="76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75"/>
      <c r="EI113" s="75"/>
      <c r="EJ113" s="75"/>
      <c r="EK113" s="75"/>
      <c r="EL113" s="75"/>
      <c r="EM113" s="75"/>
      <c r="EN113" s="75"/>
      <c r="EO113" s="75"/>
      <c r="EP113" s="75"/>
      <c r="EQ113" s="75"/>
      <c r="ER113" s="75"/>
      <c r="ES113" s="75"/>
      <c r="ET113" s="75"/>
      <c r="EU113" s="75"/>
      <c r="EV113" s="75"/>
      <c r="EW113" s="75"/>
      <c r="EX113" s="75"/>
      <c r="EY113" s="75"/>
      <c r="EZ113" s="75"/>
      <c r="FA113" s="75"/>
      <c r="FB113" s="75"/>
      <c r="FC113" s="75"/>
      <c r="FD113" s="75"/>
      <c r="FE113" s="75"/>
      <c r="FF113" s="75"/>
      <c r="FG113" s="75"/>
      <c r="FH113" s="75"/>
      <c r="FI113" s="75"/>
      <c r="FJ113" s="75"/>
      <c r="FK113" s="75"/>
      <c r="FL113" s="75"/>
      <c r="FM113" s="75"/>
      <c r="FN113" s="75"/>
      <c r="FO113" s="75"/>
      <c r="FP113" s="75"/>
      <c r="FQ113" s="75"/>
      <c r="FR113" s="75"/>
      <c r="FS113" s="75"/>
      <c r="FT113" s="75"/>
      <c r="FU113" s="75"/>
      <c r="FV113" s="75"/>
      <c r="FW113" s="75"/>
      <c r="FX113" s="75"/>
      <c r="FY113" s="75"/>
      <c r="FZ113" s="75"/>
      <c r="GA113" s="75"/>
      <c r="GB113" s="75"/>
      <c r="GC113" s="75"/>
      <c r="GD113" s="75"/>
      <c r="GE113" s="75"/>
      <c r="GF113" s="75"/>
      <c r="GG113" s="75"/>
      <c r="GH113" s="75"/>
      <c r="GI113" s="75"/>
      <c r="GJ113" s="75"/>
      <c r="GK113" s="75"/>
      <c r="GL113" s="75"/>
      <c r="GM113" s="75"/>
      <c r="GN113" s="75"/>
      <c r="GO113" s="75"/>
      <c r="GP113" s="75"/>
      <c r="GQ113" s="75"/>
      <c r="GR113" s="75"/>
      <c r="GS113" s="75"/>
      <c r="GT113" s="75"/>
      <c r="GU113" s="75"/>
    </row>
    <row r="114" spans="2:203" s="95" customFormat="1" x14ac:dyDescent="0.3">
      <c r="B114" s="95" t="s">
        <v>114</v>
      </c>
      <c r="D114" s="62">
        <v>44685</v>
      </c>
      <c r="E114" s="62">
        <v>44685</v>
      </c>
      <c r="F114" s="76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75"/>
      <c r="EI114" s="75"/>
      <c r="EJ114" s="75"/>
      <c r="EK114" s="75"/>
      <c r="EL114" s="75"/>
      <c r="EM114" s="75"/>
      <c r="EN114" s="75"/>
      <c r="EO114" s="75"/>
      <c r="EP114" s="75"/>
      <c r="EQ114" s="75"/>
      <c r="ER114" s="75"/>
      <c r="ES114" s="75"/>
      <c r="ET114" s="75"/>
      <c r="EU114" s="75"/>
      <c r="EV114" s="75"/>
      <c r="EW114" s="75"/>
      <c r="EX114" s="75"/>
      <c r="EY114" s="75"/>
      <c r="EZ114" s="75"/>
      <c r="FA114" s="75"/>
      <c r="FB114" s="75"/>
      <c r="FC114" s="75"/>
      <c r="FD114" s="75"/>
      <c r="FE114" s="75"/>
      <c r="FF114" s="75"/>
      <c r="FG114" s="75"/>
      <c r="FH114" s="75"/>
      <c r="FI114" s="75"/>
      <c r="FJ114" s="75"/>
      <c r="FK114" s="75"/>
      <c r="FL114" s="75"/>
      <c r="FM114" s="75"/>
      <c r="FN114" s="75"/>
      <c r="FO114" s="75"/>
      <c r="FP114" s="75"/>
      <c r="FQ114" s="75"/>
      <c r="FR114" s="75"/>
      <c r="FS114" s="75"/>
      <c r="FT114" s="75"/>
      <c r="FU114" s="75"/>
      <c r="FV114" s="75"/>
      <c r="FW114" s="75"/>
      <c r="FX114" s="75"/>
      <c r="FY114" s="75"/>
      <c r="FZ114" s="75"/>
      <c r="GA114" s="75"/>
      <c r="GB114" s="75"/>
      <c r="GC114" s="75"/>
      <c r="GD114" s="75"/>
      <c r="GE114" s="75"/>
      <c r="GF114" s="75"/>
      <c r="GG114" s="75"/>
      <c r="GH114" s="75"/>
      <c r="GI114" s="75"/>
      <c r="GJ114" s="75"/>
      <c r="GK114" s="75"/>
      <c r="GL114" s="75"/>
      <c r="GM114" s="75"/>
      <c r="GN114" s="75"/>
      <c r="GO114" s="75"/>
      <c r="GP114" s="75"/>
      <c r="GQ114" s="75"/>
      <c r="GR114" s="75"/>
      <c r="GS114" s="75"/>
      <c r="GT114" s="75"/>
      <c r="GU114" s="75"/>
    </row>
    <row r="115" spans="2:203" s="95" customFormat="1" x14ac:dyDescent="0.3">
      <c r="B115" s="95" t="s">
        <v>115</v>
      </c>
      <c r="D115" s="62">
        <v>44685</v>
      </c>
      <c r="E115" s="62">
        <v>44685</v>
      </c>
      <c r="F115" s="76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75"/>
      <c r="EI115" s="75"/>
      <c r="EJ115" s="75"/>
      <c r="EK115" s="75"/>
      <c r="EL115" s="75"/>
      <c r="EM115" s="75"/>
      <c r="EN115" s="75"/>
      <c r="EO115" s="75"/>
      <c r="EP115" s="75"/>
      <c r="EQ115" s="75"/>
      <c r="ER115" s="75"/>
      <c r="ES115" s="75"/>
      <c r="ET115" s="75"/>
      <c r="EU115" s="75"/>
      <c r="EV115" s="75"/>
      <c r="EW115" s="75"/>
      <c r="EX115" s="75"/>
      <c r="EY115" s="75"/>
      <c r="EZ115" s="75"/>
      <c r="FA115" s="75"/>
      <c r="FB115" s="75"/>
      <c r="FC115" s="75"/>
      <c r="FD115" s="75"/>
      <c r="FE115" s="75"/>
      <c r="FF115" s="75"/>
      <c r="FG115" s="75"/>
      <c r="FH115" s="75"/>
      <c r="FI115" s="75"/>
      <c r="FJ115" s="75"/>
      <c r="FK115" s="75"/>
      <c r="FL115" s="75"/>
      <c r="FM115" s="75"/>
      <c r="FN115" s="75"/>
      <c r="FO115" s="75"/>
      <c r="FP115" s="75"/>
      <c r="FQ115" s="75"/>
      <c r="FR115" s="75"/>
      <c r="FS115" s="75"/>
      <c r="FT115" s="75"/>
      <c r="FU115" s="75"/>
      <c r="FV115" s="75"/>
      <c r="FW115" s="75"/>
      <c r="FX115" s="75"/>
      <c r="FY115" s="75"/>
      <c r="FZ115" s="75"/>
      <c r="GA115" s="75"/>
      <c r="GB115" s="75"/>
      <c r="GC115" s="75"/>
      <c r="GD115" s="75"/>
      <c r="GE115" s="75"/>
      <c r="GF115" s="75"/>
      <c r="GG115" s="75"/>
      <c r="GH115" s="75"/>
      <c r="GI115" s="75"/>
      <c r="GJ115" s="75"/>
      <c r="GK115" s="75"/>
      <c r="GL115" s="75"/>
      <c r="GM115" s="75"/>
      <c r="GN115" s="75"/>
      <c r="GO115" s="75"/>
      <c r="GP115" s="75"/>
      <c r="GQ115" s="75"/>
      <c r="GR115" s="75"/>
      <c r="GS115" s="75"/>
      <c r="GT115" s="75"/>
      <c r="GU115" s="75"/>
    </row>
  </sheetData>
  <mergeCells count="414">
    <mergeCell ref="M6:M7"/>
    <mergeCell ref="N6:N7"/>
    <mergeCell ref="A11:C11"/>
    <mergeCell ref="A27:C27"/>
    <mergeCell ref="A63:C63"/>
    <mergeCell ref="A19:C19"/>
    <mergeCell ref="J4:J5"/>
    <mergeCell ref="K4:K5"/>
    <mergeCell ref="L4:L5"/>
    <mergeCell ref="A50:C50"/>
    <mergeCell ref="A39:C39"/>
    <mergeCell ref="A17:C17"/>
    <mergeCell ref="A24:C24"/>
    <mergeCell ref="B7:C7"/>
    <mergeCell ref="A10:C10"/>
    <mergeCell ref="A64:C64"/>
    <mergeCell ref="A78:C78"/>
    <mergeCell ref="L6:L7"/>
    <mergeCell ref="B2:C2"/>
    <mergeCell ref="H2:GU3"/>
    <mergeCell ref="B3:C3"/>
    <mergeCell ref="B4:C4"/>
    <mergeCell ref="H4:H5"/>
    <mergeCell ref="A28:C28"/>
    <mergeCell ref="A56:C56"/>
    <mergeCell ref="AE4:AE5"/>
    <mergeCell ref="T4:T5"/>
    <mergeCell ref="U4:U5"/>
    <mergeCell ref="V4:V5"/>
    <mergeCell ref="W4:W5"/>
    <mergeCell ref="X4:X5"/>
    <mergeCell ref="Y4:Y5"/>
    <mergeCell ref="M4:M5"/>
    <mergeCell ref="Z4:Z5"/>
    <mergeCell ref="AA4:AA5"/>
    <mergeCell ref="AB4:AB5"/>
    <mergeCell ref="AC4:AC5"/>
    <mergeCell ref="AD4:AD5"/>
    <mergeCell ref="O4:O5"/>
    <mergeCell ref="P4:P5"/>
    <mergeCell ref="N4:N5"/>
    <mergeCell ref="I4:I5"/>
    <mergeCell ref="Q4:Q5"/>
    <mergeCell ref="R4:R5"/>
    <mergeCell ref="S4:S5"/>
    <mergeCell ref="BA4:BA5"/>
    <mergeCell ref="BB4:BB5"/>
    <mergeCell ref="BC4:BC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Y4:BY5"/>
    <mergeCell ref="BZ4:BZ5"/>
    <mergeCell ref="CA4:CA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4:BV5"/>
    <mergeCell ref="BW4:BW5"/>
    <mergeCell ref="BX4:BX5"/>
    <mergeCell ref="CW4:CW5"/>
    <mergeCell ref="CX4:CX5"/>
    <mergeCell ref="CY4:CY5"/>
    <mergeCell ref="CB4:CB5"/>
    <mergeCell ref="CC4:CC5"/>
    <mergeCell ref="CD4:CD5"/>
    <mergeCell ref="CE4:CE5"/>
    <mergeCell ref="CF4:CF5"/>
    <mergeCell ref="CG4:CG5"/>
    <mergeCell ref="CH4:CH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CR4:CR5"/>
    <mergeCell ref="CS4:CS5"/>
    <mergeCell ref="CT4:CT5"/>
    <mergeCell ref="CU4:CU5"/>
    <mergeCell ref="CV4:CV5"/>
    <mergeCell ref="DU4:DU5"/>
    <mergeCell ref="DV4:DV5"/>
    <mergeCell ref="DW4:DW5"/>
    <mergeCell ref="CZ4:CZ5"/>
    <mergeCell ref="DA4:DA5"/>
    <mergeCell ref="DB4:DB5"/>
    <mergeCell ref="DC4:DC5"/>
    <mergeCell ref="DD4:DD5"/>
    <mergeCell ref="DE4:DE5"/>
    <mergeCell ref="DF4:DF5"/>
    <mergeCell ref="DG4:DG5"/>
    <mergeCell ref="DH4:DH5"/>
    <mergeCell ref="DI4:DI5"/>
    <mergeCell ref="DJ4:DJ5"/>
    <mergeCell ref="DK4:DK5"/>
    <mergeCell ref="DL4:DL5"/>
    <mergeCell ref="DM4:DM5"/>
    <mergeCell ref="DN4:DN5"/>
    <mergeCell ref="DO4:DO5"/>
    <mergeCell ref="DP4:DP5"/>
    <mergeCell ref="DQ4:DQ5"/>
    <mergeCell ref="DR4:DR5"/>
    <mergeCell ref="DS4:DS5"/>
    <mergeCell ref="DT4:DT5"/>
    <mergeCell ref="ES4:ES5"/>
    <mergeCell ref="ET4:ET5"/>
    <mergeCell ref="EU4:EU5"/>
    <mergeCell ref="DX4:DX5"/>
    <mergeCell ref="DY4:DY5"/>
    <mergeCell ref="DZ4:DZ5"/>
    <mergeCell ref="EA4:EA5"/>
    <mergeCell ref="EB4:EB5"/>
    <mergeCell ref="EC4:EC5"/>
    <mergeCell ref="ED4:ED5"/>
    <mergeCell ref="EE4:EE5"/>
    <mergeCell ref="EF4:EF5"/>
    <mergeCell ref="EG4:EG5"/>
    <mergeCell ref="EH4:EH5"/>
    <mergeCell ref="EI4:EI5"/>
    <mergeCell ref="EJ4:EJ5"/>
    <mergeCell ref="EK4:EK5"/>
    <mergeCell ref="EL4:EL5"/>
    <mergeCell ref="EM4:EM5"/>
    <mergeCell ref="EN4:EN5"/>
    <mergeCell ref="EO4:EO5"/>
    <mergeCell ref="EP4:EP5"/>
    <mergeCell ref="EQ4:EQ5"/>
    <mergeCell ref="ER4:ER5"/>
    <mergeCell ref="FQ4:FQ5"/>
    <mergeCell ref="FR4:FR5"/>
    <mergeCell ref="FS4:FS5"/>
    <mergeCell ref="EV4:EV5"/>
    <mergeCell ref="EW4:EW5"/>
    <mergeCell ref="EX4:EX5"/>
    <mergeCell ref="EY4:EY5"/>
    <mergeCell ref="EZ4:EZ5"/>
    <mergeCell ref="FA4:FA5"/>
    <mergeCell ref="FB4:FB5"/>
    <mergeCell ref="FC4:FC5"/>
    <mergeCell ref="FD4:FD5"/>
    <mergeCell ref="FE4:FE5"/>
    <mergeCell ref="FF4:FF5"/>
    <mergeCell ref="FG4:FG5"/>
    <mergeCell ref="GO4:GO5"/>
    <mergeCell ref="GP4:GP5"/>
    <mergeCell ref="GQ4:GQ5"/>
    <mergeCell ref="GR4:GR5"/>
    <mergeCell ref="GS4:GS5"/>
    <mergeCell ref="GT4:GT5"/>
    <mergeCell ref="GU4:GU5"/>
    <mergeCell ref="B5:C5"/>
    <mergeCell ref="B6:C6"/>
    <mergeCell ref="H6:H7"/>
    <mergeCell ref="I6:I7"/>
    <mergeCell ref="J6:J7"/>
    <mergeCell ref="K6:K7"/>
    <mergeCell ref="GB4:GB5"/>
    <mergeCell ref="GC4:GC5"/>
    <mergeCell ref="GD4:GD5"/>
    <mergeCell ref="GE4:GE5"/>
    <mergeCell ref="FT4:FT5"/>
    <mergeCell ref="FU4:FU5"/>
    <mergeCell ref="FV4:FV5"/>
    <mergeCell ref="FW4:FW5"/>
    <mergeCell ref="FX4:FX5"/>
    <mergeCell ref="FY4:FY5"/>
    <mergeCell ref="FH4:FH5"/>
    <mergeCell ref="GF4:GF5"/>
    <mergeCell ref="GG4:GG5"/>
    <mergeCell ref="GH4:GH5"/>
    <mergeCell ref="GI4:GI5"/>
    <mergeCell ref="GJ4:GJ5"/>
    <mergeCell ref="GK4:GK5"/>
    <mergeCell ref="GL4:GL5"/>
    <mergeCell ref="GM4:GM5"/>
    <mergeCell ref="GN4:GN5"/>
    <mergeCell ref="O6:O7"/>
    <mergeCell ref="P6:P7"/>
    <mergeCell ref="Q6:Q7"/>
    <mergeCell ref="FZ4:FZ5"/>
    <mergeCell ref="GA4:GA5"/>
    <mergeCell ref="R6:R7"/>
    <mergeCell ref="S6:S7"/>
    <mergeCell ref="T6:T7"/>
    <mergeCell ref="U6:U7"/>
    <mergeCell ref="V6:V7"/>
    <mergeCell ref="W6:W7"/>
    <mergeCell ref="AD6:AD7"/>
    <mergeCell ref="AE6:AE7"/>
    <mergeCell ref="FI4:FI5"/>
    <mergeCell ref="FJ4:FJ5"/>
    <mergeCell ref="FK4:FK5"/>
    <mergeCell ref="FL4:FL5"/>
    <mergeCell ref="FM4:FM5"/>
    <mergeCell ref="FN4:FN5"/>
    <mergeCell ref="FO4:FO5"/>
    <mergeCell ref="FP4:FP5"/>
    <mergeCell ref="AS6:AS7"/>
    <mergeCell ref="AT6:AT7"/>
    <mergeCell ref="AU6:AU7"/>
    <mergeCell ref="AF6:AF7"/>
    <mergeCell ref="AG6:AG7"/>
    <mergeCell ref="AH6:AH7"/>
    <mergeCell ref="AI6:AI7"/>
    <mergeCell ref="X6:X7"/>
    <mergeCell ref="Y6:Y7"/>
    <mergeCell ref="Z6:Z7"/>
    <mergeCell ref="AA6:AA7"/>
    <mergeCell ref="AB6:AB7"/>
    <mergeCell ref="AC6:AC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BQ6:BQ7"/>
    <mergeCell ref="BR6:BR7"/>
    <mergeCell ref="BS6:BS7"/>
    <mergeCell ref="AV6:AV7"/>
    <mergeCell ref="AW6:AW7"/>
    <mergeCell ref="AX6:AX7"/>
    <mergeCell ref="AY6:AY7"/>
    <mergeCell ref="AZ6:AZ7"/>
    <mergeCell ref="BA6:BA7"/>
    <mergeCell ref="BB6:BB7"/>
    <mergeCell ref="BC6:BC7"/>
    <mergeCell ref="BD6:BD7"/>
    <mergeCell ref="BE6:BE7"/>
    <mergeCell ref="BF6:BF7"/>
    <mergeCell ref="BG6:BG7"/>
    <mergeCell ref="BH6:BH7"/>
    <mergeCell ref="BI6:BI7"/>
    <mergeCell ref="BJ6:BJ7"/>
    <mergeCell ref="BK6:BK7"/>
    <mergeCell ref="BL6:BL7"/>
    <mergeCell ref="BM6:BM7"/>
    <mergeCell ref="BN6:BN7"/>
    <mergeCell ref="BO6:BO7"/>
    <mergeCell ref="BP6:BP7"/>
    <mergeCell ref="CO6:CO7"/>
    <mergeCell ref="CP6:CP7"/>
    <mergeCell ref="CQ6:CQ7"/>
    <mergeCell ref="BT6:BT7"/>
    <mergeCell ref="BU6:BU7"/>
    <mergeCell ref="BV6:BV7"/>
    <mergeCell ref="BW6:BW7"/>
    <mergeCell ref="BX6:B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CI6:CI7"/>
    <mergeCell ref="CJ6:CJ7"/>
    <mergeCell ref="CK6:CK7"/>
    <mergeCell ref="CL6:CL7"/>
    <mergeCell ref="CM6:CM7"/>
    <mergeCell ref="CN6:CN7"/>
    <mergeCell ref="DM6:DM7"/>
    <mergeCell ref="DN6:DN7"/>
    <mergeCell ref="DO6:DO7"/>
    <mergeCell ref="CR6:CR7"/>
    <mergeCell ref="CS6:CS7"/>
    <mergeCell ref="CT6:CT7"/>
    <mergeCell ref="CU6:CU7"/>
    <mergeCell ref="CV6:CV7"/>
    <mergeCell ref="CW6:CW7"/>
    <mergeCell ref="CX6:CX7"/>
    <mergeCell ref="CY6:CY7"/>
    <mergeCell ref="CZ6:CZ7"/>
    <mergeCell ref="DA6:DA7"/>
    <mergeCell ref="DB6:DB7"/>
    <mergeCell ref="DC6:DC7"/>
    <mergeCell ref="DD6:DD7"/>
    <mergeCell ref="DE6:DE7"/>
    <mergeCell ref="DF6:DF7"/>
    <mergeCell ref="DG6:DG7"/>
    <mergeCell ref="DH6:DH7"/>
    <mergeCell ref="DI6:DI7"/>
    <mergeCell ref="DJ6:DJ7"/>
    <mergeCell ref="DK6:DK7"/>
    <mergeCell ref="DL6:DL7"/>
    <mergeCell ref="GS6:GS7"/>
    <mergeCell ref="GT6:GT7"/>
    <mergeCell ref="GU6:GU7"/>
    <mergeCell ref="GJ6:GJ7"/>
    <mergeCell ref="GK6:GK7"/>
    <mergeCell ref="GL6:GL7"/>
    <mergeCell ref="GM6:GM7"/>
    <mergeCell ref="GN6:GN7"/>
    <mergeCell ref="GO6:GO7"/>
    <mergeCell ref="GP6:GP7"/>
    <mergeCell ref="GR6:GR7"/>
    <mergeCell ref="FU6:FU7"/>
    <mergeCell ref="FV6:FV7"/>
    <mergeCell ref="FW6:FW7"/>
    <mergeCell ref="FL6:FL7"/>
    <mergeCell ref="FM6:FM7"/>
    <mergeCell ref="FN6:FN7"/>
    <mergeCell ref="FO6:FO7"/>
    <mergeCell ref="FP6:FP7"/>
    <mergeCell ref="FQ6:FQ7"/>
    <mergeCell ref="FR6:FR7"/>
    <mergeCell ref="FT6:FT7"/>
    <mergeCell ref="FJ6:FJ7"/>
    <mergeCell ref="FK6:FK7"/>
    <mergeCell ref="EN6:EN7"/>
    <mergeCell ref="EO6:EO7"/>
    <mergeCell ref="EP6:EP7"/>
    <mergeCell ref="FS6:FS7"/>
    <mergeCell ref="EQ6:EQ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FA6:FA7"/>
    <mergeCell ref="FB6:FB7"/>
    <mergeCell ref="FC6:FC7"/>
    <mergeCell ref="FD6:FD7"/>
    <mergeCell ref="FE6:FE7"/>
    <mergeCell ref="ED6:ED7"/>
    <mergeCell ref="EE6:EE7"/>
    <mergeCell ref="EF6:EF7"/>
    <mergeCell ref="EG6:EG7"/>
    <mergeCell ref="EH6:EH7"/>
    <mergeCell ref="EI6:EI7"/>
    <mergeCell ref="FG6:FG7"/>
    <mergeCell ref="FH6:FH7"/>
    <mergeCell ref="FI6:FI7"/>
    <mergeCell ref="EJ6:EJ7"/>
    <mergeCell ref="DU6:DU7"/>
    <mergeCell ref="DV6:DV7"/>
    <mergeCell ref="DW6:DW7"/>
    <mergeCell ref="DX6:DX7"/>
    <mergeCell ref="DY6:DY7"/>
    <mergeCell ref="DZ6:DZ7"/>
    <mergeCell ref="EA6:EA7"/>
    <mergeCell ref="EB6:EB7"/>
    <mergeCell ref="EC6:EC7"/>
    <mergeCell ref="A102:C102"/>
    <mergeCell ref="A109:C109"/>
    <mergeCell ref="FX6:FX7"/>
    <mergeCell ref="FY6:FY7"/>
    <mergeCell ref="FZ6:FZ7"/>
    <mergeCell ref="GA6:GA7"/>
    <mergeCell ref="GB6:GB7"/>
    <mergeCell ref="GC6:GC7"/>
    <mergeCell ref="GQ6:GQ7"/>
    <mergeCell ref="GD6:GD7"/>
    <mergeCell ref="GE6:GE7"/>
    <mergeCell ref="GF6:GF7"/>
    <mergeCell ref="GG6:GG7"/>
    <mergeCell ref="GH6:GH7"/>
    <mergeCell ref="GI6:GI7"/>
    <mergeCell ref="FF6:FF7"/>
    <mergeCell ref="EK6:EK7"/>
    <mergeCell ref="EL6:EL7"/>
    <mergeCell ref="EM6:EM7"/>
    <mergeCell ref="DP6:DP7"/>
    <mergeCell ref="DQ6:DQ7"/>
    <mergeCell ref="DR6:DR7"/>
    <mergeCell ref="DS6:DS7"/>
    <mergeCell ref="DT6:DT7"/>
  </mergeCells>
  <phoneticPr fontId="17" type="noConversion"/>
  <conditionalFormatting sqref="H12:GU13 H20:GU21 H25:GU26 H18:GU18 H29:GU29 H40:GU43 H51:GU55 H57:GU60 H79:GU87 H65:GU68 H77:GU77 H89:GU101 H62:GU62">
    <cfRule type="expression" dxfId="267" priority="494">
      <formula>AND($B12&lt;&gt;"",$F12&gt;0,H$6&gt;=$D12,H$6&lt;=($D12+$F12*($E12-$D12)))</formula>
    </cfRule>
    <cfRule type="expression" dxfId="266" priority="495">
      <formula>AND(AND(H$6&gt;=$D12,H$6&lt;=$E12),$B12&lt;&gt;"")</formula>
    </cfRule>
    <cfRule type="expression" dxfId="265" priority="496">
      <formula>AND($C12&lt;&gt;"",$F12&gt;0,H$6&gt;=$D12,H$6&lt;=($D12+$F12*($E12-$D12)))</formula>
    </cfRule>
    <cfRule type="expression" dxfId="264" priority="497">
      <formula>AND(AND(H$6&gt;=$D12,H$6&lt;=$E12),$C12&lt;&gt;"")</formula>
    </cfRule>
    <cfRule type="expression" dxfId="263" priority="500">
      <formula>OR(WEEKDAY(H$6)=7,WEEKDAY(H$6)=1)</formula>
    </cfRule>
    <cfRule type="expression" dxfId="262" priority="507">
      <formula>OR(AND(H$6&gt;=$D$3,H$6&lt;=$E$3),AND(H$6&gt;=$D$4,H$6&lt;=$E$4),AND(H$6&gt;=$D$5,H$6&lt;=$E$5),AND(H$6&gt;=$D$6,H$6&lt;=$E$6),AND(H$6&gt;=$D$7,H$6&lt;=$E$7))</formula>
    </cfRule>
    <cfRule type="expression" dxfId="261" priority="508">
      <formula>H$6=TODAY()</formula>
    </cfRule>
  </conditionalFormatting>
  <conditionalFormatting sqref="H11:GU11 H19:GU19 H17:GU17 H24:GU24 H27:GU28 H39:GU39 H50:GU50 H56:GU56 H63:GU64 H78:GU78">
    <cfRule type="expression" dxfId="260" priority="498">
      <formula>AND(H$6&gt;=$D11,H$6&lt;=$E11)</formula>
    </cfRule>
    <cfRule type="expression" dxfId="259" priority="501">
      <formula>OR(WEEKDAY(H$6)=7,WEEKDAY(H$6)=1)</formula>
    </cfRule>
    <cfRule type="expression" dxfId="258" priority="502">
      <formula>OR(AND(H$6&gt;=$D$3,H$6&lt;=$E$3),AND(H$6&gt;=$D$4,H$6&lt;=$E$4),AND(H$6&gt;=$D$5,H$6&lt;=$E$5),AND(H$6&gt;=$D$6,H$6&lt;=$E$6),AND(H$6&gt;=$D$7,H$6&lt;=$E$7))</formula>
    </cfRule>
    <cfRule type="expression" dxfId="257" priority="506">
      <formula>H$6=TODAY()</formula>
    </cfRule>
  </conditionalFormatting>
  <conditionalFormatting sqref="H4:GU5">
    <cfRule type="expression" dxfId="256" priority="509" stopIfTrue="1">
      <formula>MONTH(H$6)&lt;&gt;MONTH(G$6)</formula>
    </cfRule>
  </conditionalFormatting>
  <conditionalFormatting sqref="H6:GU7">
    <cfRule type="expression" dxfId="255" priority="499">
      <formula>H$6=TODAY()</formula>
    </cfRule>
    <cfRule type="expression" dxfId="254" priority="503">
      <formula>WEEKDAY(H$6)=2</formula>
    </cfRule>
    <cfRule type="expression" dxfId="253" priority="504">
      <formula>OR(WEEKDAY(H$6)=7,WEEKDAY(H$6)=1)</formula>
    </cfRule>
    <cfRule type="expression" dxfId="252" priority="505">
      <formula>OR(AND(H$6&gt;=$D$3,H$6&lt;=$E$3),AND(H$6&gt;=$D$4,H$6&lt;=$E$4),AND(H$6&gt;=$D$5,H$6&lt;=$E$5),AND(H$6&gt;=$D$6,H$6&lt;=$E$6),AND(H$6&gt;=$D$7,H$6&lt;=$E$7))</formula>
    </cfRule>
  </conditionalFormatting>
  <conditionalFormatting sqref="A12:A13 C12:C13 A20:C21 A25:C26 A18:C18 A29 C29 B29:B33 B40 B57:B58 B51:B55">
    <cfRule type="expression" dxfId="251" priority="493">
      <formula>AND(TODAY()&gt;($D12+($E12-$D12)*$F12),$F12&lt;1,$D12&lt;&gt;0)</formula>
    </cfRule>
  </conditionalFormatting>
  <conditionalFormatting sqref="H14:GU14">
    <cfRule type="expression" dxfId="250" priority="486">
      <formula>AND($B14&lt;&gt;"",$F14&gt;0,H$6&gt;=$D14,H$6&lt;=($D14+$F14*($E14-$D14)))</formula>
    </cfRule>
    <cfRule type="expression" dxfId="249" priority="487">
      <formula>AND(AND(H$6&gt;=$D14,H$6&lt;=$E14),$B14&lt;&gt;"")</formula>
    </cfRule>
    <cfRule type="expression" dxfId="248" priority="488">
      <formula>AND($C14&lt;&gt;"",$F14&gt;0,H$6&gt;=$D14,H$6&lt;=($D14+$F14*($E14-$D14)))</formula>
    </cfRule>
    <cfRule type="expression" dxfId="247" priority="489">
      <formula>AND(AND(H$6&gt;=$D14,H$6&lt;=$E14),$C14&lt;&gt;"")</formula>
    </cfRule>
    <cfRule type="expression" dxfId="246" priority="490">
      <formula>OR(WEEKDAY(H$6)=7,WEEKDAY(H$6)=1)</formula>
    </cfRule>
    <cfRule type="expression" dxfId="245" priority="491">
      <formula>OR(AND(H$6&gt;=$D$3,H$6&lt;=$E$3),AND(H$6&gt;=$D$4,H$6&lt;=$E$4),AND(H$6&gt;=$D$5,H$6&lt;=$E$5),AND(H$6&gt;=$D$6,H$6&lt;=$E$6),AND(H$6&gt;=$D$7,H$6&lt;=$E$7))</formula>
    </cfRule>
    <cfRule type="expression" dxfId="244" priority="492">
      <formula>H$6=TODAY()</formula>
    </cfRule>
  </conditionalFormatting>
  <conditionalFormatting sqref="A65:A66 C65:C66">
    <cfRule type="expression" dxfId="243" priority="469">
      <formula>AND(TODAY()&gt;($D65+($E65-$D65)*$F65),$F65&lt;1,$D65&lt;&gt;0)</formula>
    </cfRule>
  </conditionalFormatting>
  <conditionalFormatting sqref="H10:GU10">
    <cfRule type="expression" dxfId="242" priority="465">
      <formula>AND(H$6&gt;=$D10,H$6&lt;=$E10)</formula>
    </cfRule>
    <cfRule type="expression" dxfId="241" priority="466">
      <formula>OR(WEEKDAY(H$6)=7,WEEKDAY(H$6)=1)</formula>
    </cfRule>
    <cfRule type="expression" dxfId="240" priority="467">
      <formula>OR(AND(H$6&gt;=$D$3,H$6&lt;=$E$3),AND(H$6&gt;=$D$4,H$6&lt;=$E$4),AND(H$6&gt;=$D$5,H$6&lt;=$E$5),AND(H$6&gt;=$D$6,H$6&lt;=$E$6),AND(H$6&gt;=$D$7,H$6&lt;=$E$7))</formula>
    </cfRule>
    <cfRule type="expression" dxfId="239" priority="468">
      <formula>H$6=TODAY()</formula>
    </cfRule>
  </conditionalFormatting>
  <conditionalFormatting sqref="B12:B13">
    <cfRule type="expression" dxfId="238" priority="462">
      <formula>AND(TODAY()&gt;($D12+($E12-$D12)*$F12),$F12&lt;1,$D12&lt;&gt;0)</formula>
    </cfRule>
  </conditionalFormatting>
  <conditionalFormatting sqref="H16:GU16 H22:GU23 H30:GU33">
    <cfRule type="expression" dxfId="237" priority="510">
      <formula>AND($B15&lt;&gt;"",$F16&gt;0,H$6&gt;=$D16,H$6&lt;=($D16+$F16*($E16-$D16)))</formula>
    </cfRule>
    <cfRule type="expression" dxfId="236" priority="511">
      <formula>AND(AND(H$6&gt;=$D16,H$6&lt;=$E16),$B15&lt;&gt;"")</formula>
    </cfRule>
    <cfRule type="expression" dxfId="235" priority="512">
      <formula>AND($C16&lt;&gt;"",$F16&gt;0,H$6&gt;=$D16,H$6&lt;=($D16+$F16*($E16-$D16)))</formula>
    </cfRule>
    <cfRule type="expression" dxfId="234" priority="513">
      <formula>AND(AND(H$6&gt;=$D16,H$6&lt;=$E16),$C16&lt;&gt;"")</formula>
    </cfRule>
    <cfRule type="expression" dxfId="233" priority="514">
      <formula>OR(WEEKDAY(H$6)=7,WEEKDAY(H$6)=1)</formula>
    </cfRule>
    <cfRule type="expression" dxfId="232" priority="515">
      <formula>OR(AND(H$6&gt;=$D$3,H$6&lt;=$E$3),AND(H$6&gt;=$D$4,H$6&lt;=$E$4),AND(H$6&gt;=$D$5,H$6&lt;=$E$5),AND(H$6&gt;=$D$6,H$6&lt;=$E$6),AND(H$6&gt;=$D$7,H$6&lt;=$E$7))</formula>
    </cfRule>
    <cfRule type="expression" dxfId="231" priority="516">
      <formula>H$6=TODAY()</formula>
    </cfRule>
  </conditionalFormatting>
  <conditionalFormatting sqref="B51:B55">
    <cfRule type="expression" dxfId="230" priority="223">
      <formula>AND(TODAY()&gt;($D50+($E50-$D50)*$F50),$F50&lt;1,$D50&lt;&gt;0)</formula>
    </cfRule>
  </conditionalFormatting>
  <conditionalFormatting sqref="H15:GU15">
    <cfRule type="expression" dxfId="229" priority="147">
      <formula>AND($B14&lt;&gt;"",$F15&gt;0,H$6&gt;=$D15,H$6&lt;=($D15+$F15*($E15-$D15)))</formula>
    </cfRule>
    <cfRule type="expression" dxfId="228" priority="148">
      <formula>AND(AND(H$6&gt;=$D15,H$6&lt;=$E15),$B14&lt;&gt;"")</formula>
    </cfRule>
    <cfRule type="expression" dxfId="227" priority="149">
      <formula>AND($C15&lt;&gt;"",$F15&gt;0,H$6&gt;=$D15,H$6&lt;=($D15+$F15*($E15-$D15)))</formula>
    </cfRule>
    <cfRule type="expression" dxfId="226" priority="150">
      <formula>AND(AND(H$6&gt;=$D15,H$6&lt;=$E15),$C15&lt;&gt;"")</formula>
    </cfRule>
    <cfRule type="expression" dxfId="225" priority="151">
      <formula>OR(WEEKDAY(H$6)=7,WEEKDAY(H$6)=1)</formula>
    </cfRule>
    <cfRule type="expression" dxfId="224" priority="152">
      <formula>OR(AND(H$6&gt;=$D$3,H$6&lt;=$E$3),AND(H$6&gt;=$D$4,H$6&lt;=$E$4),AND(H$6&gt;=$D$5,H$6&lt;=$E$5),AND(H$6&gt;=$D$6,H$6&lt;=$E$6),AND(H$6&gt;=$D$7,H$6&lt;=$E$7))</formula>
    </cfRule>
    <cfRule type="expression" dxfId="223" priority="153">
      <formula>H$6=TODAY()</formula>
    </cfRule>
  </conditionalFormatting>
  <conditionalFormatting sqref="H44:GU48">
    <cfRule type="expression" dxfId="222" priority="105">
      <formula>AND($B44&lt;&gt;"",$F44&gt;0,H$6&gt;=$D44,H$6&lt;=($D44+$F44*($E44-$D44)))</formula>
    </cfRule>
    <cfRule type="expression" dxfId="221" priority="106">
      <formula>AND(AND(H$6&gt;=$D44,H$6&lt;=$E44),$B44&lt;&gt;"")</formula>
    </cfRule>
    <cfRule type="expression" dxfId="220" priority="107">
      <formula>AND($C44&lt;&gt;"",$F44&gt;0,H$6&gt;=$D44,H$6&lt;=($D44+$F44*($E44-$D44)))</formula>
    </cfRule>
    <cfRule type="expression" dxfId="219" priority="108">
      <formula>AND(AND(H$6&gt;=$D44,H$6&lt;=$E44),$C44&lt;&gt;"")</formula>
    </cfRule>
    <cfRule type="expression" dxfId="218" priority="109">
      <formula>OR(WEEKDAY(H$6)=7,WEEKDAY(H$6)=1)</formula>
    </cfRule>
    <cfRule type="expression" dxfId="217" priority="110">
      <formula>OR(AND(H$6&gt;=$D$3,H$6&lt;=$E$3),AND(H$6&gt;=$D$4,H$6&lt;=$E$4),AND(H$6&gt;=$D$5,H$6&lt;=$E$5),AND(H$6&gt;=$D$6,H$6&lt;=$E$6),AND(H$6&gt;=$D$7,H$6&lt;=$E$7))</formula>
    </cfRule>
    <cfRule type="expression" dxfId="216" priority="111">
      <formula>H$6=TODAY()</formula>
    </cfRule>
  </conditionalFormatting>
  <conditionalFormatting sqref="H49:GU49">
    <cfRule type="expression" dxfId="215" priority="97">
      <formula>AND($B49&lt;&gt;"",$F49&gt;0,H$6&gt;=$D49,H$6&lt;=($D49+$F49*($E49-$D49)))</formula>
    </cfRule>
    <cfRule type="expression" dxfId="214" priority="98">
      <formula>AND(AND(H$6&gt;=$D49,H$6&lt;=$E49),$B49&lt;&gt;"")</formula>
    </cfRule>
    <cfRule type="expression" dxfId="213" priority="99">
      <formula>AND($C49&lt;&gt;"",$F49&gt;0,H$6&gt;=$D49,H$6&lt;=($D49+$F49*($E49-$D49)))</formula>
    </cfRule>
    <cfRule type="expression" dxfId="212" priority="100">
      <formula>AND(AND(H$6&gt;=$D49,H$6&lt;=$E49),$C49&lt;&gt;"")</formula>
    </cfRule>
    <cfRule type="expression" dxfId="211" priority="101">
      <formula>OR(WEEKDAY(H$6)=7,WEEKDAY(H$6)=1)</formula>
    </cfRule>
    <cfRule type="expression" dxfId="210" priority="102">
      <formula>OR(AND(H$6&gt;=$D$3,H$6&lt;=$E$3),AND(H$6&gt;=$D$4,H$6&lt;=$E$4),AND(H$6&gt;=$D$5,H$6&lt;=$E$5),AND(H$6&gt;=$D$6,H$6&lt;=$E$6),AND(H$6&gt;=$D$7,H$6&lt;=$E$7))</formula>
    </cfRule>
    <cfRule type="expression" dxfId="209" priority="103">
      <formula>H$6=TODAY()</formula>
    </cfRule>
  </conditionalFormatting>
  <conditionalFormatting sqref="H38:GU38">
    <cfRule type="expression" dxfId="208" priority="524">
      <formula>AND($B33&lt;&gt;"",$F38&gt;0,H$6&gt;=$D38,H$6&lt;=($D38+$F38*($E38-$D38)))</formula>
    </cfRule>
    <cfRule type="expression" dxfId="207" priority="525">
      <formula>AND(AND(H$6&gt;=$D38,H$6&lt;=$E38),$B33&lt;&gt;"")</formula>
    </cfRule>
    <cfRule type="expression" dxfId="206" priority="526">
      <formula>AND($C38&lt;&gt;"",$F38&gt;0,H$6&gt;=$D38,H$6&lt;=($D38+$F38*($E38-$D38)))</formula>
    </cfRule>
    <cfRule type="expression" dxfId="205" priority="527">
      <formula>AND(AND(H$6&gt;=$D38,H$6&lt;=$E38),$C38&lt;&gt;"")</formula>
    </cfRule>
    <cfRule type="expression" dxfId="204" priority="528">
      <formula>OR(WEEKDAY(H$6)=7,WEEKDAY(H$6)=1)</formula>
    </cfRule>
    <cfRule type="expression" dxfId="203" priority="529">
      <formula>OR(AND(H$6&gt;=$D$3,H$6&lt;=$E$3),AND(H$6&gt;=$D$4,H$6&lt;=$E$4),AND(H$6&gt;=$D$5,H$6&lt;=$E$5),AND(H$6&gt;=$D$6,H$6&lt;=$E$6),AND(H$6&gt;=$D$7,H$6&lt;=$E$7))</formula>
    </cfRule>
    <cfRule type="expression" dxfId="202" priority="530">
      <formula>H$6=TODAY()</formula>
    </cfRule>
  </conditionalFormatting>
  <conditionalFormatting sqref="B34:B35">
    <cfRule type="expression" dxfId="201" priority="88">
      <formula>AND(TODAY()&gt;($D34+($E34-$D34)*$F34),$F34&lt;1,$D34&lt;&gt;0)</formula>
    </cfRule>
  </conditionalFormatting>
  <conditionalFormatting sqref="H34:GU37">
    <cfRule type="expression" dxfId="200" priority="89">
      <formula>AND($B33&lt;&gt;"",$F34&gt;0,H$6&gt;=$D34,H$6&lt;=($D34+$F34*($E34-$D34)))</formula>
    </cfRule>
    <cfRule type="expression" dxfId="199" priority="90">
      <formula>AND(AND(H$6&gt;=$D34,H$6&lt;=$E34),$B33&lt;&gt;"")</formula>
    </cfRule>
    <cfRule type="expression" dxfId="198" priority="91">
      <formula>AND($C34&lt;&gt;"",$F34&gt;0,H$6&gt;=$D34,H$6&lt;=($D34+$F34*($E34-$D34)))</formula>
    </cfRule>
    <cfRule type="expression" dxfId="197" priority="92">
      <formula>AND(AND(H$6&gt;=$D34,H$6&lt;=$E34),$C34&lt;&gt;"")</formula>
    </cfRule>
    <cfRule type="expression" dxfId="196" priority="93">
      <formula>OR(WEEKDAY(H$6)=7,WEEKDAY(H$6)=1)</formula>
    </cfRule>
    <cfRule type="expression" dxfId="195" priority="94">
      <formula>OR(AND(H$6&gt;=$D$3,H$6&lt;=$E$3),AND(H$6&gt;=$D$4,H$6&lt;=$E$4),AND(H$6&gt;=$D$5,H$6&lt;=$E$5),AND(H$6&gt;=$D$6,H$6&lt;=$E$6),AND(H$6&gt;=$D$7,H$6&lt;=$E$7))</formula>
    </cfRule>
    <cfRule type="expression" dxfId="194" priority="95">
      <formula>H$6=TODAY()</formula>
    </cfRule>
  </conditionalFormatting>
  <conditionalFormatting sqref="B36:B38">
    <cfRule type="expression" dxfId="193" priority="87">
      <formula>AND(TODAY()&gt;($D36+($E36-$D36)*$F36),$F36&lt;1,$D36&lt;&gt;0)</formula>
    </cfRule>
  </conditionalFormatting>
  <conditionalFormatting sqref="H69:GU69">
    <cfRule type="expression" dxfId="192" priority="79">
      <formula>AND($B69&lt;&gt;"",$F69&gt;0,H$6&gt;=$D69,H$6&lt;=($D69+$F69*($E69-$D69)))</formula>
    </cfRule>
    <cfRule type="expression" dxfId="191" priority="80">
      <formula>AND(AND(H$6&gt;=$D69,H$6&lt;=$E69),$B69&lt;&gt;"")</formula>
    </cfRule>
    <cfRule type="expression" dxfId="190" priority="81">
      <formula>AND($C69&lt;&gt;"",$F69&gt;0,H$6&gt;=$D69,H$6&lt;=($D69+$F69*($E69-$D69)))</formula>
    </cfRule>
    <cfRule type="expression" dxfId="189" priority="82">
      <formula>AND(AND(H$6&gt;=$D69,H$6&lt;=$E69),$C69&lt;&gt;"")</formula>
    </cfRule>
    <cfRule type="expression" dxfId="188" priority="83">
      <formula>OR(WEEKDAY(H$6)=7,WEEKDAY(H$6)=1)</formula>
    </cfRule>
    <cfRule type="expression" dxfId="187" priority="84">
      <formula>OR(AND(H$6&gt;=$D$3,H$6&lt;=$E$3),AND(H$6&gt;=$D$4,H$6&lt;=$E$4),AND(H$6&gt;=$D$5,H$6&lt;=$E$5),AND(H$6&gt;=$D$6,H$6&lt;=$E$6),AND(H$6&gt;=$D$7,H$6&lt;=$E$7))</formula>
    </cfRule>
    <cfRule type="expression" dxfId="186" priority="85">
      <formula>H$6=TODAY()</formula>
    </cfRule>
  </conditionalFormatting>
  <conditionalFormatting sqref="H70:GU70">
    <cfRule type="expression" dxfId="185" priority="72">
      <formula>AND($B70&lt;&gt;"",$F70&gt;0,H$6&gt;=$D70,H$6&lt;=($D70+$F70*($E70-$D70)))</formula>
    </cfRule>
    <cfRule type="expression" dxfId="184" priority="73">
      <formula>AND(AND(H$6&gt;=$D70,H$6&lt;=$E70),$B70&lt;&gt;"")</formula>
    </cfRule>
    <cfRule type="expression" dxfId="183" priority="74">
      <formula>AND($C70&lt;&gt;"",$F70&gt;0,H$6&gt;=$D70,H$6&lt;=($D70+$F70*($E70-$D70)))</formula>
    </cfRule>
    <cfRule type="expression" dxfId="182" priority="75">
      <formula>AND(AND(H$6&gt;=$D70,H$6&lt;=$E70),$C70&lt;&gt;"")</formula>
    </cfRule>
    <cfRule type="expression" dxfId="181" priority="76">
      <formula>OR(WEEKDAY(H$6)=7,WEEKDAY(H$6)=1)</formula>
    </cfRule>
    <cfRule type="expression" dxfId="180" priority="77">
      <formula>OR(AND(H$6&gt;=$D$3,H$6&lt;=$E$3),AND(H$6&gt;=$D$4,H$6&lt;=$E$4),AND(H$6&gt;=$D$5,H$6&lt;=$E$5),AND(H$6&gt;=$D$6,H$6&lt;=$E$6),AND(H$6&gt;=$D$7,H$6&lt;=$E$7))</formula>
    </cfRule>
    <cfRule type="expression" dxfId="179" priority="78">
      <formula>H$6=TODAY()</formula>
    </cfRule>
  </conditionalFormatting>
  <conditionalFormatting sqref="H71:GU76">
    <cfRule type="expression" dxfId="178" priority="65">
      <formula>AND($B71&lt;&gt;"",$F71&gt;0,H$6&gt;=$D71,H$6&lt;=($D71+$F71*($E71-$D71)))</formula>
    </cfRule>
    <cfRule type="expression" dxfId="177" priority="66">
      <formula>AND(AND(H$6&gt;=$D71,H$6&lt;=$E71),$B71&lt;&gt;"")</formula>
    </cfRule>
    <cfRule type="expression" dxfId="176" priority="67">
      <formula>AND($C71&lt;&gt;"",$F71&gt;0,H$6&gt;=$D71,H$6&lt;=($D71+$F71*($E71-$D71)))</formula>
    </cfRule>
    <cfRule type="expression" dxfId="175" priority="68">
      <formula>AND(AND(H$6&gt;=$D71,H$6&lt;=$E71),$C71&lt;&gt;"")</formula>
    </cfRule>
    <cfRule type="expression" dxfId="174" priority="69">
      <formula>OR(WEEKDAY(H$6)=7,WEEKDAY(H$6)=1)</formula>
    </cfRule>
    <cfRule type="expression" dxfId="173" priority="70">
      <formula>OR(AND(H$6&gt;=$D$3,H$6&lt;=$E$3),AND(H$6&gt;=$D$4,H$6&lt;=$E$4),AND(H$6&gt;=$D$5,H$6&lt;=$E$5),AND(H$6&gt;=$D$6,H$6&lt;=$E$6),AND(H$6&gt;=$D$7,H$6&lt;=$E$7))</formula>
    </cfRule>
    <cfRule type="expression" dxfId="172" priority="71">
      <formula>H$6=TODAY()</formula>
    </cfRule>
  </conditionalFormatting>
  <conditionalFormatting sqref="H103:GU104">
    <cfRule type="expression" dxfId="171" priority="54">
      <formula>AND($B103&lt;&gt;"",$F103&gt;0,H$6&gt;=$D103,H$6&lt;=($D103+$F103*($E103-$D103)))</formula>
    </cfRule>
    <cfRule type="expression" dxfId="170" priority="55">
      <formula>AND(AND(H$6&gt;=$D103,H$6&lt;=$E103),$B103&lt;&gt;"")</formula>
    </cfRule>
    <cfRule type="expression" dxfId="169" priority="56">
      <formula>AND($C103&lt;&gt;"",$F103&gt;0,H$6&gt;=$D103,H$6&lt;=($D103+$F103*($E103-$D103)))</formula>
    </cfRule>
    <cfRule type="expression" dxfId="168" priority="57">
      <formula>AND(AND(H$6&gt;=$D103,H$6&lt;=$E103),$C103&lt;&gt;"")</formula>
    </cfRule>
    <cfRule type="expression" dxfId="167" priority="59">
      <formula>OR(WEEKDAY(H$6)=7,WEEKDAY(H$6)=1)</formula>
    </cfRule>
    <cfRule type="expression" dxfId="166" priority="63">
      <formula>OR(AND(H$6&gt;=$D$3,H$6&lt;=$E$3),AND(H$6&gt;=$D$4,H$6&lt;=$E$4),AND(H$6&gt;=$D$5,H$6&lt;=$E$5),AND(H$6&gt;=$D$6,H$6&lt;=$E$6),AND(H$6&gt;=$D$7,H$6&lt;=$E$7))</formula>
    </cfRule>
    <cfRule type="expression" dxfId="165" priority="64">
      <formula>H$6=TODAY()</formula>
    </cfRule>
  </conditionalFormatting>
  <conditionalFormatting sqref="H102:GU102">
    <cfRule type="expression" dxfId="164" priority="58">
      <formula>AND(H$6&gt;=$D102,H$6&lt;=$E102)</formula>
    </cfRule>
    <cfRule type="expression" dxfId="163" priority="60">
      <formula>OR(WEEKDAY(H$6)=7,WEEKDAY(H$6)=1)</formula>
    </cfRule>
    <cfRule type="expression" dxfId="162" priority="61">
      <formula>OR(AND(H$6&gt;=$D$3,H$6&lt;=$E$3),AND(H$6&gt;=$D$4,H$6&lt;=$E$4),AND(H$6&gt;=$D$5,H$6&lt;=$E$5),AND(H$6&gt;=$D$6,H$6&lt;=$E$6),AND(H$6&gt;=$D$7,H$6&lt;=$E$7))</formula>
    </cfRule>
    <cfRule type="expression" dxfId="161" priority="62">
      <formula>H$6=TODAY()</formula>
    </cfRule>
  </conditionalFormatting>
  <conditionalFormatting sqref="H105:GU108">
    <cfRule type="expression" dxfId="160" priority="47">
      <formula>AND($B105&lt;&gt;"",$F105&gt;0,H$6&gt;=$D105,H$6&lt;=($D105+$F105*($E105-$D105)))</formula>
    </cfRule>
    <cfRule type="expression" dxfId="159" priority="48">
      <formula>AND(AND(H$6&gt;=$D105,H$6&lt;=$E105),$B105&lt;&gt;"")</formula>
    </cfRule>
    <cfRule type="expression" dxfId="158" priority="49">
      <formula>AND($C105&lt;&gt;"",$F105&gt;0,H$6&gt;=$D105,H$6&lt;=($D105+$F105*($E105-$D105)))</formula>
    </cfRule>
    <cfRule type="expression" dxfId="157" priority="50">
      <formula>AND(AND(H$6&gt;=$D105,H$6&lt;=$E105),$C105&lt;&gt;"")</formula>
    </cfRule>
    <cfRule type="expression" dxfId="156" priority="51">
      <formula>OR(WEEKDAY(H$6)=7,WEEKDAY(H$6)=1)</formula>
    </cfRule>
    <cfRule type="expression" dxfId="155" priority="52">
      <formula>OR(AND(H$6&gt;=$D$3,H$6&lt;=$E$3),AND(H$6&gt;=$D$4,H$6&lt;=$E$4),AND(H$6&gt;=$D$5,H$6&lt;=$E$5),AND(H$6&gt;=$D$6,H$6&lt;=$E$6),AND(H$6&gt;=$D$7,H$6&lt;=$E$7))</formula>
    </cfRule>
    <cfRule type="expression" dxfId="154" priority="53">
      <formula>H$6=TODAY()</formula>
    </cfRule>
  </conditionalFormatting>
  <conditionalFormatting sqref="H110:GU111">
    <cfRule type="expression" dxfId="153" priority="36">
      <formula>AND($B110&lt;&gt;"",$F110&gt;0,H$6&gt;=$D110,H$6&lt;=($D110+$F110*($E110-$D110)))</formula>
    </cfRule>
    <cfRule type="expression" dxfId="152" priority="37">
      <formula>AND(AND(H$6&gt;=$D110,H$6&lt;=$E110),$B110&lt;&gt;"")</formula>
    </cfRule>
    <cfRule type="expression" dxfId="151" priority="38">
      <formula>AND($C110&lt;&gt;"",$F110&gt;0,H$6&gt;=$D110,H$6&lt;=($D110+$F110*($E110-$D110)))</formula>
    </cfRule>
    <cfRule type="expression" dxfId="150" priority="39">
      <formula>AND(AND(H$6&gt;=$D110,H$6&lt;=$E110),$C110&lt;&gt;"")</formula>
    </cfRule>
    <cfRule type="expression" dxfId="149" priority="41">
      <formula>OR(WEEKDAY(H$6)=7,WEEKDAY(H$6)=1)</formula>
    </cfRule>
    <cfRule type="expression" dxfId="148" priority="45">
      <formula>OR(AND(H$6&gt;=$D$3,H$6&lt;=$E$3),AND(H$6&gt;=$D$4,H$6&lt;=$E$4),AND(H$6&gt;=$D$5,H$6&lt;=$E$5),AND(H$6&gt;=$D$6,H$6&lt;=$E$6),AND(H$6&gt;=$D$7,H$6&lt;=$E$7))</formula>
    </cfRule>
    <cfRule type="expression" dxfId="147" priority="46">
      <formula>H$6=TODAY()</formula>
    </cfRule>
  </conditionalFormatting>
  <conditionalFormatting sqref="H109:GU109">
    <cfRule type="expression" dxfId="146" priority="40">
      <formula>AND(H$6&gt;=$D109,H$6&lt;=$E109)</formula>
    </cfRule>
    <cfRule type="expression" dxfId="145" priority="42">
      <formula>OR(WEEKDAY(H$6)=7,WEEKDAY(H$6)=1)</formula>
    </cfRule>
    <cfRule type="expression" dxfId="144" priority="43">
      <formula>OR(AND(H$6&gt;=$D$3,H$6&lt;=$E$3),AND(H$6&gt;=$D$4,H$6&lt;=$E$4),AND(H$6&gt;=$D$5,H$6&lt;=$E$5),AND(H$6&gt;=$D$6,H$6&lt;=$E$6),AND(H$6&gt;=$D$7,H$6&lt;=$E$7))</formula>
    </cfRule>
    <cfRule type="expression" dxfId="143" priority="44">
      <formula>H$6=TODAY()</formula>
    </cfRule>
  </conditionalFormatting>
  <conditionalFormatting sqref="H112:GU112">
    <cfRule type="expression" dxfId="142" priority="29">
      <formula>AND($B112&lt;&gt;"",$F112&gt;0,H$6&gt;=$D112,H$6&lt;=($D112+$F112*($E112-$D112)))</formula>
    </cfRule>
    <cfRule type="expression" dxfId="141" priority="30">
      <formula>AND(AND(H$6&gt;=$D112,H$6&lt;=$E112),$B112&lt;&gt;"")</formula>
    </cfRule>
    <cfRule type="expression" dxfId="140" priority="31">
      <formula>AND($C112&lt;&gt;"",$F112&gt;0,H$6&gt;=$D112,H$6&lt;=($D112+$F112*($E112-$D112)))</formula>
    </cfRule>
    <cfRule type="expression" dxfId="139" priority="32">
      <formula>AND(AND(H$6&gt;=$D112,H$6&lt;=$E112),$C112&lt;&gt;"")</formula>
    </cfRule>
    <cfRule type="expression" dxfId="138" priority="33">
      <formula>OR(WEEKDAY(H$6)=7,WEEKDAY(H$6)=1)</formula>
    </cfRule>
    <cfRule type="expression" dxfId="137" priority="34">
      <formula>OR(AND(H$6&gt;=$D$3,H$6&lt;=$E$3),AND(H$6&gt;=$D$4,H$6&lt;=$E$4),AND(H$6&gt;=$D$5,H$6&lt;=$E$5),AND(H$6&gt;=$D$6,H$6&lt;=$E$6),AND(H$6&gt;=$D$7,H$6&lt;=$E$7))</formula>
    </cfRule>
    <cfRule type="expression" dxfId="136" priority="35">
      <formula>H$6=TODAY()</formula>
    </cfRule>
  </conditionalFormatting>
  <conditionalFormatting sqref="H113:GU115">
    <cfRule type="expression" dxfId="135" priority="22">
      <formula>AND($B113&lt;&gt;"",$F113&gt;0,H$6&gt;=$D113,H$6&lt;=($D113+$F113*($E113-$D113)))</formula>
    </cfRule>
    <cfRule type="expression" dxfId="134" priority="23">
      <formula>AND(AND(H$6&gt;=$D113,H$6&lt;=$E113),$B113&lt;&gt;"")</formula>
    </cfRule>
    <cfRule type="expression" dxfId="133" priority="24">
      <formula>AND($C113&lt;&gt;"",$F113&gt;0,H$6&gt;=$D113,H$6&lt;=($D113+$F113*($E113-$D113)))</formula>
    </cfRule>
    <cfRule type="expression" dxfId="132" priority="25">
      <formula>AND(AND(H$6&gt;=$D113,H$6&lt;=$E113),$C113&lt;&gt;"")</formula>
    </cfRule>
    <cfRule type="expression" dxfId="131" priority="26">
      <formula>OR(WEEKDAY(H$6)=7,WEEKDAY(H$6)=1)</formula>
    </cfRule>
    <cfRule type="expression" dxfId="130" priority="27">
      <formula>OR(AND(H$6&gt;=$D$3,H$6&lt;=$E$3),AND(H$6&gt;=$D$4,H$6&lt;=$E$4),AND(H$6&gt;=$D$5,H$6&lt;=$E$5),AND(H$6&gt;=$D$6,H$6&lt;=$E$6),AND(H$6&gt;=$D$7,H$6&lt;=$E$7))</formula>
    </cfRule>
    <cfRule type="expression" dxfId="129" priority="28">
      <formula>H$6=TODAY()</formula>
    </cfRule>
  </conditionalFormatting>
  <conditionalFormatting sqref="B41:B49">
    <cfRule type="expression" dxfId="128" priority="21">
      <formula>AND(TODAY()&gt;($D41+($E41-$D41)*$F41),$F41&lt;1,$D41&lt;&gt;0)</formula>
    </cfRule>
  </conditionalFormatting>
  <conditionalFormatting sqref="H88:GU88">
    <cfRule type="expression" dxfId="127" priority="14">
      <formula>AND($B88&lt;&gt;"",$F88&gt;0,H$6&gt;=$D88,H$6&lt;=($D88+$F88*($E88-$D88)))</formula>
    </cfRule>
    <cfRule type="expression" dxfId="126" priority="15">
      <formula>AND(AND(H$6&gt;=$D88,H$6&lt;=$E88),$B88&lt;&gt;"")</formula>
    </cfRule>
    <cfRule type="expression" dxfId="125" priority="16">
      <formula>AND($C88&lt;&gt;"",$F88&gt;0,H$6&gt;=$D88,H$6&lt;=($D88+$F88*($E88-$D88)))</formula>
    </cfRule>
    <cfRule type="expression" dxfId="124" priority="17">
      <formula>AND(AND(H$6&gt;=$D88,H$6&lt;=$E88),$C88&lt;&gt;"")</formula>
    </cfRule>
    <cfRule type="expression" dxfId="123" priority="18">
      <formula>OR(WEEKDAY(H$6)=7,WEEKDAY(H$6)=1)</formula>
    </cfRule>
    <cfRule type="expression" dxfId="122" priority="19">
      <formula>OR(AND(H$6&gt;=$D$3,H$6&lt;=$E$3),AND(H$6&gt;=$D$4,H$6&lt;=$E$4),AND(H$6&gt;=$D$5,H$6&lt;=$E$5),AND(H$6&gt;=$D$6,H$6&lt;=$E$6),AND(H$6&gt;=$D$7,H$6&lt;=$E$7))</formula>
    </cfRule>
    <cfRule type="expression" dxfId="121" priority="20">
      <formula>H$6=TODAY()</formula>
    </cfRule>
  </conditionalFormatting>
  <conditionalFormatting sqref="H61:GU61">
    <cfRule type="expression" dxfId="120" priority="7">
      <formula>AND($B61&lt;&gt;"",$F61&gt;0,H$6&gt;=$D61,H$6&lt;=($D61+$F61*($E61-$D61)))</formula>
    </cfRule>
    <cfRule type="expression" dxfId="119" priority="8">
      <formula>AND(AND(H$6&gt;=$D61,H$6&lt;=$E61),$B61&lt;&gt;"")</formula>
    </cfRule>
    <cfRule type="expression" dxfId="118" priority="9">
      <formula>AND($C61&lt;&gt;"",$F61&gt;0,H$6&gt;=$D61,H$6&lt;=($D61+$F61*($E61-$D61)))</formula>
    </cfRule>
    <cfRule type="expression" dxfId="117" priority="10">
      <formula>AND(AND(H$6&gt;=$D61,H$6&lt;=$E61),$C61&lt;&gt;"")</formula>
    </cfRule>
    <cfRule type="expression" dxfId="116" priority="11">
      <formula>OR(WEEKDAY(H$6)=7,WEEKDAY(H$6)=1)</formula>
    </cfRule>
    <cfRule type="expression" dxfId="115" priority="12">
      <formula>OR(AND(H$6&gt;=$D$3,H$6&lt;=$E$3),AND(H$6&gt;=$D$4,H$6&lt;=$E$4),AND(H$6&gt;=$D$5,H$6&lt;=$E$5),AND(H$6&gt;=$D$6,H$6&lt;=$E$6),AND(H$6&gt;=$D$7,H$6&lt;=$E$7))</formula>
    </cfRule>
    <cfRule type="expression" dxfId="114" priority="13">
      <formula>H$6=TODAY()</formula>
    </cfRule>
  </conditionalFormatting>
  <conditionalFormatting sqref="B65:B66">
    <cfRule type="expression" dxfId="113" priority="2">
      <formula>AND(TODAY()&gt;($D65+($E65-$D65)*$F65),$F65&lt;1,$D65&lt;&gt;0)</formula>
    </cfRule>
  </conditionalFormatting>
  <conditionalFormatting sqref="B35">
    <cfRule type="expression" dxfId="112" priority="1">
      <formula>AND(TODAY()&gt;($D35+($E35-$D35)*$F35),$F35&lt;1,$D35&lt;&gt;0)</formula>
    </cfRule>
  </conditionalFormatting>
  <pageMargins left="0.23" right="0.17" top="0.44" bottom="0.75" header="0.3" footer="0.3"/>
  <pageSetup paperSize="8" fitToWidth="3" pageOrder="overThenDown" orientation="landscape" r:id="rId1"/>
  <headerFooter>
    <oddHeader>&amp;C&amp;"-,Bold"Example Project Plan Template</oddHeader>
    <oddFooter>&amp;CPage &amp;P of &amp;N</oddFooter>
  </headerFooter>
  <colBreaks count="2" manualBreakCount="2">
    <brk id="70" max="40" man="1"/>
    <brk id="140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D9B7-99F8-4DC2-B440-1EDD2609853D}">
  <sheetPr>
    <pageSetUpPr fitToPage="1"/>
  </sheetPr>
  <dimension ref="A1:AF115"/>
  <sheetViews>
    <sheetView showGridLines="0" zoomScale="94" zoomScaleNormal="94" zoomScaleSheetLayoutView="40" workbookViewId="0">
      <pane xSplit="6" ySplit="8" topLeftCell="G85" activePane="bottomRight" state="frozen"/>
      <selection pane="topRight" activeCell="G1" sqref="G1"/>
      <selection pane="bottomLeft" activeCell="A9" sqref="A9"/>
      <selection pane="bottomRight" activeCell="C99" sqref="C99"/>
    </sheetView>
  </sheetViews>
  <sheetFormatPr defaultRowHeight="14.4" x14ac:dyDescent="0.3"/>
  <cols>
    <col min="1" max="1" width="6" style="95" customWidth="1"/>
    <col min="2" max="2" width="2.109375" style="95" customWidth="1"/>
    <col min="3" max="3" width="46.88671875" style="95" customWidth="1"/>
    <col min="4" max="4" width="10.44140625" style="95" customWidth="1"/>
    <col min="5" max="5" width="7.44140625" style="95" customWidth="1"/>
    <col min="6" max="6" width="9" style="95" customWidth="1"/>
    <col min="7" max="7" width="17.44140625" style="95" customWidth="1"/>
    <col min="8" max="8" width="13.5546875" style="95" customWidth="1"/>
    <col min="9" max="9" width="18.88671875" style="95" bestFit="1" customWidth="1"/>
    <col min="10" max="10" width="11.88671875" style="95" customWidth="1"/>
    <col min="11" max="11" width="6.33203125" style="95" customWidth="1"/>
    <col min="12" max="12" width="57.33203125" style="95" customWidth="1"/>
    <col min="13" max="16384" width="8.88671875" style="95"/>
  </cols>
  <sheetData>
    <row r="1" spans="1:32" ht="47.4" customHeight="1" thickBot="1" x14ac:dyDescent="0.35">
      <c r="AB1" s="2" t="s">
        <v>15</v>
      </c>
      <c r="AC1" s="95" t="s">
        <v>15</v>
      </c>
      <c r="AE1" s="8" t="s">
        <v>17</v>
      </c>
      <c r="AF1" s="6" t="s">
        <v>17</v>
      </c>
    </row>
    <row r="2" spans="1:32" ht="18.75" customHeight="1" thickTop="1" thickBot="1" x14ac:dyDescent="0.35">
      <c r="A2" s="59"/>
      <c r="B2" s="136" t="s">
        <v>27</v>
      </c>
      <c r="C2" s="137"/>
      <c r="D2" s="60" t="s">
        <v>28</v>
      </c>
      <c r="E2" s="60" t="s">
        <v>29</v>
      </c>
      <c r="G2" s="127" t="s">
        <v>15</v>
      </c>
      <c r="H2" s="123">
        <f>COUNTIF(H11:H118,G2)</f>
        <v>26</v>
      </c>
      <c r="AC2" s="95" t="s">
        <v>13</v>
      </c>
      <c r="AF2" s="7" t="s">
        <v>18</v>
      </c>
    </row>
    <row r="3" spans="1:32" ht="15" thickBot="1" x14ac:dyDescent="0.35">
      <c r="A3" s="59"/>
      <c r="B3" s="144" t="s">
        <v>31</v>
      </c>
      <c r="C3" s="144"/>
      <c r="D3" s="62"/>
      <c r="E3" s="63"/>
      <c r="G3" s="127" t="s">
        <v>13</v>
      </c>
      <c r="H3" s="124">
        <f>COUNTIF(H11:H118,G3)</f>
        <v>1</v>
      </c>
      <c r="AC3" s="95" t="s">
        <v>14</v>
      </c>
    </row>
    <row r="4" spans="1:32" ht="15" customHeight="1" thickBot="1" x14ac:dyDescent="0.35">
      <c r="A4" s="64"/>
      <c r="B4" s="133" t="s">
        <v>32</v>
      </c>
      <c r="C4" s="133"/>
      <c r="D4" s="62"/>
      <c r="E4" s="65"/>
      <c r="G4" s="127" t="s">
        <v>14</v>
      </c>
      <c r="H4" s="124">
        <f>COUNTIF(H11:H118,G4)</f>
        <v>9</v>
      </c>
      <c r="AC4" s="95" t="s">
        <v>12</v>
      </c>
    </row>
    <row r="5" spans="1:32" ht="15" thickBot="1" x14ac:dyDescent="0.35">
      <c r="A5" s="64"/>
      <c r="B5" s="133"/>
      <c r="C5" s="133"/>
      <c r="D5" s="62"/>
      <c r="E5" s="65"/>
      <c r="G5" s="127" t="s">
        <v>12</v>
      </c>
      <c r="H5" s="124">
        <f>COUNTIF(H11:H118,G5)</f>
        <v>24</v>
      </c>
      <c r="AC5" s="95" t="s">
        <v>22</v>
      </c>
    </row>
    <row r="6" spans="1:32" ht="15" customHeight="1" thickBot="1" x14ac:dyDescent="0.35">
      <c r="A6" s="64"/>
      <c r="B6" s="133"/>
      <c r="C6" s="133"/>
      <c r="D6" s="62"/>
      <c r="E6" s="65"/>
      <c r="F6" s="67"/>
      <c r="G6" s="127" t="s">
        <v>22</v>
      </c>
      <c r="H6" s="125">
        <f>COUNTIF(H11:H118,G6)</f>
        <v>0</v>
      </c>
    </row>
    <row r="7" spans="1:32" ht="15" thickTop="1" x14ac:dyDescent="0.3">
      <c r="A7" s="69"/>
      <c r="B7" s="133"/>
      <c r="C7" s="133"/>
      <c r="D7" s="62"/>
      <c r="E7" s="65"/>
    </row>
    <row r="8" spans="1:32" ht="3.75" customHeight="1" x14ac:dyDescent="0.3"/>
    <row r="9" spans="1:32" x14ac:dyDescent="0.3">
      <c r="D9" s="60" t="s">
        <v>28</v>
      </c>
      <c r="E9" s="60" t="s">
        <v>29</v>
      </c>
      <c r="F9" s="60" t="s">
        <v>33</v>
      </c>
      <c r="G9" s="71" t="s">
        <v>19</v>
      </c>
      <c r="H9" s="71" t="s">
        <v>16</v>
      </c>
      <c r="I9" s="147" t="s">
        <v>11</v>
      </c>
      <c r="J9" s="148"/>
      <c r="K9" s="71"/>
      <c r="L9" s="71" t="s">
        <v>21</v>
      </c>
      <c r="M9" s="71" t="s">
        <v>24</v>
      </c>
      <c r="N9" s="71" t="s">
        <v>25</v>
      </c>
    </row>
    <row r="10" spans="1:32" ht="58.2" thickBot="1" x14ac:dyDescent="0.35">
      <c r="A10" s="129" t="s">
        <v>34</v>
      </c>
      <c r="B10" s="130"/>
      <c r="C10" s="130"/>
      <c r="D10" s="70">
        <f>MIN(D12:D116)</f>
        <v>44685</v>
      </c>
      <c r="E10" s="70">
        <f>MAX(E12:E116)</f>
        <v>44717</v>
      </c>
      <c r="F10" s="71"/>
      <c r="G10" s="71"/>
      <c r="H10" s="126"/>
      <c r="I10" s="122" t="s">
        <v>121</v>
      </c>
      <c r="J10" s="122" t="s">
        <v>175</v>
      </c>
      <c r="K10" s="122" t="s">
        <v>117</v>
      </c>
      <c r="L10" s="71"/>
      <c r="M10" s="71"/>
      <c r="N10" s="71"/>
    </row>
    <row r="11" spans="1:32" ht="16.2" thickTop="1" x14ac:dyDescent="0.3">
      <c r="A11" s="129" t="s">
        <v>49</v>
      </c>
      <c r="B11" s="130"/>
      <c r="C11" s="130"/>
      <c r="D11" s="70">
        <f>MIN(D12:D16)</f>
        <v>44685</v>
      </c>
      <c r="E11" s="70">
        <f>MAX(E12:E16)</f>
        <v>44687</v>
      </c>
      <c r="F11" s="71"/>
      <c r="G11" s="24"/>
      <c r="H11" s="128"/>
      <c r="I11" s="9" t="s">
        <v>18</v>
      </c>
      <c r="J11" s="9" t="s">
        <v>18</v>
      </c>
      <c r="K11" s="9"/>
      <c r="L11" s="10"/>
      <c r="M11" s="10"/>
      <c r="N11" s="10"/>
    </row>
    <row r="12" spans="1:32" ht="15.6" x14ac:dyDescent="0.3">
      <c r="A12" s="73"/>
      <c r="B12" s="95" t="str">
        <f>'Project Plan'!B12</f>
        <v>First Meeting</v>
      </c>
      <c r="C12" s="64"/>
      <c r="D12" s="62">
        <f>'Project Plan'!D12</f>
        <v>44685</v>
      </c>
      <c r="E12" s="63">
        <f>'Project Plan'!E12</f>
        <v>44685</v>
      </c>
      <c r="F12" s="74"/>
      <c r="G12" s="24"/>
      <c r="H12" s="127" t="s">
        <v>12</v>
      </c>
      <c r="I12" s="9"/>
      <c r="J12" s="9" t="s">
        <v>18</v>
      </c>
      <c r="K12" s="9"/>
      <c r="L12" s="10"/>
      <c r="M12" s="10"/>
      <c r="N12" s="10"/>
    </row>
    <row r="13" spans="1:32" ht="15.6" x14ac:dyDescent="0.3">
      <c r="A13" s="73"/>
      <c r="B13" s="95" t="str">
        <f>'Project Plan'!B13</f>
        <v>FDS Document</v>
      </c>
      <c r="C13" s="64"/>
      <c r="D13" s="62">
        <f>'Project Plan'!D13</f>
        <v>44685</v>
      </c>
      <c r="E13" s="63">
        <f>'Project Plan'!E13</f>
        <v>44685</v>
      </c>
      <c r="F13" s="76"/>
      <c r="G13" s="24"/>
      <c r="H13" s="127" t="s">
        <v>14</v>
      </c>
      <c r="I13" s="9"/>
      <c r="J13" s="9" t="s">
        <v>18</v>
      </c>
      <c r="K13" s="9"/>
      <c r="L13" s="11"/>
      <c r="M13" s="11"/>
      <c r="N13" s="11"/>
    </row>
    <row r="14" spans="1:32" ht="15.6" x14ac:dyDescent="0.3">
      <c r="B14" s="95" t="str">
        <f>'Project Plan'!B14</f>
        <v>P&amp;I Diagram Standardization</v>
      </c>
      <c r="D14" s="62">
        <f>'Project Plan'!D14</f>
        <v>44685</v>
      </c>
      <c r="E14" s="63">
        <f>'Project Plan'!E14</f>
        <v>44685</v>
      </c>
      <c r="F14" s="76"/>
      <c r="G14" s="24"/>
      <c r="H14" s="127" t="s">
        <v>12</v>
      </c>
      <c r="I14" s="9"/>
      <c r="J14" s="9" t="s">
        <v>18</v>
      </c>
      <c r="K14" s="9"/>
      <c r="L14" s="11" t="s">
        <v>180</v>
      </c>
      <c r="M14" s="11"/>
      <c r="N14" s="11"/>
    </row>
    <row r="15" spans="1:32" ht="15.6" x14ac:dyDescent="0.3">
      <c r="B15" s="95" t="str">
        <f>'Project Plan'!B15</f>
        <v>Master I/O List</v>
      </c>
      <c r="D15" s="62">
        <f>'Project Plan'!D15</f>
        <v>44686</v>
      </c>
      <c r="E15" s="63">
        <f>'Project Plan'!E15</f>
        <v>44687</v>
      </c>
      <c r="F15" s="63"/>
      <c r="G15" s="24">
        <v>44698</v>
      </c>
      <c r="H15" s="127" t="s">
        <v>12</v>
      </c>
      <c r="I15" s="9"/>
      <c r="J15" s="9" t="s">
        <v>18</v>
      </c>
      <c r="K15" s="9"/>
      <c r="L15" s="11"/>
      <c r="M15" s="12"/>
      <c r="N15" s="12"/>
    </row>
    <row r="16" spans="1:32" ht="15.6" x14ac:dyDescent="0.3">
      <c r="B16" s="95" t="str">
        <f>'Project Plan'!B16</f>
        <v>Equipment Module/Control  Module   / Phase Identification</v>
      </c>
      <c r="D16" s="62">
        <f>'Project Plan'!D16</f>
        <v>44686</v>
      </c>
      <c r="E16" s="63">
        <f>'Project Plan'!E16</f>
        <v>44687</v>
      </c>
      <c r="F16" s="76"/>
      <c r="G16" s="24">
        <v>44698</v>
      </c>
      <c r="H16" s="127" t="s">
        <v>12</v>
      </c>
      <c r="I16" s="9" t="s">
        <v>18</v>
      </c>
      <c r="J16" s="9" t="s">
        <v>18</v>
      </c>
      <c r="K16" s="9"/>
      <c r="L16" s="11"/>
      <c r="M16" s="12"/>
      <c r="N16" s="12"/>
    </row>
    <row r="17" spans="1:14" ht="15.6" x14ac:dyDescent="0.3">
      <c r="A17" s="129" t="s">
        <v>40</v>
      </c>
      <c r="B17" s="130"/>
      <c r="C17" s="130"/>
      <c r="D17" s="70">
        <f>MIN(D18)</f>
        <v>44685</v>
      </c>
      <c r="E17" s="70">
        <f>MAX(E18:E18)</f>
        <v>44685</v>
      </c>
      <c r="F17" s="71"/>
      <c r="G17" s="24"/>
      <c r="H17" s="24"/>
      <c r="I17" s="9"/>
      <c r="J17" s="9" t="s">
        <v>18</v>
      </c>
      <c r="K17" s="9"/>
      <c r="L17" s="11"/>
      <c r="M17" s="12"/>
      <c r="N17" s="12"/>
    </row>
    <row r="18" spans="1:14" ht="15.6" x14ac:dyDescent="0.3">
      <c r="A18" s="73"/>
      <c r="B18" s="95" t="str">
        <f>'Project Plan'!B18</f>
        <v>FDS</v>
      </c>
      <c r="C18" s="64"/>
      <c r="D18" s="62">
        <f>'Project Plan'!D18</f>
        <v>44685</v>
      </c>
      <c r="E18" s="63">
        <f>'Project Plan'!E18</f>
        <v>44685</v>
      </c>
      <c r="F18" s="74"/>
      <c r="G18" s="24"/>
      <c r="H18" s="127" t="s">
        <v>14</v>
      </c>
      <c r="I18" s="9"/>
      <c r="J18" s="9"/>
      <c r="K18" s="9"/>
      <c r="L18" s="11"/>
      <c r="M18" s="12"/>
      <c r="N18" s="12"/>
    </row>
    <row r="19" spans="1:14" ht="15.6" x14ac:dyDescent="0.3">
      <c r="A19" s="129" t="s">
        <v>84</v>
      </c>
      <c r="B19" s="130"/>
      <c r="C19" s="130"/>
      <c r="D19" s="70">
        <f>MIN(D20:D23)</f>
        <v>44685</v>
      </c>
      <c r="E19" s="70">
        <f>MAX(E20:E23)</f>
        <v>44685</v>
      </c>
      <c r="F19" s="71"/>
      <c r="G19" s="24"/>
      <c r="H19" s="24"/>
      <c r="I19" s="9"/>
      <c r="J19" s="9"/>
      <c r="K19" s="9"/>
      <c r="L19" s="11"/>
      <c r="M19" s="12"/>
      <c r="N19" s="12"/>
    </row>
    <row r="20" spans="1:14" ht="15.6" x14ac:dyDescent="0.3">
      <c r="A20" s="73"/>
      <c r="B20" s="95" t="str">
        <f>'Project Plan'!B20</f>
        <v>Nomenclature - ( Controller Program )</v>
      </c>
      <c r="C20" s="64"/>
      <c r="D20" s="62">
        <f>'Project Plan'!D20</f>
        <v>44685</v>
      </c>
      <c r="E20" s="63">
        <f>'Project Plan'!E20</f>
        <v>44685</v>
      </c>
      <c r="F20" s="74"/>
      <c r="G20" s="24">
        <v>44698</v>
      </c>
      <c r="H20" s="127" t="s">
        <v>12</v>
      </c>
      <c r="I20" s="9" t="s">
        <v>18</v>
      </c>
      <c r="J20" s="9" t="s">
        <v>18</v>
      </c>
      <c r="K20" s="9"/>
      <c r="L20" s="11"/>
      <c r="M20" s="12"/>
      <c r="N20" s="12"/>
    </row>
    <row r="21" spans="1:14" ht="15.6" x14ac:dyDescent="0.3">
      <c r="A21" s="73"/>
      <c r="B21" s="95" t="str">
        <f>'Project Plan'!B21</f>
        <v>Master I/O List Preparation</v>
      </c>
      <c r="C21" s="64"/>
      <c r="D21" s="62">
        <f>'Project Plan'!D21</f>
        <v>44685</v>
      </c>
      <c r="E21" s="63">
        <f>'Project Plan'!E21</f>
        <v>44685</v>
      </c>
      <c r="F21" s="74"/>
      <c r="G21" s="24">
        <v>44690</v>
      </c>
      <c r="H21" s="127" t="s">
        <v>12</v>
      </c>
      <c r="I21" s="9"/>
      <c r="J21" s="9" t="s">
        <v>18</v>
      </c>
      <c r="K21" s="9"/>
      <c r="L21" s="11"/>
      <c r="M21" s="12"/>
      <c r="N21" s="12"/>
    </row>
    <row r="22" spans="1:14" ht="15.6" x14ac:dyDescent="0.3">
      <c r="B22" s="95" t="str">
        <f>'Project Plan'!B22</f>
        <v>FDS</v>
      </c>
      <c r="D22" s="62">
        <f>'Project Plan'!D22</f>
        <v>44685</v>
      </c>
      <c r="E22" s="63">
        <f>'Project Plan'!E22</f>
        <v>44685</v>
      </c>
      <c r="F22" s="76"/>
      <c r="G22" s="24"/>
      <c r="H22" s="127" t="s">
        <v>14</v>
      </c>
      <c r="I22" s="9"/>
      <c r="J22" s="9" t="s">
        <v>18</v>
      </c>
      <c r="K22" s="9"/>
      <c r="L22" s="11"/>
      <c r="M22" s="12"/>
      <c r="N22" s="12"/>
    </row>
    <row r="23" spans="1:14" ht="15.6" x14ac:dyDescent="0.3">
      <c r="B23" s="95" t="str">
        <f>'Project Plan'!B23</f>
        <v>Hardware</v>
      </c>
      <c r="D23" s="62">
        <f>'Project Plan'!D23</f>
        <v>44685</v>
      </c>
      <c r="E23" s="63">
        <f>'Project Plan'!E23</f>
        <v>44685</v>
      </c>
      <c r="F23" s="76"/>
      <c r="G23" s="24"/>
      <c r="H23" s="127" t="s">
        <v>15</v>
      </c>
      <c r="I23" s="9"/>
      <c r="J23" s="9" t="s">
        <v>18</v>
      </c>
      <c r="K23" s="9"/>
      <c r="L23" s="11"/>
      <c r="M23" s="12"/>
      <c r="N23" s="12"/>
    </row>
    <row r="24" spans="1:14" ht="15.6" x14ac:dyDescent="0.3">
      <c r="A24" s="145" t="s">
        <v>174</v>
      </c>
      <c r="B24" s="146"/>
      <c r="C24" s="146"/>
      <c r="D24" s="70">
        <f>MIN(D25:D26)</f>
        <v>44685</v>
      </c>
      <c r="E24" s="70">
        <f>MAX(E25:E26)</f>
        <v>44685</v>
      </c>
      <c r="F24" s="71"/>
      <c r="G24" s="24"/>
      <c r="H24" s="24"/>
      <c r="I24" s="9"/>
      <c r="J24" s="9"/>
      <c r="K24" s="9"/>
      <c r="L24" s="11"/>
      <c r="M24" s="12"/>
      <c r="N24" s="12"/>
    </row>
    <row r="25" spans="1:14" ht="15.6" x14ac:dyDescent="0.3">
      <c r="A25" s="73"/>
      <c r="B25" s="95" t="str">
        <f>'Project Plan'!B25</f>
        <v>Sample Development Document- Control Module</v>
      </c>
      <c r="C25" s="64"/>
      <c r="D25" s="62">
        <f>'Project Plan'!D25</f>
        <v>44685</v>
      </c>
      <c r="E25" s="63">
        <f>'Project Plan'!E25</f>
        <v>44685</v>
      </c>
      <c r="F25" s="74"/>
      <c r="G25" s="24"/>
      <c r="H25" s="127" t="s">
        <v>14</v>
      </c>
      <c r="I25" s="9"/>
      <c r="J25" s="9"/>
      <c r="K25" s="9"/>
      <c r="L25" s="11"/>
      <c r="M25" s="12"/>
      <c r="N25" s="12"/>
    </row>
    <row r="26" spans="1:14" ht="15.6" x14ac:dyDescent="0.3">
      <c r="A26" s="73"/>
      <c r="B26" s="95" t="str">
        <f>'Project Plan'!B26</f>
        <v>Sample Test Document - Control Module</v>
      </c>
      <c r="C26" s="64"/>
      <c r="D26" s="62">
        <f>'Project Plan'!D26</f>
        <v>44685</v>
      </c>
      <c r="E26" s="63">
        <f>'Project Plan'!E26</f>
        <v>44685</v>
      </c>
      <c r="F26" s="74"/>
      <c r="G26" s="24"/>
      <c r="H26" s="127" t="s">
        <v>14</v>
      </c>
      <c r="I26" s="9"/>
      <c r="J26" s="9"/>
      <c r="K26" s="9"/>
      <c r="L26" s="11"/>
      <c r="M26" s="12"/>
      <c r="N26" s="12"/>
    </row>
    <row r="27" spans="1:14" ht="15.6" x14ac:dyDescent="0.3">
      <c r="A27" s="129" t="s">
        <v>35</v>
      </c>
      <c r="B27" s="130"/>
      <c r="C27" s="130"/>
      <c r="D27" s="70">
        <f>MIN(D28:D62)</f>
        <v>44686</v>
      </c>
      <c r="E27" s="70">
        <f>MAX(E28:E62)</f>
        <v>44717</v>
      </c>
      <c r="F27" s="71"/>
      <c r="G27" s="24"/>
      <c r="H27" s="24"/>
      <c r="I27" s="9"/>
      <c r="J27" s="9"/>
      <c r="K27" s="9"/>
      <c r="L27" s="11"/>
      <c r="M27" s="12"/>
      <c r="N27" s="12"/>
    </row>
    <row r="28" spans="1:14" ht="15.6" x14ac:dyDescent="0.3">
      <c r="A28" s="129" t="s">
        <v>45</v>
      </c>
      <c r="B28" s="130"/>
      <c r="C28" s="130"/>
      <c r="D28" s="70">
        <f>MIN(D29:D38)</f>
        <v>44686</v>
      </c>
      <c r="E28" s="70">
        <f>MAX(E29:E38)</f>
        <v>44698</v>
      </c>
      <c r="F28" s="71"/>
      <c r="G28" s="24"/>
      <c r="H28" s="24"/>
      <c r="I28" s="9"/>
      <c r="J28" s="9"/>
      <c r="K28" s="9"/>
      <c r="L28" s="11"/>
      <c r="M28" s="12"/>
      <c r="N28" s="12"/>
    </row>
    <row r="29" spans="1:14" ht="15.6" x14ac:dyDescent="0.3">
      <c r="B29" s="95" t="str">
        <f>'Project Plan'!B29</f>
        <v>AOI-Analog Input</v>
      </c>
      <c r="D29" s="62">
        <f>'Project Plan'!D29</f>
        <v>44686</v>
      </c>
      <c r="E29" s="63">
        <f>'Project Plan'!E29</f>
        <v>44687</v>
      </c>
      <c r="F29" s="76"/>
      <c r="G29" s="24"/>
      <c r="H29" s="127" t="s">
        <v>12</v>
      </c>
      <c r="I29" s="9" t="s">
        <v>18</v>
      </c>
      <c r="J29" s="9"/>
      <c r="K29" s="9"/>
      <c r="L29" s="11" t="s">
        <v>176</v>
      </c>
      <c r="M29" s="12"/>
      <c r="N29" s="12"/>
    </row>
    <row r="30" spans="1:14" ht="15.6" x14ac:dyDescent="0.3">
      <c r="B30" s="95" t="str">
        <f>'Project Plan'!B30</f>
        <v>AOI-Analog Output</v>
      </c>
      <c r="D30" s="62">
        <f>'Project Plan'!D30</f>
        <v>44690</v>
      </c>
      <c r="E30" s="63">
        <f>'Project Plan'!E30</f>
        <v>44691</v>
      </c>
      <c r="F30" s="76"/>
      <c r="G30" s="24"/>
      <c r="H30" s="127" t="s">
        <v>12</v>
      </c>
      <c r="I30" s="9" t="s">
        <v>18</v>
      </c>
      <c r="J30" s="9"/>
      <c r="K30" s="9"/>
      <c r="L30" s="11" t="s">
        <v>176</v>
      </c>
      <c r="M30" s="12"/>
      <c r="N30" s="12"/>
    </row>
    <row r="31" spans="1:14" ht="15.6" x14ac:dyDescent="0.3">
      <c r="B31" s="95" t="str">
        <f>'Project Plan'!B31</f>
        <v>AOI-Soft Alarm</v>
      </c>
      <c r="D31" s="62">
        <f>'Project Plan'!D31</f>
        <v>44692</v>
      </c>
      <c r="E31" s="63">
        <f>'Project Plan'!E31</f>
        <v>44692</v>
      </c>
      <c r="F31" s="76"/>
      <c r="G31" s="24"/>
      <c r="H31" s="127" t="s">
        <v>14</v>
      </c>
      <c r="I31" s="9" t="s">
        <v>18</v>
      </c>
      <c r="J31" s="9"/>
      <c r="K31" s="9"/>
      <c r="L31" s="11" t="s">
        <v>176</v>
      </c>
      <c r="M31" s="12"/>
      <c r="N31" s="12"/>
    </row>
    <row r="32" spans="1:14" ht="15.6" x14ac:dyDescent="0.3">
      <c r="B32" s="95" t="str">
        <f>'Project Plan'!B32</f>
        <v>AOI-Alarm AOI</v>
      </c>
      <c r="D32" s="62">
        <f>'Project Plan'!D32</f>
        <v>44693</v>
      </c>
      <c r="E32" s="63">
        <f>'Project Plan'!E32</f>
        <v>44693</v>
      </c>
      <c r="F32" s="76"/>
      <c r="G32" s="24"/>
      <c r="H32" s="127" t="s">
        <v>14</v>
      </c>
      <c r="I32" s="9" t="s">
        <v>18</v>
      </c>
      <c r="J32" s="9"/>
      <c r="K32" s="9"/>
      <c r="L32" s="11" t="s">
        <v>176</v>
      </c>
      <c r="M32" s="12"/>
      <c r="N32" s="12"/>
    </row>
    <row r="33" spans="1:14" ht="15.6" x14ac:dyDescent="0.3">
      <c r="B33" s="95" t="str">
        <f>'Project Plan'!B33</f>
        <v>AOI-PID AOI</v>
      </c>
      <c r="D33" s="62">
        <f>'Project Plan'!D33</f>
        <v>44694</v>
      </c>
      <c r="E33" s="63">
        <f>'Project Plan'!E33</f>
        <v>44694</v>
      </c>
      <c r="F33" s="76"/>
      <c r="G33" s="24"/>
      <c r="H33" s="127" t="s">
        <v>12</v>
      </c>
      <c r="I33" s="9" t="s">
        <v>18</v>
      </c>
      <c r="J33" s="9"/>
      <c r="K33" s="9"/>
      <c r="L33" s="11" t="s">
        <v>176</v>
      </c>
      <c r="M33" s="12"/>
      <c r="N33" s="12"/>
    </row>
    <row r="34" spans="1:14" ht="15.6" x14ac:dyDescent="0.3">
      <c r="B34" s="95" t="str">
        <f>'Project Plan'!B34</f>
        <v>AOI-Pump</v>
      </c>
      <c r="D34" s="62">
        <f>'Project Plan'!D34</f>
        <v>44697</v>
      </c>
      <c r="E34" s="63">
        <f>'Project Plan'!E34</f>
        <v>44697</v>
      </c>
      <c r="F34" s="76"/>
      <c r="G34" s="24"/>
      <c r="H34" s="127" t="s">
        <v>12</v>
      </c>
      <c r="I34" s="9" t="s">
        <v>18</v>
      </c>
      <c r="J34" s="9"/>
      <c r="K34" s="9"/>
      <c r="L34" s="11" t="s">
        <v>176</v>
      </c>
      <c r="M34" s="12"/>
      <c r="N34" s="12"/>
    </row>
    <row r="35" spans="1:14" ht="15.6" x14ac:dyDescent="0.3">
      <c r="B35" s="95" t="str">
        <f>'Project Plan'!B35</f>
        <v>AOI-VentFilter</v>
      </c>
      <c r="D35" s="62">
        <f>'Project Plan'!D35</f>
        <v>44698</v>
      </c>
      <c r="E35" s="63">
        <f>'Project Plan'!E35</f>
        <v>44698</v>
      </c>
      <c r="F35" s="76"/>
      <c r="G35" s="24"/>
      <c r="H35" s="127" t="s">
        <v>14</v>
      </c>
      <c r="I35" s="9" t="s">
        <v>18</v>
      </c>
      <c r="J35" s="9"/>
      <c r="K35" s="9"/>
      <c r="L35" s="11" t="s">
        <v>176</v>
      </c>
      <c r="M35" s="12"/>
      <c r="N35" s="12"/>
    </row>
    <row r="36" spans="1:14" ht="15.6" x14ac:dyDescent="0.3">
      <c r="B36" s="95" t="str">
        <f>'Project Plan'!B36</f>
        <v>AOI-xxxxx</v>
      </c>
      <c r="D36" s="62">
        <f>'Project Plan'!D36</f>
        <v>44686</v>
      </c>
      <c r="E36" s="63">
        <f>'Project Plan'!E36</f>
        <v>44686</v>
      </c>
      <c r="F36" s="76"/>
      <c r="G36" s="24"/>
      <c r="H36" s="127"/>
      <c r="I36" s="9" t="s">
        <v>18</v>
      </c>
      <c r="J36" s="9"/>
      <c r="K36" s="9"/>
      <c r="L36" s="11" t="s">
        <v>176</v>
      </c>
      <c r="M36" s="12"/>
      <c r="N36" s="12"/>
    </row>
    <row r="37" spans="1:14" ht="15.6" x14ac:dyDescent="0.3">
      <c r="B37" s="95" t="str">
        <f>'Project Plan'!B37</f>
        <v>AOI-xxxxx</v>
      </c>
      <c r="D37" s="62">
        <f>'Project Plan'!D37</f>
        <v>44686</v>
      </c>
      <c r="E37" s="63">
        <f>'Project Plan'!E37</f>
        <v>44686</v>
      </c>
      <c r="F37" s="76"/>
      <c r="G37" s="24"/>
      <c r="H37" s="127"/>
      <c r="I37" s="9" t="s">
        <v>18</v>
      </c>
      <c r="J37" s="9"/>
      <c r="K37" s="9"/>
      <c r="L37" s="11" t="s">
        <v>176</v>
      </c>
      <c r="M37" s="12"/>
      <c r="N37" s="12"/>
    </row>
    <row r="38" spans="1:14" ht="15.6" x14ac:dyDescent="0.3">
      <c r="B38" s="95" t="str">
        <f>'Project Plan'!B38</f>
        <v>AOI-xxxxx</v>
      </c>
      <c r="D38" s="62">
        <f>'Project Plan'!D38</f>
        <v>44686</v>
      </c>
      <c r="E38" s="63">
        <f>'Project Plan'!E38</f>
        <v>44686</v>
      </c>
      <c r="F38" s="76"/>
      <c r="G38" s="24"/>
      <c r="H38" s="127"/>
      <c r="I38" s="9" t="s">
        <v>18</v>
      </c>
      <c r="J38" s="9"/>
      <c r="K38" s="9"/>
      <c r="L38" s="11" t="s">
        <v>176</v>
      </c>
      <c r="M38" s="12"/>
      <c r="N38" s="12"/>
    </row>
    <row r="39" spans="1:14" ht="15.6" x14ac:dyDescent="0.3">
      <c r="A39" s="129" t="s">
        <v>43</v>
      </c>
      <c r="B39" s="130"/>
      <c r="C39" s="130"/>
      <c r="D39" s="70">
        <f>MIN(D40:D49)</f>
        <v>44700</v>
      </c>
      <c r="E39" s="70">
        <f>MAX(E40:E49)</f>
        <v>44705</v>
      </c>
      <c r="F39" s="71"/>
      <c r="G39" s="24"/>
      <c r="H39" s="24"/>
      <c r="I39" s="9"/>
      <c r="J39" s="9"/>
      <c r="K39" s="9"/>
      <c r="L39" s="11"/>
      <c r="M39" s="12"/>
      <c r="N39" s="12"/>
    </row>
    <row r="40" spans="1:14" ht="15.6" x14ac:dyDescent="0.3">
      <c r="B40" s="95" t="str">
        <f>'Project Plan'!B40</f>
        <v>Equipment / Control Module Identification</v>
      </c>
      <c r="D40" s="62">
        <f>'Project Plan'!D40</f>
        <v>44700</v>
      </c>
      <c r="E40" s="63">
        <f>'Project Plan'!E40</f>
        <v>44700</v>
      </c>
      <c r="F40" s="76"/>
      <c r="G40" s="24">
        <v>44698</v>
      </c>
      <c r="H40" s="127" t="s">
        <v>12</v>
      </c>
      <c r="I40" s="9" t="s">
        <v>18</v>
      </c>
      <c r="J40" s="9" t="s">
        <v>18</v>
      </c>
      <c r="K40" s="9"/>
      <c r="L40" s="11"/>
      <c r="M40" s="12"/>
      <c r="N40" s="12"/>
    </row>
    <row r="41" spans="1:14" ht="15.6" x14ac:dyDescent="0.3">
      <c r="B41" s="95" t="str">
        <f>'Project Plan'!B41</f>
        <v>Equipment  -01</v>
      </c>
      <c r="D41" s="62">
        <f>'Project Plan'!D41</f>
        <v>44700</v>
      </c>
      <c r="E41" s="63">
        <f>'Project Plan'!E41</f>
        <v>44700</v>
      </c>
      <c r="F41" s="76"/>
      <c r="G41" s="24">
        <v>44698</v>
      </c>
      <c r="H41" s="127" t="s">
        <v>12</v>
      </c>
      <c r="I41" s="9" t="s">
        <v>18</v>
      </c>
      <c r="J41" s="9" t="s">
        <v>18</v>
      </c>
      <c r="K41" s="9"/>
      <c r="L41" s="11"/>
      <c r="M41" s="12"/>
      <c r="N41" s="12"/>
    </row>
    <row r="42" spans="1:14" ht="15.6" x14ac:dyDescent="0.3">
      <c r="B42" s="95" t="str">
        <f>'Project Plan'!B42</f>
        <v>Equipment  -02</v>
      </c>
      <c r="D42" s="62">
        <f>'Project Plan'!D42</f>
        <v>44700</v>
      </c>
      <c r="E42" s="63">
        <f>'Project Plan'!E42</f>
        <v>44700</v>
      </c>
      <c r="F42" s="76"/>
      <c r="G42" s="24">
        <v>44699</v>
      </c>
      <c r="H42" s="127" t="s">
        <v>12</v>
      </c>
      <c r="I42" s="9" t="s">
        <v>18</v>
      </c>
      <c r="J42" s="9" t="s">
        <v>18</v>
      </c>
      <c r="K42" s="9"/>
      <c r="L42" s="11"/>
      <c r="M42" s="12"/>
      <c r="N42" s="12"/>
    </row>
    <row r="43" spans="1:14" ht="15.6" x14ac:dyDescent="0.3">
      <c r="B43" s="95" t="str">
        <f>'Project Plan'!B43</f>
        <v>Equipment  -03</v>
      </c>
      <c r="D43" s="62">
        <f>'Project Plan'!D43</f>
        <v>44701</v>
      </c>
      <c r="E43" s="63">
        <f>'Project Plan'!E43</f>
        <v>44701</v>
      </c>
      <c r="F43" s="76"/>
      <c r="G43" s="24">
        <v>44699</v>
      </c>
      <c r="H43" s="127" t="s">
        <v>12</v>
      </c>
      <c r="I43" s="9" t="s">
        <v>18</v>
      </c>
      <c r="J43" s="9" t="s">
        <v>18</v>
      </c>
      <c r="K43" s="9"/>
      <c r="L43" s="11"/>
      <c r="M43" s="12"/>
      <c r="N43" s="12"/>
    </row>
    <row r="44" spans="1:14" ht="15.6" x14ac:dyDescent="0.3">
      <c r="B44" s="95" t="str">
        <f>'Project Plan'!B44</f>
        <v>Equipment  -04</v>
      </c>
      <c r="D44" s="62">
        <f>'Project Plan'!D44</f>
        <v>44701</v>
      </c>
      <c r="E44" s="63">
        <f>'Project Plan'!E44</f>
        <v>44701</v>
      </c>
      <c r="F44" s="76"/>
      <c r="G44" s="24">
        <v>44699</v>
      </c>
      <c r="H44" s="127" t="s">
        <v>12</v>
      </c>
      <c r="I44" s="9" t="s">
        <v>18</v>
      </c>
      <c r="J44" s="9" t="s">
        <v>18</v>
      </c>
      <c r="K44" s="9"/>
      <c r="L44" s="11"/>
      <c r="M44" s="12"/>
      <c r="N44" s="12"/>
    </row>
    <row r="45" spans="1:14" ht="15.6" x14ac:dyDescent="0.3">
      <c r="B45" s="95" t="str">
        <f>'Project Plan'!B45</f>
        <v>Equipment  -05</v>
      </c>
      <c r="D45" s="62">
        <f>'Project Plan'!D45</f>
        <v>44704</v>
      </c>
      <c r="E45" s="63">
        <f>'Project Plan'!E45</f>
        <v>44704</v>
      </c>
      <c r="F45" s="120"/>
      <c r="G45" s="24">
        <v>44699</v>
      </c>
      <c r="H45" s="127" t="s">
        <v>12</v>
      </c>
      <c r="I45" s="9" t="s">
        <v>18</v>
      </c>
      <c r="J45" s="9" t="s">
        <v>18</v>
      </c>
      <c r="K45" s="9"/>
      <c r="L45" s="11"/>
      <c r="M45" s="12"/>
      <c r="N45" s="12"/>
    </row>
    <row r="46" spans="1:14" ht="15.6" x14ac:dyDescent="0.3">
      <c r="B46" s="95" t="str">
        <f>'Project Plan'!B46</f>
        <v>Equipment  -06</v>
      </c>
      <c r="D46" s="62">
        <f>'Project Plan'!D46</f>
        <v>44704</v>
      </c>
      <c r="E46" s="63">
        <f>'Project Plan'!E46</f>
        <v>44704</v>
      </c>
      <c r="F46" s="120"/>
      <c r="G46" s="24">
        <v>44700</v>
      </c>
      <c r="H46" s="127" t="s">
        <v>12</v>
      </c>
      <c r="I46" s="9" t="s">
        <v>18</v>
      </c>
      <c r="J46" s="9" t="s">
        <v>18</v>
      </c>
      <c r="K46" s="9"/>
      <c r="L46" s="11"/>
      <c r="M46" s="12"/>
      <c r="N46" s="12"/>
    </row>
    <row r="47" spans="1:14" ht="15.6" x14ac:dyDescent="0.3">
      <c r="B47" s="95" t="str">
        <f>'Project Plan'!B47</f>
        <v>Equipment  -07</v>
      </c>
      <c r="D47" s="62">
        <f>'Project Plan'!D47</f>
        <v>44705</v>
      </c>
      <c r="E47" s="63">
        <f>'Project Plan'!E47</f>
        <v>44705</v>
      </c>
      <c r="F47" s="120"/>
      <c r="G47" s="24">
        <v>44700</v>
      </c>
      <c r="H47" s="127" t="s">
        <v>12</v>
      </c>
      <c r="I47" s="9" t="s">
        <v>18</v>
      </c>
      <c r="J47" s="9" t="s">
        <v>18</v>
      </c>
      <c r="K47" s="9"/>
      <c r="L47" s="11"/>
      <c r="M47" s="12"/>
      <c r="N47" s="12"/>
    </row>
    <row r="48" spans="1:14" ht="15.6" x14ac:dyDescent="0.3">
      <c r="B48" s="95" t="str">
        <f>'Project Plan'!B48</f>
        <v>Equipment  -08</v>
      </c>
      <c r="D48" s="62">
        <f>'Project Plan'!D48</f>
        <v>44705</v>
      </c>
      <c r="E48" s="63">
        <f>'Project Plan'!E48</f>
        <v>44705</v>
      </c>
      <c r="F48" s="120"/>
      <c r="G48" s="24">
        <v>44700</v>
      </c>
      <c r="H48" s="127" t="s">
        <v>12</v>
      </c>
      <c r="I48" s="9" t="s">
        <v>18</v>
      </c>
      <c r="J48" s="9" t="s">
        <v>18</v>
      </c>
      <c r="K48" s="9"/>
      <c r="L48" s="11"/>
      <c r="M48" s="12"/>
      <c r="N48" s="12"/>
    </row>
    <row r="49" spans="1:14" ht="15.6" x14ac:dyDescent="0.3">
      <c r="B49" s="95" t="str">
        <f>'Project Plan'!B49</f>
        <v>Equipment  -09</v>
      </c>
      <c r="D49" s="62">
        <f>'Project Plan'!D49</f>
        <v>44700</v>
      </c>
      <c r="E49" s="63">
        <f>'Project Plan'!E49</f>
        <v>44700</v>
      </c>
      <c r="F49" s="120"/>
      <c r="G49" s="24">
        <v>44700</v>
      </c>
      <c r="H49" s="127" t="s">
        <v>12</v>
      </c>
      <c r="I49" s="9" t="s">
        <v>18</v>
      </c>
      <c r="J49" s="9" t="s">
        <v>18</v>
      </c>
      <c r="K49" s="9"/>
      <c r="L49" s="11"/>
      <c r="M49" s="12"/>
      <c r="N49" s="12"/>
    </row>
    <row r="50" spans="1:14" ht="15.6" x14ac:dyDescent="0.3">
      <c r="A50" s="129" t="s">
        <v>152</v>
      </c>
      <c r="B50" s="130"/>
      <c r="C50" s="130"/>
      <c r="D50" s="70">
        <f>MIN(D51:D55)</f>
        <v>44705</v>
      </c>
      <c r="E50" s="70">
        <f>MAX(E51:E55)</f>
        <v>44712</v>
      </c>
      <c r="F50" s="71"/>
      <c r="G50" s="24"/>
      <c r="H50" s="24"/>
      <c r="I50" s="9"/>
      <c r="J50" s="9"/>
      <c r="K50" s="9"/>
      <c r="L50" s="11"/>
      <c r="M50" s="12"/>
      <c r="N50" s="12"/>
    </row>
    <row r="51" spans="1:14" ht="15.6" x14ac:dyDescent="0.3">
      <c r="B51" s="95" t="str">
        <f>'Project Plan'!B51</f>
        <v>Sequence -31</v>
      </c>
      <c r="D51" s="62">
        <f>'Project Plan'!D51</f>
        <v>44705</v>
      </c>
      <c r="E51" s="63">
        <f>'Project Plan'!E51</f>
        <v>44706</v>
      </c>
      <c r="F51" s="76"/>
      <c r="G51" s="24">
        <v>44701</v>
      </c>
      <c r="H51" s="127" t="s">
        <v>13</v>
      </c>
      <c r="I51" s="9" t="s">
        <v>18</v>
      </c>
      <c r="J51" s="9" t="s">
        <v>18</v>
      </c>
      <c r="K51" s="9"/>
      <c r="L51" s="11" t="s">
        <v>177</v>
      </c>
      <c r="M51" s="12"/>
      <c r="N51" s="12"/>
    </row>
    <row r="52" spans="1:14" ht="15.6" x14ac:dyDescent="0.3">
      <c r="B52" s="95" t="str">
        <f>'Project Plan'!B52</f>
        <v>Sequence -32</v>
      </c>
      <c r="D52" s="62">
        <f>'Project Plan'!D52</f>
        <v>44707</v>
      </c>
      <c r="E52" s="63">
        <f>'Project Plan'!E52</f>
        <v>44708</v>
      </c>
      <c r="F52" s="76"/>
      <c r="G52" s="24"/>
      <c r="H52" s="127" t="s">
        <v>15</v>
      </c>
      <c r="I52" s="9" t="s">
        <v>18</v>
      </c>
      <c r="J52" s="9" t="s">
        <v>18</v>
      </c>
      <c r="K52" s="9"/>
      <c r="L52" s="11"/>
      <c r="M52" s="12"/>
      <c r="N52" s="12"/>
    </row>
    <row r="53" spans="1:14" ht="15.6" x14ac:dyDescent="0.3">
      <c r="B53" s="95" t="str">
        <f>'Project Plan'!B53</f>
        <v>Sequence -33</v>
      </c>
      <c r="D53" s="62">
        <f>'Project Plan'!D53</f>
        <v>44711</v>
      </c>
      <c r="E53" s="63">
        <f>'Project Plan'!E53</f>
        <v>44712</v>
      </c>
      <c r="F53" s="76"/>
      <c r="G53" s="24"/>
      <c r="H53" s="127" t="s">
        <v>15</v>
      </c>
      <c r="I53" s="9" t="s">
        <v>18</v>
      </c>
      <c r="J53" s="9" t="s">
        <v>18</v>
      </c>
      <c r="K53" s="9"/>
      <c r="L53" s="11"/>
      <c r="M53" s="12"/>
      <c r="N53" s="12"/>
    </row>
    <row r="54" spans="1:14" ht="15.6" x14ac:dyDescent="0.3">
      <c r="B54" s="95" t="str">
        <f>'Project Plan'!B54</f>
        <v>Sequence -XX</v>
      </c>
      <c r="D54" s="62">
        <f>'Project Plan'!D54</f>
        <v>44705</v>
      </c>
      <c r="E54" s="63">
        <f>'Project Plan'!E54</f>
        <v>44705</v>
      </c>
      <c r="F54" s="76"/>
      <c r="G54" s="24"/>
      <c r="H54" s="127" t="s">
        <v>15</v>
      </c>
      <c r="I54" s="9"/>
      <c r="J54" s="9"/>
      <c r="K54" s="9"/>
      <c r="L54" s="11"/>
      <c r="M54" s="12"/>
      <c r="N54" s="12"/>
    </row>
    <row r="55" spans="1:14" ht="15.6" x14ac:dyDescent="0.3">
      <c r="B55" s="95" t="str">
        <f>'Project Plan'!B55</f>
        <v>Sequence -XX</v>
      </c>
      <c r="D55" s="62">
        <f>'Project Plan'!D55</f>
        <v>44705</v>
      </c>
      <c r="E55" s="63">
        <f>'Project Plan'!E55</f>
        <v>44705</v>
      </c>
      <c r="F55" s="76"/>
      <c r="G55" s="24"/>
      <c r="H55" s="127" t="s">
        <v>15</v>
      </c>
      <c r="I55" s="9"/>
      <c r="J55" s="9"/>
      <c r="K55" s="9"/>
      <c r="L55" s="11"/>
      <c r="M55" s="12"/>
      <c r="N55" s="12"/>
    </row>
    <row r="56" spans="1:14" ht="15.6" x14ac:dyDescent="0.3">
      <c r="A56" s="129" t="s">
        <v>44</v>
      </c>
      <c r="B56" s="130"/>
      <c r="C56" s="130"/>
      <c r="D56" s="70">
        <f>MIN(D57:D62)</f>
        <v>44713</v>
      </c>
      <c r="E56" s="70">
        <f>MAX(E57:E62)</f>
        <v>44717</v>
      </c>
      <c r="F56" s="71"/>
      <c r="G56" s="24"/>
      <c r="H56" s="24"/>
      <c r="I56" s="9"/>
      <c r="J56" s="9"/>
      <c r="K56" s="9"/>
      <c r="L56" s="11"/>
      <c r="M56" s="12"/>
      <c r="N56" s="12"/>
    </row>
    <row r="57" spans="1:14" ht="15.6" x14ac:dyDescent="0.3">
      <c r="B57" s="95" t="str">
        <f>'Project Plan'!B57</f>
        <v>Sequence Control</v>
      </c>
      <c r="D57" s="62">
        <f>'Project Plan'!D57</f>
        <v>44713</v>
      </c>
      <c r="E57" s="63">
        <f>'Project Plan'!E57</f>
        <v>44714</v>
      </c>
      <c r="F57" s="76"/>
      <c r="G57" s="24"/>
      <c r="H57" s="127" t="s">
        <v>15</v>
      </c>
      <c r="I57" s="9" t="s">
        <v>18</v>
      </c>
      <c r="J57" s="9" t="s">
        <v>18</v>
      </c>
      <c r="K57" s="9"/>
      <c r="L57" s="11" t="s">
        <v>177</v>
      </c>
      <c r="M57" s="12"/>
      <c r="N57" s="12"/>
    </row>
    <row r="58" spans="1:14" ht="15.6" x14ac:dyDescent="0.3">
      <c r="B58" s="95" t="str">
        <f>'Project Plan'!B58</f>
        <v>Alarm Logic</v>
      </c>
      <c r="D58" s="62">
        <f>'Project Plan'!D58</f>
        <v>44714</v>
      </c>
      <c r="E58" s="63">
        <f>'Project Plan'!E58</f>
        <v>44714</v>
      </c>
      <c r="F58" s="76"/>
      <c r="G58" s="24"/>
      <c r="H58" s="127" t="s">
        <v>15</v>
      </c>
      <c r="I58" s="9" t="s">
        <v>18</v>
      </c>
      <c r="J58" s="9" t="s">
        <v>18</v>
      </c>
      <c r="K58" s="9"/>
      <c r="L58" s="11"/>
      <c r="M58" s="12"/>
      <c r="N58" s="12"/>
    </row>
    <row r="59" spans="1:14" ht="15.6" x14ac:dyDescent="0.3">
      <c r="B59" s="95" t="str">
        <f>'Project Plan'!B59</f>
        <v>Recipe Logic</v>
      </c>
      <c r="D59" s="62">
        <f>'Project Plan'!D59</f>
        <v>44715</v>
      </c>
      <c r="E59" s="63">
        <f>'Project Plan'!E59</f>
        <v>44715</v>
      </c>
      <c r="F59" s="76"/>
      <c r="G59" s="24"/>
      <c r="H59" s="127" t="s">
        <v>15</v>
      </c>
      <c r="I59" s="9"/>
      <c r="J59" s="9" t="s">
        <v>18</v>
      </c>
      <c r="K59" s="9"/>
      <c r="L59" s="11"/>
      <c r="M59" s="12"/>
      <c r="N59" s="12"/>
    </row>
    <row r="60" spans="1:14" ht="15.6" x14ac:dyDescent="0.3">
      <c r="B60" s="95" t="str">
        <f>'Project Plan'!B60</f>
        <v>Setting Logic</v>
      </c>
      <c r="D60" s="62">
        <f>'Project Plan'!D60</f>
        <v>44716</v>
      </c>
      <c r="E60" s="63">
        <f>'Project Plan'!E60</f>
        <v>44716</v>
      </c>
      <c r="F60" s="76"/>
      <c r="G60" s="24"/>
      <c r="H60" s="127" t="s">
        <v>15</v>
      </c>
      <c r="I60" s="9"/>
      <c r="J60" s="9" t="s">
        <v>18</v>
      </c>
      <c r="K60" s="9"/>
      <c r="L60" s="11"/>
      <c r="M60" s="12"/>
      <c r="N60" s="12"/>
    </row>
    <row r="61" spans="1:14" ht="15.6" x14ac:dyDescent="0.3">
      <c r="B61" s="95" t="str">
        <f>'Project Plan'!B61</f>
        <v xml:space="preserve">Data Log </v>
      </c>
      <c r="D61" s="62">
        <f>'Project Plan'!D61</f>
        <v>44717</v>
      </c>
      <c r="E61" s="63">
        <f>'Project Plan'!E61</f>
        <v>44717</v>
      </c>
      <c r="F61" s="76"/>
      <c r="G61" s="24"/>
      <c r="H61" s="127" t="s">
        <v>15</v>
      </c>
      <c r="I61" s="9"/>
      <c r="J61" s="9" t="s">
        <v>18</v>
      </c>
      <c r="K61" s="9"/>
      <c r="L61" s="11"/>
      <c r="M61" s="12"/>
      <c r="N61" s="12"/>
    </row>
    <row r="62" spans="1:14" ht="15.6" x14ac:dyDescent="0.3">
      <c r="B62" s="95" t="str">
        <f>'Project Plan'!B62</f>
        <v>Dumping Logic</v>
      </c>
      <c r="D62" s="62">
        <f>'Project Plan'!D62</f>
        <v>44713</v>
      </c>
      <c r="E62" s="63">
        <f>'Project Plan'!E62</f>
        <v>44713</v>
      </c>
      <c r="F62" s="76"/>
      <c r="G62" s="24"/>
      <c r="H62" s="127" t="s">
        <v>15</v>
      </c>
      <c r="I62" s="9"/>
      <c r="J62" s="9" t="s">
        <v>18</v>
      </c>
      <c r="K62" s="9"/>
      <c r="L62" s="11"/>
      <c r="M62" s="12"/>
      <c r="N62" s="12"/>
    </row>
    <row r="63" spans="1:14" ht="15.6" x14ac:dyDescent="0.3">
      <c r="A63" s="129" t="s">
        <v>36</v>
      </c>
      <c r="B63" s="130"/>
      <c r="C63" s="130"/>
      <c r="D63" s="70">
        <f>MIN(D64:D108)</f>
        <v>44685</v>
      </c>
      <c r="E63" s="70">
        <f>MAX(E64:E108)</f>
        <v>44715</v>
      </c>
      <c r="F63" s="71"/>
      <c r="G63" s="24"/>
      <c r="H63" s="24"/>
      <c r="I63" s="9"/>
      <c r="J63" s="9"/>
      <c r="K63" s="9"/>
      <c r="L63" s="11"/>
      <c r="M63" s="12"/>
      <c r="N63" s="12"/>
    </row>
    <row r="64" spans="1:14" ht="15.6" x14ac:dyDescent="0.3">
      <c r="A64" s="129" t="s">
        <v>42</v>
      </c>
      <c r="B64" s="130"/>
      <c r="C64" s="130"/>
      <c r="D64" s="70">
        <f>MIN(D65:D77)</f>
        <v>44686</v>
      </c>
      <c r="E64" s="70">
        <f>MAX(E65:E77)</f>
        <v>44700</v>
      </c>
      <c r="F64" s="71"/>
      <c r="G64" s="24"/>
      <c r="H64" s="24"/>
      <c r="I64" s="9"/>
      <c r="J64" s="9"/>
      <c r="K64" s="9"/>
      <c r="L64" s="11"/>
      <c r="M64" s="12"/>
      <c r="N64" s="12"/>
    </row>
    <row r="65" spans="1:14" ht="16.95" customHeight="1" x14ac:dyDescent="0.3">
      <c r="A65" s="73"/>
      <c r="B65" s="95" t="str">
        <f>'Project Plan'!B65</f>
        <v>PopUp - Analog Input</v>
      </c>
      <c r="C65" s="64"/>
      <c r="D65" s="62">
        <f>'Project Plan'!D65</f>
        <v>44686</v>
      </c>
      <c r="E65" s="63">
        <f>'Project Plan'!E65</f>
        <v>44687</v>
      </c>
      <c r="F65" s="76"/>
      <c r="G65" s="24">
        <v>44699</v>
      </c>
      <c r="H65" s="127" t="s">
        <v>12</v>
      </c>
      <c r="I65" s="9" t="s">
        <v>18</v>
      </c>
      <c r="J65" s="9"/>
      <c r="K65" s="9"/>
      <c r="L65" s="11" t="s">
        <v>178</v>
      </c>
      <c r="M65" s="12"/>
      <c r="N65" s="12"/>
    </row>
    <row r="66" spans="1:14" ht="15.6" x14ac:dyDescent="0.3">
      <c r="B66" s="95" t="str">
        <f>'Project Plan'!B66</f>
        <v>PopUp - Analog Output</v>
      </c>
      <c r="D66" s="62">
        <f>'Project Plan'!D66</f>
        <v>44690</v>
      </c>
      <c r="E66" s="63">
        <f>'Project Plan'!E66</f>
        <v>44691</v>
      </c>
      <c r="F66" s="76"/>
      <c r="G66" s="24">
        <v>44699</v>
      </c>
      <c r="H66" s="127" t="s">
        <v>12</v>
      </c>
      <c r="I66" s="9" t="s">
        <v>18</v>
      </c>
      <c r="J66" s="9"/>
      <c r="K66" s="9"/>
      <c r="L66" s="11" t="s">
        <v>178</v>
      </c>
      <c r="M66" s="12"/>
      <c r="N66" s="12"/>
    </row>
    <row r="67" spans="1:14" ht="15.6" x14ac:dyDescent="0.3">
      <c r="B67" s="95" t="str">
        <f>'Project Plan'!B67</f>
        <v>PopUp - Pump</v>
      </c>
      <c r="D67" s="62">
        <f>'Project Plan'!D67</f>
        <v>44694</v>
      </c>
      <c r="E67" s="63">
        <f>'Project Plan'!E67</f>
        <v>44694</v>
      </c>
      <c r="F67" s="76"/>
      <c r="G67" s="24">
        <v>44699</v>
      </c>
      <c r="H67" s="127" t="s">
        <v>12</v>
      </c>
      <c r="I67" s="9" t="s">
        <v>18</v>
      </c>
      <c r="J67" s="9"/>
      <c r="K67" s="9"/>
      <c r="L67" s="11" t="s">
        <v>178</v>
      </c>
      <c r="M67" s="12"/>
      <c r="N67" s="12"/>
    </row>
    <row r="68" spans="1:14" ht="15.6" x14ac:dyDescent="0.3">
      <c r="B68" s="95" t="str">
        <f>'Project Plan'!B68</f>
        <v>PopUp -VentFilter_Faceplate</v>
      </c>
      <c r="D68" s="62">
        <f>'Project Plan'!D68</f>
        <v>44698</v>
      </c>
      <c r="E68" s="63">
        <f>'Project Plan'!E68</f>
        <v>44698</v>
      </c>
      <c r="F68" s="76"/>
      <c r="G68" s="24"/>
      <c r="H68" s="127" t="s">
        <v>14</v>
      </c>
      <c r="I68" s="9" t="s">
        <v>18</v>
      </c>
      <c r="J68" s="9"/>
      <c r="K68" s="9"/>
      <c r="L68" s="11" t="s">
        <v>178</v>
      </c>
      <c r="M68" s="12"/>
      <c r="N68" s="12"/>
    </row>
    <row r="69" spans="1:14" ht="15.6" x14ac:dyDescent="0.3">
      <c r="B69" s="95" t="str">
        <f>'Project Plan'!B69</f>
        <v>PopUp - Mode_Selection</v>
      </c>
      <c r="D69" s="62">
        <f>'Project Plan'!D69</f>
        <v>44700</v>
      </c>
      <c r="E69" s="63">
        <f>'Project Plan'!E69</f>
        <v>44700</v>
      </c>
      <c r="F69" s="120"/>
      <c r="G69" s="24"/>
      <c r="H69" s="127" t="s">
        <v>15</v>
      </c>
      <c r="I69" s="9" t="s">
        <v>18</v>
      </c>
      <c r="J69" s="9"/>
      <c r="K69" s="9"/>
      <c r="L69" s="11" t="s">
        <v>178</v>
      </c>
      <c r="M69" s="12"/>
      <c r="N69" s="12"/>
    </row>
    <row r="70" spans="1:14" ht="15.6" x14ac:dyDescent="0.3">
      <c r="B70" s="95" t="str">
        <f>'Project Plan'!B70</f>
        <v>PopUp - PID_Faceplate</v>
      </c>
      <c r="D70" s="62">
        <f>'Project Plan'!D70</f>
        <v>44700</v>
      </c>
      <c r="E70" s="63">
        <f>'Project Plan'!E70</f>
        <v>44700</v>
      </c>
      <c r="F70" s="120"/>
      <c r="G70" s="24">
        <v>44699</v>
      </c>
      <c r="H70" s="127" t="s">
        <v>12</v>
      </c>
      <c r="I70" s="9" t="s">
        <v>18</v>
      </c>
      <c r="J70" s="9"/>
      <c r="K70" s="9"/>
      <c r="L70" s="11" t="s">
        <v>178</v>
      </c>
      <c r="M70" s="12"/>
      <c r="N70" s="12"/>
    </row>
    <row r="71" spans="1:14" ht="15.6" x14ac:dyDescent="0.3">
      <c r="B71" s="95" t="str">
        <f>'Project Plan'!B71</f>
        <v>PopUp - PLC -DI Module</v>
      </c>
      <c r="D71" s="62">
        <f>'Project Plan'!D71</f>
        <v>44700</v>
      </c>
      <c r="E71" s="63">
        <f>'Project Plan'!E71</f>
        <v>44700</v>
      </c>
      <c r="F71" s="120"/>
      <c r="G71" s="24"/>
      <c r="H71" s="127" t="s">
        <v>15</v>
      </c>
      <c r="I71" s="9" t="s">
        <v>18</v>
      </c>
      <c r="J71" s="9"/>
      <c r="K71" s="9"/>
      <c r="L71" s="11" t="s">
        <v>178</v>
      </c>
      <c r="M71" s="12"/>
      <c r="N71" s="12"/>
    </row>
    <row r="72" spans="1:14" ht="15.6" x14ac:dyDescent="0.3">
      <c r="B72" s="95" t="str">
        <f>'Project Plan'!B72</f>
        <v>PopUp - PLC - Analog Module</v>
      </c>
      <c r="D72" s="62">
        <f>'Project Plan'!D72</f>
        <v>44700</v>
      </c>
      <c r="E72" s="63">
        <f>'Project Plan'!E72</f>
        <v>44700</v>
      </c>
      <c r="F72" s="120"/>
      <c r="G72" s="24"/>
      <c r="H72" s="127" t="s">
        <v>15</v>
      </c>
      <c r="I72" s="9" t="s">
        <v>18</v>
      </c>
      <c r="J72" s="9"/>
      <c r="K72" s="9"/>
      <c r="L72" s="11" t="s">
        <v>178</v>
      </c>
      <c r="M72" s="12"/>
      <c r="N72" s="12"/>
    </row>
    <row r="73" spans="1:14" ht="15.6" x14ac:dyDescent="0.3">
      <c r="B73" s="95" t="str">
        <f>'Project Plan'!B73</f>
        <v>PopUp - XXXXX</v>
      </c>
      <c r="D73" s="62">
        <f>'Project Plan'!D73</f>
        <v>44686</v>
      </c>
      <c r="E73" s="63">
        <f>'Project Plan'!E73</f>
        <v>44686</v>
      </c>
      <c r="F73" s="120"/>
      <c r="G73" s="24"/>
      <c r="H73" s="127"/>
      <c r="I73" s="9"/>
      <c r="J73" s="9"/>
      <c r="K73" s="9"/>
      <c r="L73" s="11"/>
      <c r="M73" s="12"/>
      <c r="N73" s="12"/>
    </row>
    <row r="74" spans="1:14" ht="15.6" x14ac:dyDescent="0.3">
      <c r="B74" s="95" t="str">
        <f>'Project Plan'!B74</f>
        <v>PopUp - XXXXX</v>
      </c>
      <c r="D74" s="62">
        <f>'Project Plan'!D74</f>
        <v>44686</v>
      </c>
      <c r="E74" s="63">
        <f>'Project Plan'!E74</f>
        <v>44686</v>
      </c>
      <c r="F74" s="120"/>
      <c r="G74" s="24"/>
      <c r="H74" s="127"/>
      <c r="I74" s="9"/>
      <c r="J74" s="9"/>
      <c r="K74" s="9"/>
      <c r="L74" s="11"/>
      <c r="M74" s="12"/>
      <c r="N74" s="12"/>
    </row>
    <row r="75" spans="1:14" ht="15.6" x14ac:dyDescent="0.3">
      <c r="B75" s="95">
        <f>'Project Plan'!B75</f>
        <v>0</v>
      </c>
      <c r="D75" s="62">
        <f>'Project Plan'!D75</f>
        <v>44686</v>
      </c>
      <c r="E75" s="63">
        <f>'Project Plan'!E75</f>
        <v>44686</v>
      </c>
      <c r="F75" s="120"/>
      <c r="G75" s="24"/>
      <c r="H75" s="127"/>
      <c r="I75" s="9"/>
      <c r="J75" s="9"/>
      <c r="K75" s="9"/>
      <c r="L75" s="11"/>
      <c r="M75" s="12"/>
      <c r="N75" s="12"/>
    </row>
    <row r="76" spans="1:14" ht="15.6" x14ac:dyDescent="0.3">
      <c r="B76" s="95">
        <f>'Project Plan'!B76</f>
        <v>0</v>
      </c>
      <c r="D76" s="62">
        <f>'Project Plan'!D76</f>
        <v>44686</v>
      </c>
      <c r="E76" s="63">
        <f>'Project Plan'!E76</f>
        <v>44686</v>
      </c>
      <c r="F76" s="120"/>
      <c r="G76" s="24"/>
      <c r="H76" s="127"/>
      <c r="I76" s="9"/>
      <c r="J76" s="9"/>
      <c r="K76" s="9"/>
      <c r="L76" s="11"/>
      <c r="M76" s="12"/>
      <c r="N76" s="12"/>
    </row>
    <row r="77" spans="1:14" ht="15.6" x14ac:dyDescent="0.3">
      <c r="B77" s="95">
        <f>'Project Plan'!B77</f>
        <v>0</v>
      </c>
      <c r="D77" s="62">
        <f>'Project Plan'!D77</f>
        <v>44686</v>
      </c>
      <c r="E77" s="63">
        <f>'Project Plan'!E77</f>
        <v>44686</v>
      </c>
      <c r="F77" s="120"/>
      <c r="G77" s="24"/>
      <c r="H77" s="127"/>
      <c r="I77" s="9"/>
      <c r="J77" s="9"/>
      <c r="K77" s="9"/>
      <c r="L77" s="11"/>
      <c r="M77" s="12"/>
      <c r="N77" s="12"/>
    </row>
    <row r="78" spans="1:14" ht="15.6" x14ac:dyDescent="0.3">
      <c r="A78" s="129" t="s">
        <v>41</v>
      </c>
      <c r="B78" s="130"/>
      <c r="C78" s="130"/>
      <c r="D78" s="70">
        <f>MIN(D79:D101)</f>
        <v>44701</v>
      </c>
      <c r="E78" s="70">
        <f>MAX(E79:E101)</f>
        <v>44715</v>
      </c>
      <c r="F78" s="71"/>
      <c r="G78" s="24"/>
      <c r="H78" s="24"/>
      <c r="I78" s="9"/>
      <c r="J78" s="9"/>
      <c r="K78" s="9"/>
      <c r="L78" s="11"/>
      <c r="M78" s="12"/>
      <c r="N78" s="12"/>
    </row>
    <row r="79" spans="1:14" ht="15.6" x14ac:dyDescent="0.3">
      <c r="B79" s="95" t="str">
        <f>'Project Plan'!B79</f>
        <v>Project - Startup Screen</v>
      </c>
      <c r="D79" s="62">
        <f>'Project Plan'!D79</f>
        <v>44701</v>
      </c>
      <c r="E79" s="63">
        <f>'Project Plan'!E79</f>
        <v>44701</v>
      </c>
      <c r="F79" s="76"/>
      <c r="G79" s="24"/>
      <c r="H79" s="127" t="s">
        <v>15</v>
      </c>
      <c r="I79" s="9"/>
      <c r="J79" s="9" t="s">
        <v>18</v>
      </c>
      <c r="K79" s="9"/>
      <c r="L79" s="11" t="s">
        <v>178</v>
      </c>
      <c r="M79" s="12"/>
      <c r="N79" s="12"/>
    </row>
    <row r="80" spans="1:14" ht="15.6" x14ac:dyDescent="0.3">
      <c r="B80" s="95" t="str">
        <f>'Project Plan'!B80</f>
        <v>Project - Main Menu</v>
      </c>
      <c r="D80" s="62">
        <f>'Project Plan'!D80</f>
        <v>44704</v>
      </c>
      <c r="E80" s="63">
        <f>'Project Plan'!E80</f>
        <v>44705</v>
      </c>
      <c r="F80" s="76"/>
      <c r="G80" s="24"/>
      <c r="H80" s="127" t="s">
        <v>15</v>
      </c>
      <c r="I80" s="9"/>
      <c r="J80" s="9" t="s">
        <v>18</v>
      </c>
      <c r="K80" s="9"/>
      <c r="L80" s="11" t="s">
        <v>178</v>
      </c>
      <c r="M80" s="12"/>
      <c r="N80" s="12"/>
    </row>
    <row r="81" spans="2:14" ht="15.6" x14ac:dyDescent="0.3">
      <c r="B81" s="95" t="str">
        <f>'Project Plan'!B81</f>
        <v>Project - Alarm history</v>
      </c>
      <c r="D81" s="62">
        <f>'Project Plan'!D81</f>
        <v>44701</v>
      </c>
      <c r="E81" s="63">
        <f>'Project Plan'!E81</f>
        <v>44701</v>
      </c>
      <c r="F81" s="76"/>
      <c r="G81" s="24"/>
      <c r="H81" s="127" t="s">
        <v>15</v>
      </c>
      <c r="I81" s="9"/>
      <c r="J81" s="9" t="s">
        <v>18</v>
      </c>
      <c r="K81" s="9"/>
      <c r="L81" s="11" t="s">
        <v>178</v>
      </c>
      <c r="M81" s="12"/>
      <c r="N81" s="12"/>
    </row>
    <row r="82" spans="2:14" ht="15.6" x14ac:dyDescent="0.3">
      <c r="B82" s="95" t="str">
        <f>'Project Plan'!B82</f>
        <v>Project - Trend</v>
      </c>
      <c r="D82" s="62">
        <f>'Project Plan'!D82</f>
        <v>44706</v>
      </c>
      <c r="E82" s="63">
        <f>'Project Plan'!E82</f>
        <v>44706</v>
      </c>
      <c r="F82" s="76"/>
      <c r="G82" s="24"/>
      <c r="H82" s="127" t="s">
        <v>15</v>
      </c>
      <c r="I82" s="9"/>
      <c r="J82" s="9" t="s">
        <v>18</v>
      </c>
      <c r="K82" s="9"/>
      <c r="L82" s="11" t="s">
        <v>178</v>
      </c>
      <c r="M82" s="12"/>
      <c r="N82" s="12"/>
    </row>
    <row r="83" spans="2:14" ht="15.6" x14ac:dyDescent="0.3">
      <c r="B83" s="95" t="str">
        <f>'Project Plan'!B83</f>
        <v>Project - Parameter</v>
      </c>
      <c r="D83" s="62">
        <f>'Project Plan'!D83</f>
        <v>44707</v>
      </c>
      <c r="E83" s="63">
        <f>'Project Plan'!E83</f>
        <v>44707</v>
      </c>
      <c r="F83" s="76"/>
      <c r="G83" s="24"/>
      <c r="H83" s="127" t="s">
        <v>15</v>
      </c>
      <c r="I83" s="9"/>
      <c r="J83" s="9" t="s">
        <v>18</v>
      </c>
      <c r="K83" s="9"/>
      <c r="L83" s="11" t="s">
        <v>178</v>
      </c>
      <c r="M83" s="12"/>
      <c r="N83" s="12"/>
    </row>
    <row r="84" spans="2:14" ht="15.6" x14ac:dyDescent="0.3">
      <c r="B84" s="95" t="str">
        <f>'Project Plan'!B84</f>
        <v>Project - Overview -PWG</v>
      </c>
      <c r="D84" s="62">
        <f>'Project Plan'!D84</f>
        <v>44708</v>
      </c>
      <c r="E84" s="63">
        <f>'Project Plan'!E84</f>
        <v>44708</v>
      </c>
      <c r="F84" s="76"/>
      <c r="G84" s="24"/>
      <c r="H84" s="127" t="s">
        <v>15</v>
      </c>
      <c r="I84" s="9"/>
      <c r="J84" s="9" t="s">
        <v>18</v>
      </c>
      <c r="K84" s="9"/>
      <c r="L84" s="11" t="s">
        <v>178</v>
      </c>
      <c r="M84" s="12"/>
      <c r="N84" s="12"/>
    </row>
    <row r="85" spans="2:14" ht="15.6" x14ac:dyDescent="0.3">
      <c r="B85" s="95" t="str">
        <f>'Project Plan'!B85</f>
        <v>Project - Overview -PWSND</v>
      </c>
      <c r="D85" s="62">
        <f>'Project Plan'!D85</f>
        <v>44709</v>
      </c>
      <c r="E85" s="63">
        <f>'Project Plan'!E85</f>
        <v>44709</v>
      </c>
      <c r="F85" s="76"/>
      <c r="G85" s="24"/>
      <c r="H85" s="127" t="s">
        <v>15</v>
      </c>
      <c r="I85" s="9"/>
      <c r="J85" s="9" t="s">
        <v>18</v>
      </c>
      <c r="K85" s="9"/>
      <c r="L85" s="11" t="s">
        <v>178</v>
      </c>
      <c r="M85" s="12"/>
      <c r="N85" s="12"/>
    </row>
    <row r="86" spans="2:14" ht="15.6" x14ac:dyDescent="0.3">
      <c r="B86" s="95" t="str">
        <f>'Project Plan'!B86</f>
        <v>Project - Overview -UV</v>
      </c>
      <c r="D86" s="62">
        <f>'Project Plan'!D86</f>
        <v>44710</v>
      </c>
      <c r="E86" s="63">
        <f>'Project Plan'!E86</f>
        <v>44710</v>
      </c>
      <c r="F86" s="76"/>
      <c r="G86" s="24"/>
      <c r="H86" s="127" t="s">
        <v>15</v>
      </c>
      <c r="I86" s="9"/>
      <c r="J86" s="9" t="s">
        <v>18</v>
      </c>
      <c r="K86" s="9"/>
      <c r="L86" s="11" t="s">
        <v>178</v>
      </c>
      <c r="M86" s="12"/>
      <c r="N86" s="12"/>
    </row>
    <row r="87" spans="2:14" ht="15.6" x14ac:dyDescent="0.3">
      <c r="B87" s="95" t="str">
        <f>'Project Plan'!B87</f>
        <v>Project - WFISND</v>
      </c>
      <c r="D87" s="62">
        <f>'Project Plan'!D87</f>
        <v>44711</v>
      </c>
      <c r="E87" s="63">
        <f>'Project Plan'!E87</f>
        <v>44711</v>
      </c>
      <c r="F87" s="76"/>
      <c r="G87" s="24"/>
      <c r="H87" s="127" t="s">
        <v>15</v>
      </c>
      <c r="I87" s="9"/>
      <c r="J87" s="9" t="s">
        <v>18</v>
      </c>
      <c r="K87" s="9"/>
      <c r="L87" s="11" t="s">
        <v>178</v>
      </c>
      <c r="M87" s="12"/>
      <c r="N87" s="12"/>
    </row>
    <row r="88" spans="2:14" ht="15.6" x14ac:dyDescent="0.3">
      <c r="B88" s="95" t="str">
        <f>'Project Plan'!B88</f>
        <v>Project - System Architecture</v>
      </c>
      <c r="D88" s="62">
        <f>'Project Plan'!D88</f>
        <v>44712</v>
      </c>
      <c r="E88" s="63">
        <f>'Project Plan'!E88</f>
        <v>44712</v>
      </c>
      <c r="F88" s="76"/>
      <c r="G88" s="24"/>
      <c r="H88" s="127" t="s">
        <v>15</v>
      </c>
      <c r="I88" s="9"/>
      <c r="J88" s="9" t="s">
        <v>18</v>
      </c>
      <c r="K88" s="9"/>
      <c r="L88" s="11" t="s">
        <v>178</v>
      </c>
      <c r="M88" s="12"/>
      <c r="N88" s="12"/>
    </row>
    <row r="89" spans="2:14" ht="15.6" x14ac:dyDescent="0.3">
      <c r="B89" s="95" t="str">
        <f>'Project Plan'!B89</f>
        <v>Project - OEM Setting</v>
      </c>
      <c r="D89" s="62">
        <f>'Project Plan'!D89</f>
        <v>44713</v>
      </c>
      <c r="E89" s="63">
        <f>'Project Plan'!E89</f>
        <v>44713</v>
      </c>
      <c r="F89" s="76"/>
      <c r="G89" s="24"/>
      <c r="H89" s="127" t="s">
        <v>15</v>
      </c>
      <c r="I89" s="9"/>
      <c r="J89" s="9" t="s">
        <v>18</v>
      </c>
      <c r="K89" s="9"/>
      <c r="L89" s="11" t="s">
        <v>178</v>
      </c>
      <c r="M89" s="12"/>
      <c r="N89" s="12"/>
    </row>
    <row r="90" spans="2:14" ht="15.6" x14ac:dyDescent="0.3">
      <c r="B90" s="95" t="str">
        <f>'Project Plan'!B90</f>
        <v>Project - Enduser Setting</v>
      </c>
      <c r="D90" s="62">
        <f>'Project Plan'!D90</f>
        <v>44714</v>
      </c>
      <c r="E90" s="63">
        <f>'Project Plan'!E90</f>
        <v>44714</v>
      </c>
      <c r="F90" s="76"/>
      <c r="G90" s="24"/>
      <c r="H90" s="127" t="s">
        <v>15</v>
      </c>
      <c r="I90" s="9"/>
      <c r="J90" s="9" t="s">
        <v>18</v>
      </c>
      <c r="K90" s="9"/>
      <c r="L90" s="11" t="s">
        <v>178</v>
      </c>
      <c r="M90" s="12"/>
      <c r="N90" s="12"/>
    </row>
    <row r="91" spans="2:14" ht="15.6" x14ac:dyDescent="0.3">
      <c r="B91" s="95" t="str">
        <f>'Project Plan'!B91</f>
        <v>Project - Report</v>
      </c>
      <c r="D91" s="62">
        <f>'Project Plan'!D91</f>
        <v>44715</v>
      </c>
      <c r="E91" s="63">
        <f>'Project Plan'!E91</f>
        <v>44715</v>
      </c>
      <c r="F91" s="76"/>
      <c r="G91" s="24"/>
      <c r="H91" s="127"/>
      <c r="I91" s="9"/>
      <c r="J91" s="9"/>
      <c r="K91" s="9"/>
      <c r="L91" s="11"/>
      <c r="M91" s="12"/>
      <c r="N91" s="12"/>
    </row>
    <row r="92" spans="2:14" ht="15.6" x14ac:dyDescent="0.3">
      <c r="B92" s="95" t="str">
        <f>'Project Plan'!B92</f>
        <v>Project - Recipe</v>
      </c>
      <c r="D92" s="62">
        <f>'Project Plan'!D92</f>
        <v>44701</v>
      </c>
      <c r="E92" s="63">
        <f>'Project Plan'!E92</f>
        <v>44701</v>
      </c>
      <c r="F92" s="76"/>
      <c r="G92" s="24"/>
      <c r="H92" s="127"/>
      <c r="I92" s="9"/>
      <c r="J92" s="9"/>
      <c r="K92" s="9"/>
      <c r="L92" s="11"/>
      <c r="M92" s="12"/>
      <c r="N92" s="12"/>
    </row>
    <row r="93" spans="2:14" ht="15.6" x14ac:dyDescent="0.3">
      <c r="B93" s="95" t="str">
        <f>'Project Plan'!B93</f>
        <v>Project - Overview -05</v>
      </c>
      <c r="D93" s="62">
        <f>'Project Plan'!D93</f>
        <v>44701</v>
      </c>
      <c r="E93" s="63">
        <f>'Project Plan'!E93</f>
        <v>44701</v>
      </c>
      <c r="F93" s="76"/>
      <c r="G93" s="24"/>
      <c r="H93" s="127"/>
      <c r="I93" s="9"/>
      <c r="J93" s="9"/>
      <c r="K93" s="9"/>
      <c r="L93" s="11"/>
      <c r="M93" s="12"/>
      <c r="N93" s="12"/>
    </row>
    <row r="94" spans="2:14" ht="15.6" x14ac:dyDescent="0.3">
      <c r="B94" s="95" t="str">
        <f>'Project Plan'!B94</f>
        <v>Project - Overview -06</v>
      </c>
      <c r="D94" s="62">
        <f>'Project Plan'!D94</f>
        <v>44701</v>
      </c>
      <c r="E94" s="63">
        <f>'Project Plan'!E94</f>
        <v>44701</v>
      </c>
      <c r="F94" s="76"/>
      <c r="G94" s="24"/>
      <c r="H94" s="127"/>
      <c r="I94" s="9"/>
      <c r="J94" s="9"/>
      <c r="K94" s="9"/>
      <c r="L94" s="11"/>
      <c r="M94" s="12"/>
      <c r="N94" s="12"/>
    </row>
    <row r="95" spans="2:14" ht="15.6" x14ac:dyDescent="0.3">
      <c r="B95" s="95" t="str">
        <f>'Project Plan'!B95</f>
        <v>Project - Screen  -01</v>
      </c>
      <c r="D95" s="62">
        <f>'Project Plan'!D95</f>
        <v>44701</v>
      </c>
      <c r="E95" s="63">
        <f>'Project Plan'!E95</f>
        <v>44701</v>
      </c>
      <c r="F95" s="76"/>
      <c r="G95" s="24"/>
      <c r="H95" s="127"/>
      <c r="I95" s="9"/>
      <c r="J95" s="9"/>
      <c r="K95" s="9"/>
      <c r="L95" s="11"/>
      <c r="M95" s="12"/>
      <c r="N95" s="12"/>
    </row>
    <row r="96" spans="2:14" ht="15.6" x14ac:dyDescent="0.3">
      <c r="B96" s="95" t="str">
        <f>'Project Plan'!B96</f>
        <v>Project - Screen  -02</v>
      </c>
      <c r="D96" s="62">
        <f>'Project Plan'!D96</f>
        <v>44701</v>
      </c>
      <c r="E96" s="63">
        <f>'Project Plan'!E96</f>
        <v>44701</v>
      </c>
      <c r="F96" s="76"/>
      <c r="G96" s="24"/>
      <c r="H96" s="127"/>
      <c r="I96" s="9"/>
      <c r="J96" s="9"/>
      <c r="K96" s="9"/>
      <c r="L96" s="11"/>
      <c r="M96" s="12"/>
      <c r="N96" s="12"/>
    </row>
    <row r="97" spans="1:14" ht="15.6" x14ac:dyDescent="0.3">
      <c r="B97" s="95" t="str">
        <f>'Project Plan'!B97</f>
        <v>Project - Screen  -03</v>
      </c>
      <c r="D97" s="62">
        <f>'Project Plan'!D97</f>
        <v>44701</v>
      </c>
      <c r="E97" s="63">
        <f>'Project Plan'!E97</f>
        <v>44701</v>
      </c>
      <c r="F97" s="76"/>
      <c r="G97" s="24"/>
      <c r="H97" s="127"/>
      <c r="I97" s="9"/>
      <c r="J97" s="9"/>
      <c r="K97" s="9"/>
      <c r="L97" s="11"/>
      <c r="M97" s="12"/>
      <c r="N97" s="12"/>
    </row>
    <row r="98" spans="1:14" ht="15.6" x14ac:dyDescent="0.3">
      <c r="B98" s="95" t="str">
        <f>'Project Plan'!B98</f>
        <v>Project - Screen  -04</v>
      </c>
      <c r="D98" s="62">
        <f>'Project Plan'!D98</f>
        <v>44701</v>
      </c>
      <c r="E98" s="63">
        <f>'Project Plan'!E98</f>
        <v>44701</v>
      </c>
      <c r="F98" s="76"/>
      <c r="G98" s="24"/>
      <c r="H98" s="127"/>
      <c r="I98" s="9"/>
      <c r="J98" s="9"/>
      <c r="K98" s="9"/>
      <c r="L98" s="11"/>
      <c r="M98" s="12"/>
      <c r="N98" s="12"/>
    </row>
    <row r="99" spans="1:14" ht="15.6" x14ac:dyDescent="0.3">
      <c r="B99" s="95" t="str">
        <f>'Project Plan'!B99</f>
        <v>Project - Screen  -05</v>
      </c>
      <c r="D99" s="62">
        <f>'Project Plan'!D99</f>
        <v>44701</v>
      </c>
      <c r="E99" s="63">
        <f>'Project Plan'!E99</f>
        <v>44701</v>
      </c>
      <c r="F99" s="76"/>
      <c r="G99" s="24"/>
      <c r="H99" s="127"/>
      <c r="I99" s="9"/>
      <c r="J99" s="9"/>
      <c r="K99" s="9"/>
      <c r="L99" s="11"/>
      <c r="M99" s="12"/>
      <c r="N99" s="12"/>
    </row>
    <row r="100" spans="1:14" ht="15.6" x14ac:dyDescent="0.3">
      <c r="B100" s="95" t="str">
        <f>'Project Plan'!B100</f>
        <v>Project - Screen  -06</v>
      </c>
      <c r="D100" s="62">
        <f>'Project Plan'!D100</f>
        <v>44701</v>
      </c>
      <c r="E100" s="63">
        <f>'Project Plan'!E100</f>
        <v>44701</v>
      </c>
      <c r="F100" s="76"/>
      <c r="G100" s="24"/>
      <c r="H100" s="127"/>
      <c r="I100" s="9"/>
      <c r="J100" s="9"/>
      <c r="K100" s="9"/>
      <c r="L100" s="11"/>
      <c r="M100" s="12"/>
      <c r="N100" s="12"/>
    </row>
    <row r="101" spans="1:14" ht="15.6" x14ac:dyDescent="0.3">
      <c r="B101" s="95" t="str">
        <f>'Project Plan'!B101</f>
        <v>Project - Screen  -07</v>
      </c>
      <c r="D101" s="62">
        <f>'Project Plan'!D101</f>
        <v>44701</v>
      </c>
      <c r="E101" s="63">
        <f>'Project Plan'!E101</f>
        <v>44701</v>
      </c>
      <c r="F101" s="76"/>
      <c r="G101" s="24"/>
      <c r="H101" s="127"/>
      <c r="I101" s="9"/>
      <c r="J101" s="9"/>
      <c r="K101" s="9"/>
      <c r="L101" s="11"/>
      <c r="M101" s="12"/>
      <c r="N101" s="12"/>
    </row>
    <row r="102" spans="1:14" ht="15.6" x14ac:dyDescent="0.3">
      <c r="A102" s="129" t="s">
        <v>102</v>
      </c>
      <c r="B102" s="130"/>
      <c r="C102" s="130"/>
      <c r="D102" s="70">
        <f>MIN(D103:D108)</f>
        <v>44685</v>
      </c>
      <c r="E102" s="70">
        <f>MAX(E103:E108)</f>
        <v>44685</v>
      </c>
      <c r="F102" s="71"/>
      <c r="G102" s="24"/>
      <c r="H102" s="127"/>
      <c r="I102" s="9"/>
      <c r="J102" s="9"/>
      <c r="K102" s="9"/>
      <c r="L102" s="11"/>
      <c r="M102" s="12"/>
      <c r="N102" s="12"/>
    </row>
    <row r="103" spans="1:14" ht="15.6" x14ac:dyDescent="0.3">
      <c r="B103" s="95" t="str">
        <f>'Project Plan'!B103</f>
        <v>Reoprt -01</v>
      </c>
      <c r="D103" s="62">
        <f>'Project Plan'!D103</f>
        <v>44685</v>
      </c>
      <c r="E103" s="63">
        <f>'Project Plan'!E103</f>
        <v>44685</v>
      </c>
      <c r="F103" s="76"/>
      <c r="G103" s="24"/>
      <c r="H103" s="127"/>
      <c r="I103" s="9"/>
      <c r="J103" s="9"/>
      <c r="K103" s="9"/>
      <c r="L103" s="11"/>
      <c r="M103" s="12"/>
      <c r="N103" s="12"/>
    </row>
    <row r="104" spans="1:14" ht="15.6" x14ac:dyDescent="0.3">
      <c r="B104" s="95" t="str">
        <f>'Project Plan'!B104</f>
        <v>Reoprt -02</v>
      </c>
      <c r="D104" s="62">
        <f>'Project Plan'!D104</f>
        <v>44685</v>
      </c>
      <c r="E104" s="63">
        <f>'Project Plan'!E104</f>
        <v>44685</v>
      </c>
      <c r="F104" s="76"/>
      <c r="G104" s="24"/>
      <c r="H104" s="127"/>
      <c r="I104" s="9"/>
      <c r="J104" s="9"/>
      <c r="K104" s="9"/>
      <c r="L104" s="11"/>
      <c r="M104" s="12"/>
      <c r="N104" s="12"/>
    </row>
    <row r="105" spans="1:14" ht="15.6" x14ac:dyDescent="0.3">
      <c r="B105" s="95" t="str">
        <f>'Project Plan'!B105</f>
        <v>Reoprt -03</v>
      </c>
      <c r="D105" s="62">
        <f>'Project Plan'!D105</f>
        <v>44685</v>
      </c>
      <c r="E105" s="63">
        <f>'Project Plan'!E105</f>
        <v>44685</v>
      </c>
      <c r="F105" s="76"/>
      <c r="G105" s="24"/>
      <c r="H105" s="127"/>
      <c r="I105" s="9"/>
      <c r="J105" s="9"/>
      <c r="K105" s="9"/>
      <c r="L105" s="11"/>
      <c r="M105" s="12"/>
      <c r="N105" s="12"/>
    </row>
    <row r="106" spans="1:14" ht="15.6" x14ac:dyDescent="0.3">
      <c r="B106" s="95" t="str">
        <f>'Project Plan'!B106</f>
        <v>Reoprt -04</v>
      </c>
      <c r="D106" s="62">
        <f>'Project Plan'!D106</f>
        <v>44685</v>
      </c>
      <c r="E106" s="63">
        <f>'Project Plan'!E106</f>
        <v>44685</v>
      </c>
      <c r="F106" s="76"/>
      <c r="G106" s="24"/>
      <c r="H106" s="127"/>
      <c r="I106" s="9"/>
      <c r="J106" s="9"/>
      <c r="K106" s="9"/>
      <c r="L106" s="11"/>
      <c r="M106" s="12"/>
      <c r="N106" s="12"/>
    </row>
    <row r="107" spans="1:14" ht="15.6" x14ac:dyDescent="0.3">
      <c r="B107" s="95" t="str">
        <f>'Project Plan'!B107</f>
        <v>Reoprt -05</v>
      </c>
      <c r="D107" s="62">
        <f>'Project Plan'!D107</f>
        <v>44685</v>
      </c>
      <c r="E107" s="63">
        <f>'Project Plan'!E107</f>
        <v>44685</v>
      </c>
      <c r="F107" s="76"/>
      <c r="G107" s="24"/>
      <c r="H107" s="127"/>
      <c r="I107" s="9"/>
      <c r="J107" s="9"/>
      <c r="K107" s="9"/>
      <c r="L107" s="11"/>
      <c r="M107" s="12"/>
      <c r="N107" s="12"/>
    </row>
    <row r="108" spans="1:14" ht="15.6" x14ac:dyDescent="0.3">
      <c r="B108" s="95" t="str">
        <f>'Project Plan'!B108</f>
        <v>Reoprt -06</v>
      </c>
      <c r="D108" s="62">
        <f>'Project Plan'!D108</f>
        <v>44685</v>
      </c>
      <c r="E108" s="63">
        <f>'Project Plan'!E108</f>
        <v>44685</v>
      </c>
      <c r="F108" s="76"/>
      <c r="G108" s="24"/>
      <c r="H108" s="127"/>
      <c r="I108" s="9"/>
      <c r="J108" s="9"/>
      <c r="K108" s="9"/>
      <c r="L108" s="11"/>
      <c r="M108" s="12"/>
      <c r="N108" s="12"/>
    </row>
    <row r="109" spans="1:14" ht="15.6" x14ac:dyDescent="0.3">
      <c r="A109" s="129" t="s">
        <v>109</v>
      </c>
      <c r="B109" s="130"/>
      <c r="C109" s="130"/>
      <c r="D109" s="70">
        <f>MIN(D110:D115)</f>
        <v>44685</v>
      </c>
      <c r="E109" s="70">
        <f>MAX(E110:E115)</f>
        <v>44685</v>
      </c>
      <c r="F109" s="71"/>
      <c r="G109" s="24"/>
      <c r="H109" s="127"/>
      <c r="I109" s="9"/>
      <c r="J109" s="9"/>
      <c r="K109" s="9"/>
      <c r="L109" s="11"/>
      <c r="M109" s="12"/>
      <c r="N109" s="12"/>
    </row>
    <row r="110" spans="1:14" ht="15.6" x14ac:dyDescent="0.3">
      <c r="B110" s="95" t="str">
        <f>'Project Plan'!B110</f>
        <v>Testing -01</v>
      </c>
      <c r="D110" s="62">
        <f>'Project Plan'!D110</f>
        <v>44685</v>
      </c>
      <c r="E110" s="63">
        <f>'Project Plan'!E110</f>
        <v>44685</v>
      </c>
      <c r="F110" s="76"/>
      <c r="G110" s="24"/>
      <c r="H110" s="127"/>
      <c r="I110" s="9"/>
      <c r="J110" s="9"/>
      <c r="K110" s="9"/>
      <c r="L110" s="11"/>
      <c r="M110" s="12"/>
      <c r="N110" s="12"/>
    </row>
    <row r="111" spans="1:14" ht="15.6" x14ac:dyDescent="0.3">
      <c r="B111" s="95" t="str">
        <f>'Project Plan'!B111</f>
        <v>Testing -02</v>
      </c>
      <c r="D111" s="62">
        <f>'Project Plan'!D111</f>
        <v>44685</v>
      </c>
      <c r="E111" s="63">
        <f>'Project Plan'!E111</f>
        <v>44685</v>
      </c>
      <c r="F111" s="76"/>
      <c r="G111" s="24"/>
      <c r="H111" s="127"/>
      <c r="I111" s="9"/>
      <c r="J111" s="9"/>
      <c r="K111" s="9"/>
      <c r="L111" s="11"/>
      <c r="M111" s="12"/>
      <c r="N111" s="12"/>
    </row>
    <row r="112" spans="1:14" ht="15.6" x14ac:dyDescent="0.3">
      <c r="B112" s="95" t="str">
        <f>'Project Plan'!B112</f>
        <v>Testing -03</v>
      </c>
      <c r="D112" s="62">
        <f>'Project Plan'!D112</f>
        <v>44685</v>
      </c>
      <c r="E112" s="63">
        <f>'Project Plan'!E112</f>
        <v>44685</v>
      </c>
      <c r="F112" s="76"/>
      <c r="G112" s="24"/>
      <c r="H112" s="127"/>
      <c r="I112" s="9"/>
      <c r="J112" s="9"/>
      <c r="K112" s="9"/>
      <c r="L112" s="11"/>
      <c r="M112" s="12"/>
      <c r="N112" s="12"/>
    </row>
    <row r="113" spans="2:14" ht="15.6" x14ac:dyDescent="0.3">
      <c r="B113" s="95" t="str">
        <f>'Project Plan'!B113</f>
        <v>Testing -04</v>
      </c>
      <c r="D113" s="62">
        <f>'Project Plan'!D113</f>
        <v>44685</v>
      </c>
      <c r="E113" s="63">
        <f>'Project Plan'!E113</f>
        <v>44685</v>
      </c>
      <c r="F113" s="76"/>
      <c r="G113" s="24"/>
      <c r="H113" s="127"/>
      <c r="I113" s="9"/>
      <c r="J113" s="9"/>
      <c r="K113" s="9"/>
      <c r="L113" s="11"/>
      <c r="M113" s="12"/>
      <c r="N113" s="12"/>
    </row>
    <row r="114" spans="2:14" ht="15.6" x14ac:dyDescent="0.3">
      <c r="B114" s="95" t="str">
        <f>'Project Plan'!B114</f>
        <v>Testing -05</v>
      </c>
      <c r="D114" s="62">
        <f>'Project Plan'!D114</f>
        <v>44685</v>
      </c>
      <c r="E114" s="63">
        <f>'Project Plan'!E114</f>
        <v>44685</v>
      </c>
      <c r="F114" s="76"/>
      <c r="G114" s="24"/>
      <c r="H114" s="127"/>
      <c r="I114" s="9"/>
      <c r="J114" s="9"/>
      <c r="K114" s="9"/>
      <c r="L114" s="11"/>
      <c r="M114" s="12"/>
      <c r="N114" s="12"/>
    </row>
    <row r="115" spans="2:14" ht="15.6" x14ac:dyDescent="0.3">
      <c r="B115" s="95" t="str">
        <f>'Project Plan'!B115</f>
        <v>Testing -06</v>
      </c>
      <c r="D115" s="62">
        <f>'Project Plan'!D115</f>
        <v>44685</v>
      </c>
      <c r="E115" s="63">
        <f>'Project Plan'!E115</f>
        <v>44685</v>
      </c>
      <c r="F115" s="76"/>
      <c r="G115" s="24"/>
      <c r="H115" s="127"/>
      <c r="I115" s="9"/>
      <c r="J115" s="9"/>
      <c r="K115" s="9"/>
      <c r="L115" s="11"/>
      <c r="M115" s="12"/>
      <c r="N115" s="12"/>
    </row>
  </sheetData>
  <mergeCells count="22">
    <mergeCell ref="I9:J9"/>
    <mergeCell ref="A64:C64"/>
    <mergeCell ref="A78:C78"/>
    <mergeCell ref="A102:C102"/>
    <mergeCell ref="A109:C109"/>
    <mergeCell ref="A27:C27"/>
    <mergeCell ref="A28:C28"/>
    <mergeCell ref="A39:C39"/>
    <mergeCell ref="A50:C50"/>
    <mergeCell ref="A56:C56"/>
    <mergeCell ref="A63:C63"/>
    <mergeCell ref="A24:C24"/>
    <mergeCell ref="B7:C7"/>
    <mergeCell ref="A10:C10"/>
    <mergeCell ref="A11:C11"/>
    <mergeCell ref="A17:C17"/>
    <mergeCell ref="A19:C19"/>
    <mergeCell ref="B5:C5"/>
    <mergeCell ref="B6:C6"/>
    <mergeCell ref="B2:C2"/>
    <mergeCell ref="B3:C3"/>
    <mergeCell ref="B4:C4"/>
  </mergeCells>
  <conditionalFormatting sqref="A12:A13 C12:C13 A20:A21 A25:A26 A18 A29 C29 C20:C21 C18 C25:C26">
    <cfRule type="expression" dxfId="111" priority="301">
      <formula>AND(TODAY()&gt;($D12+($E12-$D12)*$F12),$F12&lt;1,$D12&lt;&gt;0)</formula>
    </cfRule>
  </conditionalFormatting>
  <conditionalFormatting sqref="A65:A66 C65:C66">
    <cfRule type="expression" dxfId="110" priority="293">
      <formula>AND(TODAY()&gt;($D65+($E65-$D65)*$F65),$F65&lt;1,$D65&lt;&gt;0)</formula>
    </cfRule>
  </conditionalFormatting>
  <conditionalFormatting sqref="B12">
    <cfRule type="expression" dxfId="109" priority="288">
      <formula>AND(TODAY()&gt;($D12+($E12-$D12)*$F12),$F12&lt;1,$D12&lt;&gt;0)</formula>
    </cfRule>
  </conditionalFormatting>
  <conditionalFormatting sqref="AB1">
    <cfRule type="cellIs" dxfId="108" priority="94" operator="equal">
      <formula>$AC$2</formula>
    </cfRule>
    <cfRule type="cellIs" dxfId="107" priority="95" operator="equal">
      <formula>$AC$3</formula>
    </cfRule>
    <cfRule type="cellIs" dxfId="106" priority="96" operator="equal">
      <formula>$AC$1</formula>
    </cfRule>
    <cfRule type="cellIs" dxfId="105" priority="98" operator="equal">
      <formula>$AC$5</formula>
    </cfRule>
    <cfRule type="cellIs" dxfId="104" priority="90" operator="equal">
      <formula>$AC$4</formula>
    </cfRule>
  </conditionalFormatting>
  <conditionalFormatting sqref="AC1">
    <cfRule type="cellIs" dxfId="103" priority="92" operator="equal">
      <formula>$AB$1</formula>
    </cfRule>
  </conditionalFormatting>
  <conditionalFormatting sqref="AC3">
    <cfRule type="cellIs" dxfId="102" priority="97" operator="equal">
      <formula>$X$8</formula>
    </cfRule>
  </conditionalFormatting>
  <conditionalFormatting sqref="AC4">
    <cfRule type="cellIs" dxfId="101" priority="93" operator="equal">
      <formula>$X$10</formula>
    </cfRule>
  </conditionalFormatting>
  <conditionalFormatting sqref="H11">
    <cfRule type="cellIs" dxfId="100" priority="85" operator="equal">
      <formula>$AC$4</formula>
    </cfRule>
    <cfRule type="cellIs" dxfId="99" priority="86" operator="equal">
      <formula>$AC$2</formula>
    </cfRule>
    <cfRule type="cellIs" dxfId="98" priority="87" operator="equal">
      <formula>$AC$3</formula>
    </cfRule>
    <cfRule type="cellIs" dxfId="97" priority="88" operator="equal">
      <formula>$AC$1</formula>
    </cfRule>
    <cfRule type="cellIs" dxfId="96" priority="89" operator="equal">
      <formula>$AC$5</formula>
    </cfRule>
  </conditionalFormatting>
  <conditionalFormatting sqref="H12">
    <cfRule type="cellIs" dxfId="95" priority="80" operator="equal">
      <formula>$AC$4</formula>
    </cfRule>
    <cfRule type="cellIs" dxfId="94" priority="81" operator="equal">
      <formula>$AC$2</formula>
    </cfRule>
    <cfRule type="cellIs" dxfId="93" priority="82" operator="equal">
      <formula>$AC$3</formula>
    </cfRule>
    <cfRule type="cellIs" dxfId="92" priority="83" operator="equal">
      <formula>$AC$1</formula>
    </cfRule>
    <cfRule type="cellIs" dxfId="91" priority="84" operator="equal">
      <formula>$AC$5</formula>
    </cfRule>
  </conditionalFormatting>
  <conditionalFormatting sqref="H13:H16">
    <cfRule type="cellIs" dxfId="90" priority="75" operator="equal">
      <formula>$AC$4</formula>
    </cfRule>
    <cfRule type="cellIs" dxfId="89" priority="76" operator="equal">
      <formula>$AC$2</formula>
    </cfRule>
    <cfRule type="cellIs" dxfId="88" priority="77" operator="equal">
      <formula>$AC$3</formula>
    </cfRule>
    <cfRule type="cellIs" dxfId="87" priority="78" operator="equal">
      <formula>$AC$1</formula>
    </cfRule>
    <cfRule type="cellIs" dxfId="86" priority="79" operator="equal">
      <formula>$AC$5</formula>
    </cfRule>
  </conditionalFormatting>
  <conditionalFormatting sqref="H18">
    <cfRule type="cellIs" dxfId="85" priority="70" operator="equal">
      <formula>$AC$4</formula>
    </cfRule>
    <cfRule type="cellIs" dxfId="84" priority="71" operator="equal">
      <formula>$AC$2</formula>
    </cfRule>
    <cfRule type="cellIs" dxfId="83" priority="72" operator="equal">
      <formula>$AC$3</formula>
    </cfRule>
    <cfRule type="cellIs" dxfId="82" priority="73" operator="equal">
      <formula>$AC$1</formula>
    </cfRule>
    <cfRule type="cellIs" dxfId="81" priority="74" operator="equal">
      <formula>$AC$5</formula>
    </cfRule>
  </conditionalFormatting>
  <conditionalFormatting sqref="H20:H23">
    <cfRule type="cellIs" dxfId="80" priority="65" operator="equal">
      <formula>$AC$4</formula>
    </cfRule>
    <cfRule type="cellIs" dxfId="79" priority="66" operator="equal">
      <formula>$AC$2</formula>
    </cfRule>
    <cfRule type="cellIs" dxfId="78" priority="67" operator="equal">
      <formula>$AC$3</formula>
    </cfRule>
    <cfRule type="cellIs" dxfId="77" priority="68" operator="equal">
      <formula>$AC$1</formula>
    </cfRule>
    <cfRule type="cellIs" dxfId="76" priority="69" operator="equal">
      <formula>$AC$5</formula>
    </cfRule>
  </conditionalFormatting>
  <conditionalFormatting sqref="H25:H26">
    <cfRule type="cellIs" dxfId="75" priority="60" operator="equal">
      <formula>$AC$4</formula>
    </cfRule>
    <cfRule type="cellIs" dxfId="74" priority="61" operator="equal">
      <formula>$AC$2</formula>
    </cfRule>
    <cfRule type="cellIs" dxfId="73" priority="62" operator="equal">
      <formula>$AC$3</formula>
    </cfRule>
    <cfRule type="cellIs" dxfId="72" priority="63" operator="equal">
      <formula>$AC$1</formula>
    </cfRule>
    <cfRule type="cellIs" dxfId="71" priority="64" operator="equal">
      <formula>$AC$5</formula>
    </cfRule>
  </conditionalFormatting>
  <conditionalFormatting sqref="H29:H38">
    <cfRule type="cellIs" dxfId="70" priority="50" operator="equal">
      <formula>$AC$4</formula>
    </cfRule>
    <cfRule type="cellIs" dxfId="69" priority="51" operator="equal">
      <formula>$AC$2</formula>
    </cfRule>
    <cfRule type="cellIs" dxfId="68" priority="52" operator="equal">
      <formula>$AC$3</formula>
    </cfRule>
    <cfRule type="cellIs" dxfId="67" priority="53" operator="equal">
      <formula>$AC$1</formula>
    </cfRule>
    <cfRule type="cellIs" dxfId="66" priority="54" operator="equal">
      <formula>$AC$5</formula>
    </cfRule>
  </conditionalFormatting>
  <conditionalFormatting sqref="H40:H49">
    <cfRule type="cellIs" dxfId="65" priority="45" operator="equal">
      <formula>$AC$4</formula>
    </cfRule>
    <cfRule type="cellIs" dxfId="64" priority="46" operator="equal">
      <formula>$AC$2</formula>
    </cfRule>
    <cfRule type="cellIs" dxfId="63" priority="47" operator="equal">
      <formula>$AC$3</formula>
    </cfRule>
    <cfRule type="cellIs" dxfId="62" priority="48" operator="equal">
      <formula>$AC$1</formula>
    </cfRule>
    <cfRule type="cellIs" dxfId="61" priority="49" operator="equal">
      <formula>$AC$5</formula>
    </cfRule>
  </conditionalFormatting>
  <conditionalFormatting sqref="H51:H55">
    <cfRule type="cellIs" dxfId="60" priority="40" operator="equal">
      <formula>$AC$4</formula>
    </cfRule>
    <cfRule type="cellIs" dxfId="59" priority="41" operator="equal">
      <formula>$AC$2</formula>
    </cfRule>
    <cfRule type="cellIs" dxfId="58" priority="42" operator="equal">
      <formula>$AC$3</formula>
    </cfRule>
    <cfRule type="cellIs" dxfId="57" priority="43" operator="equal">
      <formula>$AC$1</formula>
    </cfRule>
    <cfRule type="cellIs" dxfId="56" priority="44" operator="equal">
      <formula>$AC$5</formula>
    </cfRule>
  </conditionalFormatting>
  <conditionalFormatting sqref="H57:H62">
    <cfRule type="cellIs" dxfId="55" priority="35" operator="equal">
      <formula>$AC$4</formula>
    </cfRule>
    <cfRule type="cellIs" dxfId="54" priority="36" operator="equal">
      <formula>$AC$2</formula>
    </cfRule>
    <cfRule type="cellIs" dxfId="53" priority="37" operator="equal">
      <formula>$AC$3</formula>
    </cfRule>
    <cfRule type="cellIs" dxfId="52" priority="38" operator="equal">
      <formula>$AC$1</formula>
    </cfRule>
    <cfRule type="cellIs" dxfId="51" priority="39" operator="equal">
      <formula>$AC$5</formula>
    </cfRule>
  </conditionalFormatting>
  <conditionalFormatting sqref="H65:H77">
    <cfRule type="cellIs" dxfId="50" priority="30" operator="equal">
      <formula>$AC$4</formula>
    </cfRule>
    <cfRule type="cellIs" dxfId="49" priority="31" operator="equal">
      <formula>$AC$2</formula>
    </cfRule>
    <cfRule type="cellIs" dxfId="48" priority="32" operator="equal">
      <formula>$AC$3</formula>
    </cfRule>
    <cfRule type="cellIs" dxfId="47" priority="33" operator="equal">
      <formula>$AC$1</formula>
    </cfRule>
    <cfRule type="cellIs" dxfId="46" priority="34" operator="equal">
      <formula>$AC$5</formula>
    </cfRule>
  </conditionalFormatting>
  <conditionalFormatting sqref="H79:H90">
    <cfRule type="cellIs" dxfId="45" priority="25" operator="equal">
      <formula>$AC$4</formula>
    </cfRule>
    <cfRule type="cellIs" dxfId="44" priority="26" operator="equal">
      <formula>$AC$2</formula>
    </cfRule>
    <cfRule type="cellIs" dxfId="43" priority="27" operator="equal">
      <formula>$AC$3</formula>
    </cfRule>
    <cfRule type="cellIs" dxfId="42" priority="28" operator="equal">
      <formula>$AC$1</formula>
    </cfRule>
    <cfRule type="cellIs" dxfId="41" priority="29" operator="equal">
      <formula>$AC$5</formula>
    </cfRule>
  </conditionalFormatting>
  <conditionalFormatting sqref="H91:H115">
    <cfRule type="cellIs" dxfId="40" priority="20" operator="equal">
      <formula>$AC$4</formula>
    </cfRule>
    <cfRule type="cellIs" dxfId="39" priority="21" operator="equal">
      <formula>$AC$2</formula>
    </cfRule>
    <cfRule type="cellIs" dxfId="38" priority="22" operator="equal">
      <formula>$AC$3</formula>
    </cfRule>
    <cfRule type="cellIs" dxfId="37" priority="23" operator="equal">
      <formula>$AC$1</formula>
    </cfRule>
    <cfRule type="cellIs" dxfId="36" priority="24" operator="equal">
      <formula>$AC$5</formula>
    </cfRule>
  </conditionalFormatting>
  <conditionalFormatting sqref="G2:G6">
    <cfRule type="cellIs" dxfId="35" priority="15" operator="equal">
      <formula>$AC$4</formula>
    </cfRule>
    <cfRule type="cellIs" dxfId="34" priority="16" operator="equal">
      <formula>$AC$2</formula>
    </cfRule>
    <cfRule type="cellIs" dxfId="33" priority="17" operator="equal">
      <formula>$AC$3</formula>
    </cfRule>
    <cfRule type="cellIs" dxfId="32" priority="18" operator="equal">
      <formula>$AC$1</formula>
    </cfRule>
    <cfRule type="cellIs" dxfId="31" priority="19" operator="equal">
      <formula>$AC$5</formula>
    </cfRule>
  </conditionalFormatting>
  <conditionalFormatting sqref="B13:B16">
    <cfRule type="expression" dxfId="30" priority="14">
      <formula>AND(TODAY()&gt;($D13+($E13-$D13)*$F13),$F13&lt;1,$D13&lt;&gt;0)</formula>
    </cfRule>
  </conditionalFormatting>
  <conditionalFormatting sqref="B18">
    <cfRule type="expression" dxfId="29" priority="12">
      <formula>AND(TODAY()&gt;($D18+($E18-$D18)*$F18),$F18&lt;1,$D18&lt;&gt;0)</formula>
    </cfRule>
  </conditionalFormatting>
  <conditionalFormatting sqref="B20:B23">
    <cfRule type="expression" dxfId="28" priority="11">
      <formula>AND(TODAY()&gt;($D20+($E20-$D20)*$F20),$F20&lt;1,$D20&lt;&gt;0)</formula>
    </cfRule>
  </conditionalFormatting>
  <conditionalFormatting sqref="B25:B26">
    <cfRule type="expression" dxfId="27" priority="10">
      <formula>AND(TODAY()&gt;($D25+($E25-$D25)*$F25),$F25&lt;1,$D25&lt;&gt;0)</formula>
    </cfRule>
  </conditionalFormatting>
  <conditionalFormatting sqref="B29:B38">
    <cfRule type="expression" dxfId="26" priority="9">
      <formula>AND(TODAY()&gt;($D29+($E29-$D29)*$F29),$F29&lt;1,$D29&lt;&gt;0)</formula>
    </cfRule>
  </conditionalFormatting>
  <conditionalFormatting sqref="B40:B49">
    <cfRule type="expression" dxfId="25" priority="8">
      <formula>AND(TODAY()&gt;($D40+($E40-$D40)*$F40),$F40&lt;1,$D40&lt;&gt;0)</formula>
    </cfRule>
  </conditionalFormatting>
  <conditionalFormatting sqref="B51:B55">
    <cfRule type="expression" dxfId="24" priority="7">
      <formula>AND(TODAY()&gt;($D51+($E51-$D51)*$F51),$F51&lt;1,$D51&lt;&gt;0)</formula>
    </cfRule>
  </conditionalFormatting>
  <conditionalFormatting sqref="B57:B62">
    <cfRule type="expression" dxfId="23" priority="6">
      <formula>AND(TODAY()&gt;($D57+($E57-$D57)*$F57),$F57&lt;1,$D57&lt;&gt;0)</formula>
    </cfRule>
  </conditionalFormatting>
  <conditionalFormatting sqref="B65:B77">
    <cfRule type="expression" dxfId="22" priority="5">
      <formula>AND(TODAY()&gt;($D65+($E65-$D65)*$F65),$F65&lt;1,$D65&lt;&gt;0)</formula>
    </cfRule>
  </conditionalFormatting>
  <conditionalFormatting sqref="B110:B115">
    <cfRule type="expression" dxfId="21" priority="3">
      <formula>AND(TODAY()&gt;($D110+($E110-$D110)*$F110),$F110&lt;1,$D110&lt;&gt;0)</formula>
    </cfRule>
  </conditionalFormatting>
  <conditionalFormatting sqref="B103:B108">
    <cfRule type="expression" dxfId="20" priority="2">
      <formula>AND(TODAY()&gt;($D103+($E103-$D103)*$F103),$F103&lt;1,$D103&lt;&gt;0)</formula>
    </cfRule>
  </conditionalFormatting>
  <conditionalFormatting sqref="B79:B101">
    <cfRule type="expression" dxfId="19" priority="1">
      <formula>AND(TODAY()&gt;($D79+($E79-$D79)*$F79),$F79&lt;1,$D79&lt;&gt;0)</formula>
    </cfRule>
  </conditionalFormatting>
  <dataValidations count="2">
    <dataValidation type="list" allowBlank="1" showInputMessage="1" showErrorMessage="1" sqref="AE1 I11:K115" xr:uid="{6E35FCFD-1C5D-457C-BA62-ECB68912D4B2}">
      <formula1>$AF$1:$AF$2</formula1>
    </dataValidation>
    <dataValidation type="list" allowBlank="1" showInputMessage="1" showErrorMessage="1" sqref="AB1 G2:G6 H11:H115" xr:uid="{2576F035-8D65-4EEB-AF60-20F5220DC547}">
      <formula1>$AC$1:$AC$5</formula1>
    </dataValidation>
  </dataValidations>
  <pageMargins left="0.23" right="0.17" top="0.44" bottom="0.75" header="0.3" footer="0.3"/>
  <pageSetup paperSize="8" fitToWidth="3" pageOrder="overThenDown" orientation="landscape" r:id="rId1"/>
  <headerFooter>
    <oddHeader>&amp;C&amp;"-,Bold"Example Project Plan Template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48527"/>
  <sheetViews>
    <sheetView zoomScale="80" zoomScaleNormal="80" workbookViewId="0">
      <pane xSplit="1" ySplit="8" topLeftCell="Y9" activePane="bottomRight" state="frozen"/>
      <selection pane="topRight" activeCell="B1" sqref="B1"/>
      <selection pane="bottomLeft" activeCell="A8" sqref="A8"/>
      <selection pane="bottomRight" activeCell="BE20" sqref="BE20"/>
    </sheetView>
  </sheetViews>
  <sheetFormatPr defaultRowHeight="14.4" x14ac:dyDescent="0.3"/>
  <cols>
    <col min="2" max="2" width="8.88671875" style="1"/>
    <col min="3" max="3" width="29.109375" bestFit="1" customWidth="1"/>
    <col min="4" max="4" width="29.109375" style="3" bestFit="1" customWidth="1"/>
    <col min="5" max="5" width="52.33203125" style="3" customWidth="1"/>
    <col min="6" max="6" width="21.33203125" style="4" customWidth="1"/>
    <col min="7" max="7" width="20.5546875" style="4" customWidth="1"/>
    <col min="8" max="8" width="31.109375" style="4" customWidth="1"/>
    <col min="9" max="9" width="53.44140625" customWidth="1"/>
    <col min="12" max="12" width="8.88671875" customWidth="1"/>
    <col min="13" max="18" width="8.88671875" hidden="1" customWidth="1"/>
    <col min="19" max="19" width="11.33203125" hidden="1" customWidth="1"/>
    <col min="20" max="20" width="29.109375" hidden="1" customWidth="1"/>
    <col min="21" max="36" width="8.88671875" hidden="1" customWidth="1"/>
    <col min="37" max="37" width="19.88671875" hidden="1" customWidth="1"/>
    <col min="38" max="50" width="0" hidden="1" customWidth="1"/>
  </cols>
  <sheetData>
    <row r="1" spans="1:23" ht="15.6" thickTop="1" thickBot="1" x14ac:dyDescent="0.35">
      <c r="C1" s="49"/>
      <c r="D1" s="50" t="s">
        <v>20</v>
      </c>
      <c r="W1" t="s">
        <v>23</v>
      </c>
    </row>
    <row r="2" spans="1:23" ht="15" thickTop="1" x14ac:dyDescent="0.3">
      <c r="C2" s="51" t="s">
        <v>0</v>
      </c>
      <c r="D2" s="52">
        <f>F7</f>
        <v>0</v>
      </c>
      <c r="E2" s="4"/>
    </row>
    <row r="3" spans="1:23" x14ac:dyDescent="0.3">
      <c r="C3" s="53" t="str">
        <f>G8</f>
        <v>Rexcel OTC</v>
      </c>
      <c r="D3" s="54">
        <f>H7</f>
        <v>1</v>
      </c>
    </row>
    <row r="4" spans="1:23" ht="15" thickBot="1" x14ac:dyDescent="0.35">
      <c r="C4" s="55" t="str">
        <f>H8</f>
        <v>Shrikant</v>
      </c>
      <c r="D4" s="56">
        <f>G7</f>
        <v>0</v>
      </c>
      <c r="H4"/>
    </row>
    <row r="5" spans="1:23" ht="15.6" thickTop="1" thickBot="1" x14ac:dyDescent="0.35">
      <c r="C5" s="57" t="s">
        <v>26</v>
      </c>
      <c r="D5" s="58">
        <f>SUM(D2:D4)</f>
        <v>1</v>
      </c>
      <c r="H5"/>
    </row>
    <row r="6" spans="1:23" ht="15.6" thickTop="1" thickBot="1" x14ac:dyDescent="0.35"/>
    <row r="7" spans="1:23" ht="21.6" thickBot="1" x14ac:dyDescent="0.45">
      <c r="B7" s="14"/>
      <c r="C7" s="15"/>
      <c r="D7" s="16"/>
      <c r="E7" s="16"/>
      <c r="F7" s="17">
        <f>COUNTIF(F9:F54,"YES")</f>
        <v>0</v>
      </c>
      <c r="G7" s="17">
        <f>COUNTIF(G9:G54,"YES")</f>
        <v>0</v>
      </c>
      <c r="H7" s="17">
        <f>COUNTIF(H9:H54,"YES")</f>
        <v>1</v>
      </c>
      <c r="I7" s="15"/>
    </row>
    <row r="8" spans="1:23" s="22" customFormat="1" ht="30" customHeight="1" thickBot="1" x14ac:dyDescent="0.4">
      <c r="B8" s="18" t="s">
        <v>1</v>
      </c>
      <c r="C8" s="19" t="s">
        <v>2</v>
      </c>
      <c r="D8" s="20" t="s">
        <v>3</v>
      </c>
      <c r="E8" s="20" t="s">
        <v>4</v>
      </c>
      <c r="F8" s="20" t="s">
        <v>0</v>
      </c>
      <c r="G8" s="20" t="s">
        <v>117</v>
      </c>
      <c r="H8" s="20" t="s">
        <v>116</v>
      </c>
      <c r="I8" s="21" t="s">
        <v>5</v>
      </c>
    </row>
    <row r="9" spans="1:23" ht="29.4" thickTop="1" x14ac:dyDescent="0.3">
      <c r="A9" s="25"/>
      <c r="B9" s="40">
        <v>1</v>
      </c>
      <c r="C9" s="41">
        <v>44328</v>
      </c>
      <c r="D9" s="42" t="s">
        <v>118</v>
      </c>
      <c r="E9" s="43" t="s">
        <v>90</v>
      </c>
      <c r="F9" s="44"/>
      <c r="G9" s="44"/>
      <c r="H9" s="44" t="s">
        <v>7</v>
      </c>
      <c r="I9" s="45"/>
      <c r="J9" s="25"/>
      <c r="K9" s="25"/>
      <c r="L9" s="25"/>
      <c r="S9" t="s">
        <v>8</v>
      </c>
      <c r="T9" s="1" t="s">
        <v>7</v>
      </c>
    </row>
    <row r="10" spans="1:23" s="13" customFormat="1" x14ac:dyDescent="0.3">
      <c r="A10" s="25"/>
      <c r="B10" s="26">
        <v>2</v>
      </c>
      <c r="C10" s="46"/>
      <c r="D10" s="31" t="s">
        <v>119</v>
      </c>
      <c r="E10" s="29"/>
      <c r="F10" s="27"/>
      <c r="G10" s="27"/>
      <c r="H10" s="27"/>
      <c r="I10" s="28"/>
      <c r="J10" s="25"/>
      <c r="K10" s="25"/>
      <c r="L10" s="25"/>
      <c r="T10" s="1" t="s">
        <v>8</v>
      </c>
    </row>
    <row r="11" spans="1:23" s="13" customFormat="1" x14ac:dyDescent="0.3">
      <c r="A11" s="25"/>
      <c r="B11" s="26"/>
      <c r="C11" s="46"/>
      <c r="D11" s="31"/>
      <c r="E11" s="29"/>
      <c r="F11" s="27"/>
      <c r="G11" s="27"/>
      <c r="H11" s="27"/>
      <c r="I11" s="28"/>
      <c r="J11" s="25"/>
      <c r="K11" s="25"/>
      <c r="L11" s="25"/>
      <c r="T11" s="23"/>
    </row>
    <row r="12" spans="1:23" x14ac:dyDescent="0.3">
      <c r="A12" s="25"/>
      <c r="B12" s="26"/>
      <c r="C12" s="46"/>
      <c r="D12" s="31"/>
      <c r="E12" s="29"/>
      <c r="F12" s="27"/>
      <c r="G12" s="27"/>
      <c r="H12" s="27"/>
      <c r="I12" s="28"/>
      <c r="J12" s="25"/>
      <c r="K12" s="25"/>
      <c r="L12" s="25"/>
    </row>
    <row r="13" spans="1:23" x14ac:dyDescent="0.3">
      <c r="A13" s="25"/>
      <c r="B13" s="26"/>
      <c r="C13" s="46"/>
      <c r="D13" s="31"/>
      <c r="E13" s="29"/>
      <c r="F13" s="27"/>
      <c r="G13" s="27"/>
      <c r="H13" s="27"/>
      <c r="I13" s="28"/>
      <c r="J13" s="25"/>
      <c r="K13" s="25"/>
      <c r="L13" s="25"/>
    </row>
    <row r="14" spans="1:23" x14ac:dyDescent="0.3">
      <c r="A14" s="25"/>
      <c r="B14" s="26"/>
      <c r="C14" s="46"/>
      <c r="D14" s="31"/>
      <c r="E14" s="29"/>
      <c r="F14" s="27"/>
      <c r="G14" s="27"/>
      <c r="H14" s="27"/>
      <c r="I14" s="28"/>
      <c r="J14" s="25"/>
      <c r="K14" s="25"/>
      <c r="L14" s="25"/>
      <c r="T14" t="s">
        <v>118</v>
      </c>
    </row>
    <row r="15" spans="1:23" x14ac:dyDescent="0.3">
      <c r="A15" s="25"/>
      <c r="B15" s="26"/>
      <c r="C15" s="46"/>
      <c r="D15" s="31"/>
      <c r="E15" s="29"/>
      <c r="F15" s="27"/>
      <c r="G15" s="27"/>
      <c r="H15" s="27"/>
      <c r="I15" s="28"/>
      <c r="J15" s="25"/>
      <c r="K15" s="25"/>
      <c r="L15" s="25"/>
      <c r="S15" s="2" t="s">
        <v>119</v>
      </c>
      <c r="T15" t="s">
        <v>119</v>
      </c>
    </row>
    <row r="16" spans="1:23" x14ac:dyDescent="0.3">
      <c r="A16" s="25"/>
      <c r="B16" s="26"/>
      <c r="C16" s="46"/>
      <c r="D16" s="31"/>
      <c r="E16" s="29"/>
      <c r="F16" s="27"/>
      <c r="G16" s="27"/>
      <c r="H16" s="27"/>
      <c r="I16" s="28"/>
      <c r="J16" s="25"/>
      <c r="K16" s="25"/>
      <c r="L16" s="25"/>
      <c r="T16" t="s">
        <v>9</v>
      </c>
    </row>
    <row r="17" spans="1:20" s="13" customFormat="1" x14ac:dyDescent="0.3">
      <c r="A17" s="25"/>
      <c r="B17" s="26"/>
      <c r="C17" s="46"/>
      <c r="D17" s="31"/>
      <c r="E17" s="29"/>
      <c r="F17" s="27"/>
      <c r="G17" s="27"/>
      <c r="H17" s="27"/>
      <c r="I17" s="28"/>
      <c r="J17" s="25"/>
      <c r="K17" s="25"/>
      <c r="L17" s="25"/>
      <c r="T17" s="13" t="s">
        <v>120</v>
      </c>
    </row>
    <row r="18" spans="1:20" s="13" customFormat="1" x14ac:dyDescent="0.3">
      <c r="A18" s="25"/>
      <c r="B18" s="26"/>
      <c r="C18" s="46"/>
      <c r="D18" s="31"/>
      <c r="E18" s="29"/>
      <c r="F18" s="27"/>
      <c r="G18" s="27"/>
      <c r="H18" s="27"/>
      <c r="I18" s="28"/>
      <c r="J18" s="25"/>
      <c r="K18" s="25"/>
      <c r="L18" s="25"/>
      <c r="T18" s="13" t="s">
        <v>10</v>
      </c>
    </row>
    <row r="19" spans="1:20" x14ac:dyDescent="0.3">
      <c r="A19" s="25"/>
      <c r="B19" s="26"/>
      <c r="C19" s="46"/>
      <c r="D19" s="31"/>
      <c r="E19" s="29"/>
      <c r="F19" s="27"/>
      <c r="G19" s="27"/>
      <c r="H19" s="27"/>
      <c r="I19" s="28"/>
      <c r="J19" s="25"/>
      <c r="K19" s="25"/>
      <c r="L19" s="25"/>
    </row>
    <row r="20" spans="1:20" x14ac:dyDescent="0.3">
      <c r="A20" s="25"/>
      <c r="B20" s="26"/>
      <c r="C20" s="46"/>
      <c r="D20" s="31"/>
      <c r="E20" s="29"/>
      <c r="F20" s="27"/>
      <c r="G20" s="27"/>
      <c r="H20" s="27"/>
      <c r="I20" s="30"/>
      <c r="J20" s="25"/>
      <c r="K20" s="25"/>
      <c r="L20" s="25"/>
    </row>
    <row r="21" spans="1:20" x14ac:dyDescent="0.3">
      <c r="A21" s="25"/>
      <c r="B21" s="26"/>
      <c r="C21" s="46"/>
      <c r="D21" s="31"/>
      <c r="E21" s="29"/>
      <c r="F21" s="27"/>
      <c r="G21" s="27"/>
      <c r="H21" s="27"/>
      <c r="I21" s="28"/>
      <c r="J21" s="25"/>
      <c r="K21" s="25"/>
      <c r="L21" s="25"/>
    </row>
    <row r="22" spans="1:20" s="13" customFormat="1" x14ac:dyDescent="0.3">
      <c r="A22" s="25"/>
      <c r="B22" s="26"/>
      <c r="C22" s="46"/>
      <c r="D22" s="31"/>
      <c r="E22" s="29"/>
      <c r="F22" s="27"/>
      <c r="G22" s="27"/>
      <c r="H22" s="27"/>
      <c r="I22" s="28"/>
      <c r="J22" s="25"/>
      <c r="K22" s="25"/>
      <c r="L22" s="25"/>
    </row>
    <row r="23" spans="1:20" x14ac:dyDescent="0.3">
      <c r="A23" s="25"/>
      <c r="B23" s="26"/>
      <c r="C23" s="46"/>
      <c r="D23" s="31"/>
      <c r="E23" s="29"/>
      <c r="F23" s="27"/>
      <c r="G23" s="27"/>
      <c r="H23" s="27"/>
      <c r="I23" s="28"/>
      <c r="J23" s="25"/>
      <c r="K23" s="25"/>
      <c r="L23" s="25"/>
    </row>
    <row r="24" spans="1:20" x14ac:dyDescent="0.3">
      <c r="A24" s="25"/>
      <c r="B24" s="26"/>
      <c r="C24" s="46"/>
      <c r="D24" s="31"/>
      <c r="E24" s="29"/>
      <c r="F24" s="27"/>
      <c r="G24" s="27"/>
      <c r="H24" s="27"/>
      <c r="I24" s="28"/>
      <c r="J24" s="25"/>
      <c r="K24" s="25"/>
      <c r="L24" s="25"/>
    </row>
    <row r="25" spans="1:20" s="13" customFormat="1" x14ac:dyDescent="0.3">
      <c r="A25" s="25"/>
      <c r="B25" s="26"/>
      <c r="C25" s="46"/>
      <c r="D25" s="31"/>
      <c r="E25" s="29"/>
      <c r="F25" s="27"/>
      <c r="G25" s="27"/>
      <c r="H25" s="27"/>
      <c r="I25" s="28"/>
      <c r="J25" s="25"/>
      <c r="K25" s="25"/>
      <c r="L25" s="25"/>
    </row>
    <row r="26" spans="1:20" x14ac:dyDescent="0.3">
      <c r="A26" s="25"/>
      <c r="B26" s="26"/>
      <c r="C26" s="46"/>
      <c r="D26" s="31"/>
      <c r="E26" s="29"/>
      <c r="F26" s="27"/>
      <c r="G26" s="27"/>
      <c r="H26" s="27"/>
      <c r="I26" s="28"/>
      <c r="J26" s="25"/>
      <c r="K26" s="25"/>
      <c r="L26" s="25"/>
    </row>
    <row r="27" spans="1:20" x14ac:dyDescent="0.3">
      <c r="A27" s="25"/>
      <c r="B27" s="26"/>
      <c r="C27" s="46"/>
      <c r="D27" s="31"/>
      <c r="E27" s="29"/>
      <c r="F27" s="27"/>
      <c r="G27" s="27"/>
      <c r="H27" s="27"/>
      <c r="I27" s="28"/>
      <c r="J27" s="25"/>
      <c r="K27" s="25"/>
      <c r="L27" s="25"/>
    </row>
    <row r="28" spans="1:20" x14ac:dyDescent="0.3">
      <c r="A28" s="25"/>
      <c r="B28" s="26"/>
      <c r="C28" s="46"/>
      <c r="D28" s="31"/>
      <c r="E28" s="29"/>
      <c r="F28" s="27"/>
      <c r="G28" s="27"/>
      <c r="H28" s="27"/>
      <c r="I28" s="28"/>
      <c r="J28" s="25"/>
      <c r="K28" s="25"/>
      <c r="L28" s="25"/>
    </row>
    <row r="29" spans="1:20" x14ac:dyDescent="0.3">
      <c r="A29" s="25"/>
      <c r="B29" s="26"/>
      <c r="C29" s="46"/>
      <c r="D29" s="31"/>
      <c r="E29" s="29"/>
      <c r="F29" s="27"/>
      <c r="G29" s="27"/>
      <c r="H29" s="27"/>
      <c r="I29" s="28"/>
      <c r="J29" s="25"/>
      <c r="K29" s="25"/>
      <c r="L29" s="25"/>
    </row>
    <row r="30" spans="1:20" x14ac:dyDescent="0.3">
      <c r="A30" s="25"/>
      <c r="B30" s="26"/>
      <c r="C30" s="46"/>
      <c r="D30" s="31"/>
      <c r="E30" s="29"/>
      <c r="F30" s="27"/>
      <c r="G30" s="27"/>
      <c r="H30" s="27"/>
      <c r="I30" s="28"/>
      <c r="J30" s="25"/>
      <c r="K30" s="25"/>
      <c r="L30" s="25"/>
    </row>
    <row r="31" spans="1:20" x14ac:dyDescent="0.3">
      <c r="A31" s="25"/>
      <c r="B31" s="26"/>
      <c r="C31" s="46"/>
      <c r="D31" s="31"/>
      <c r="E31" s="29"/>
      <c r="F31" s="27"/>
      <c r="G31" s="27"/>
      <c r="H31" s="27"/>
      <c r="I31" s="28"/>
      <c r="J31" s="25"/>
      <c r="K31" s="25"/>
      <c r="L31" s="25"/>
    </row>
    <row r="32" spans="1:20" s="13" customFormat="1" x14ac:dyDescent="0.3">
      <c r="A32" s="25"/>
      <c r="B32" s="26"/>
      <c r="C32" s="46"/>
      <c r="D32" s="31"/>
      <c r="E32" s="29"/>
      <c r="F32" s="27"/>
      <c r="G32" s="27"/>
      <c r="H32" s="27"/>
      <c r="I32" s="28"/>
      <c r="J32" s="25"/>
      <c r="K32" s="25"/>
      <c r="L32" s="25"/>
    </row>
    <row r="33" spans="1:12" x14ac:dyDescent="0.3">
      <c r="A33" s="25"/>
      <c r="B33" s="26"/>
      <c r="C33" s="46"/>
      <c r="D33" s="31"/>
      <c r="E33" s="29"/>
      <c r="F33" s="27"/>
      <c r="G33" s="27"/>
      <c r="H33" s="27"/>
      <c r="I33" s="28"/>
      <c r="J33" s="25"/>
      <c r="K33" s="25"/>
      <c r="L33" s="25"/>
    </row>
    <row r="34" spans="1:12" x14ac:dyDescent="0.3">
      <c r="A34" s="25"/>
      <c r="B34" s="26"/>
      <c r="C34" s="46"/>
      <c r="D34" s="31"/>
      <c r="E34" s="29"/>
      <c r="F34" s="27"/>
      <c r="G34" s="27"/>
      <c r="H34" s="27"/>
      <c r="I34" s="28"/>
      <c r="J34" s="25"/>
      <c r="K34" s="25"/>
      <c r="L34" s="25"/>
    </row>
    <row r="35" spans="1:12" x14ac:dyDescent="0.3">
      <c r="A35" s="25"/>
      <c r="B35" s="26"/>
      <c r="C35" s="46"/>
      <c r="D35" s="31"/>
      <c r="E35" s="29"/>
      <c r="F35" s="27"/>
      <c r="G35" s="27"/>
      <c r="H35" s="27"/>
      <c r="I35" s="28"/>
      <c r="J35" s="25"/>
      <c r="K35" s="25"/>
      <c r="L35" s="25"/>
    </row>
    <row r="36" spans="1:12" x14ac:dyDescent="0.3">
      <c r="A36" s="25"/>
      <c r="B36" s="26"/>
      <c r="C36" s="46"/>
      <c r="D36" s="31"/>
      <c r="E36" s="29"/>
      <c r="F36" s="27"/>
      <c r="G36" s="27"/>
      <c r="H36" s="27"/>
      <c r="I36" s="28"/>
      <c r="J36" s="25"/>
      <c r="K36" s="25"/>
      <c r="L36" s="25"/>
    </row>
    <row r="37" spans="1:12" x14ac:dyDescent="0.3">
      <c r="A37" s="25"/>
      <c r="B37" s="26"/>
      <c r="C37" s="46"/>
      <c r="D37" s="31"/>
      <c r="E37" s="29"/>
      <c r="F37" s="27"/>
      <c r="G37" s="27"/>
      <c r="H37" s="27"/>
      <c r="I37" s="28"/>
      <c r="J37" s="25"/>
      <c r="K37" s="25"/>
      <c r="L37" s="25"/>
    </row>
    <row r="38" spans="1:12" x14ac:dyDescent="0.3">
      <c r="A38" s="25"/>
      <c r="B38" s="26"/>
      <c r="C38" s="46"/>
      <c r="D38" s="31"/>
      <c r="E38" s="29"/>
      <c r="F38" s="27"/>
      <c r="G38" s="27"/>
      <c r="H38" s="27"/>
      <c r="I38" s="28"/>
      <c r="J38" s="25"/>
      <c r="K38" s="25"/>
      <c r="L38" s="25"/>
    </row>
    <row r="39" spans="1:12" x14ac:dyDescent="0.3">
      <c r="A39" s="25"/>
      <c r="B39" s="26"/>
      <c r="C39" s="46"/>
      <c r="D39" s="31"/>
      <c r="E39" s="29"/>
      <c r="F39" s="27"/>
      <c r="G39" s="27"/>
      <c r="H39" s="27"/>
      <c r="I39" s="28"/>
      <c r="J39" s="25"/>
      <c r="K39" s="25"/>
      <c r="L39" s="25"/>
    </row>
    <row r="40" spans="1:12" x14ac:dyDescent="0.3">
      <c r="A40" s="25"/>
      <c r="B40" s="26"/>
      <c r="C40" s="46"/>
      <c r="D40" s="31"/>
      <c r="E40" s="29"/>
      <c r="F40" s="27"/>
      <c r="G40" s="27"/>
      <c r="H40" s="27"/>
      <c r="I40" s="28"/>
      <c r="J40" s="25"/>
      <c r="K40" s="25"/>
      <c r="L40" s="25"/>
    </row>
    <row r="41" spans="1:12" x14ac:dyDescent="0.3">
      <c r="A41" s="25"/>
      <c r="B41" s="26"/>
      <c r="C41" s="46"/>
      <c r="D41" s="31"/>
      <c r="E41" s="29"/>
      <c r="F41" s="27"/>
      <c r="G41" s="27"/>
      <c r="H41" s="27"/>
      <c r="I41" s="28"/>
      <c r="J41" s="25"/>
      <c r="K41" s="25"/>
      <c r="L41" s="25"/>
    </row>
    <row r="42" spans="1:12" x14ac:dyDescent="0.3">
      <c r="A42" s="25"/>
      <c r="B42" s="26"/>
      <c r="C42" s="46"/>
      <c r="D42" s="31"/>
      <c r="E42" s="29"/>
      <c r="F42" s="27"/>
      <c r="G42" s="27"/>
      <c r="H42" s="27"/>
      <c r="I42" s="28"/>
      <c r="J42" s="25"/>
      <c r="K42" s="25"/>
      <c r="L42" s="25"/>
    </row>
    <row r="43" spans="1:12" x14ac:dyDescent="0.3">
      <c r="A43" s="25"/>
      <c r="B43" s="26"/>
      <c r="C43" s="46"/>
      <c r="D43" s="31"/>
      <c r="E43" s="29"/>
      <c r="F43" s="27"/>
      <c r="G43" s="27"/>
      <c r="H43" s="27"/>
      <c r="I43" s="28"/>
      <c r="J43" s="25"/>
      <c r="K43" s="25"/>
      <c r="L43" s="25"/>
    </row>
    <row r="44" spans="1:12" x14ac:dyDescent="0.3">
      <c r="A44" s="25"/>
      <c r="B44" s="26"/>
      <c r="C44" s="46"/>
      <c r="D44" s="31"/>
      <c r="E44" s="29"/>
      <c r="F44" s="27"/>
      <c r="G44" s="27"/>
      <c r="H44" s="27"/>
      <c r="I44" s="28"/>
      <c r="J44" s="25"/>
      <c r="K44" s="25"/>
      <c r="L44" s="25"/>
    </row>
    <row r="45" spans="1:12" x14ac:dyDescent="0.3">
      <c r="A45" s="25"/>
      <c r="B45" s="26"/>
      <c r="C45" s="46"/>
      <c r="D45" s="31"/>
      <c r="E45" s="29"/>
      <c r="F45" s="27"/>
      <c r="G45" s="27"/>
      <c r="H45" s="27"/>
      <c r="I45" s="28"/>
      <c r="J45" s="25"/>
      <c r="K45" s="25"/>
      <c r="L45" s="25"/>
    </row>
    <row r="46" spans="1:12" x14ac:dyDescent="0.3">
      <c r="A46" s="25"/>
      <c r="B46" s="26"/>
      <c r="C46" s="46"/>
      <c r="D46" s="31"/>
      <c r="E46" s="29"/>
      <c r="F46" s="27"/>
      <c r="G46" s="27"/>
      <c r="H46" s="27"/>
      <c r="I46" s="28"/>
      <c r="J46" s="25"/>
      <c r="K46" s="25"/>
      <c r="L46" s="25"/>
    </row>
    <row r="47" spans="1:12" x14ac:dyDescent="0.3">
      <c r="A47" s="25"/>
      <c r="B47" s="26"/>
      <c r="C47" s="32"/>
      <c r="D47" s="31"/>
      <c r="E47" s="29"/>
      <c r="F47" s="27"/>
      <c r="G47" s="27"/>
      <c r="H47" s="27"/>
      <c r="I47" s="28"/>
      <c r="J47" s="25"/>
      <c r="K47" s="25"/>
      <c r="L47" s="25"/>
    </row>
    <row r="48" spans="1:12" x14ac:dyDescent="0.3">
      <c r="A48" s="25"/>
      <c r="B48" s="26"/>
      <c r="C48" s="32"/>
      <c r="D48" s="31"/>
      <c r="E48" s="29"/>
      <c r="F48" s="27"/>
      <c r="G48" s="27"/>
      <c r="H48" s="27"/>
      <c r="I48" s="28"/>
      <c r="J48" s="25"/>
      <c r="K48" s="25"/>
      <c r="L48" s="25"/>
    </row>
    <row r="49" spans="1:12" x14ac:dyDescent="0.3">
      <c r="A49" s="25"/>
      <c r="B49" s="26"/>
      <c r="C49" s="32"/>
      <c r="D49" s="31"/>
      <c r="E49" s="29"/>
      <c r="F49" s="27"/>
      <c r="G49" s="27"/>
      <c r="H49" s="27"/>
      <c r="I49" s="28"/>
      <c r="J49" s="25"/>
      <c r="K49" s="25"/>
      <c r="L49" s="25"/>
    </row>
    <row r="50" spans="1:12" x14ac:dyDescent="0.3">
      <c r="A50" s="25"/>
      <c r="B50" s="26"/>
      <c r="C50" s="32"/>
      <c r="D50" s="31"/>
      <c r="E50" s="29"/>
      <c r="F50" s="27"/>
      <c r="G50" s="27"/>
      <c r="H50" s="27"/>
      <c r="I50" s="28"/>
      <c r="J50" s="25"/>
      <c r="K50" s="25"/>
      <c r="L50" s="25"/>
    </row>
    <row r="51" spans="1:12" x14ac:dyDescent="0.3">
      <c r="A51" s="25"/>
      <c r="B51" s="26"/>
      <c r="C51" s="32"/>
      <c r="D51" s="31"/>
      <c r="E51" s="29"/>
      <c r="F51" s="27"/>
      <c r="G51" s="27"/>
      <c r="H51" s="27"/>
      <c r="I51" s="28"/>
      <c r="J51" s="25"/>
      <c r="K51" s="25"/>
      <c r="L51" s="25"/>
    </row>
    <row r="52" spans="1:12" x14ac:dyDescent="0.3">
      <c r="A52" s="25"/>
      <c r="B52" s="26"/>
      <c r="C52" s="32"/>
      <c r="D52" s="31"/>
      <c r="E52" s="29"/>
      <c r="F52" s="27"/>
      <c r="G52" s="27"/>
      <c r="H52" s="27"/>
      <c r="I52" s="28"/>
      <c r="J52" s="25"/>
      <c r="K52" s="25"/>
      <c r="L52" s="25"/>
    </row>
    <row r="53" spans="1:12" x14ac:dyDescent="0.3">
      <c r="A53" s="25"/>
      <c r="B53" s="26"/>
      <c r="C53" s="32"/>
      <c r="D53" s="31"/>
      <c r="E53" s="29"/>
      <c r="F53" s="27"/>
      <c r="G53" s="27"/>
      <c r="H53" s="27"/>
      <c r="I53" s="28"/>
      <c r="J53" s="25"/>
      <c r="K53" s="25"/>
      <c r="L53" s="25"/>
    </row>
    <row r="54" spans="1:12" ht="15" thickBot="1" x14ac:dyDescent="0.35">
      <c r="A54" s="25"/>
      <c r="B54" s="47"/>
      <c r="C54" s="33"/>
      <c r="D54" s="48"/>
      <c r="E54" s="34"/>
      <c r="F54" s="35"/>
      <c r="G54" s="35"/>
      <c r="H54" s="35"/>
      <c r="I54" s="36"/>
      <c r="J54" s="25"/>
      <c r="K54" s="25"/>
      <c r="L54" s="25"/>
    </row>
    <row r="55" spans="1:12" ht="15" thickTop="1" x14ac:dyDescent="0.3">
      <c r="A55" s="25"/>
      <c r="B55" s="37"/>
      <c r="C55" s="25"/>
      <c r="D55" s="38"/>
      <c r="E55" s="38"/>
      <c r="F55" s="39"/>
      <c r="G55" s="39"/>
      <c r="H55" s="39"/>
      <c r="I55" s="25"/>
      <c r="J55" s="25"/>
      <c r="K55" s="25"/>
      <c r="L55" s="25"/>
    </row>
    <row r="56" spans="1:12" x14ac:dyDescent="0.3">
      <c r="A56" s="25"/>
      <c r="B56" s="37"/>
      <c r="C56" s="25"/>
      <c r="D56" s="38"/>
      <c r="E56" s="38"/>
      <c r="F56" s="39"/>
      <c r="G56" s="39"/>
      <c r="H56" s="39"/>
      <c r="I56" s="25"/>
      <c r="J56" s="25"/>
      <c r="K56" s="25"/>
      <c r="L56" s="25"/>
    </row>
    <row r="57" spans="1:12" x14ac:dyDescent="0.3">
      <c r="A57" s="25"/>
      <c r="B57" s="37"/>
      <c r="C57" s="25"/>
      <c r="D57" s="38"/>
      <c r="E57" s="38"/>
      <c r="F57" s="39"/>
      <c r="G57" s="39"/>
      <c r="H57" s="39"/>
      <c r="I57" s="25"/>
      <c r="J57" s="25"/>
      <c r="K57" s="25"/>
      <c r="L57" s="25"/>
    </row>
    <row r="58" spans="1:12" x14ac:dyDescent="0.3">
      <c r="A58" s="25"/>
      <c r="B58" s="37"/>
      <c r="C58" s="25"/>
      <c r="D58" s="38"/>
      <c r="E58" s="38"/>
      <c r="F58" s="39"/>
      <c r="G58" s="39"/>
      <c r="H58" s="39"/>
      <c r="I58" s="25"/>
      <c r="J58" s="25"/>
      <c r="K58" s="25"/>
      <c r="L58" s="25"/>
    </row>
    <row r="59" spans="1:12" x14ac:dyDescent="0.3">
      <c r="A59" s="25"/>
      <c r="B59" s="37"/>
      <c r="C59" s="25"/>
      <c r="D59" s="38"/>
      <c r="E59" s="38"/>
      <c r="F59" s="39"/>
      <c r="G59" s="39"/>
      <c r="H59" s="39"/>
      <c r="I59" s="25"/>
      <c r="J59" s="25"/>
      <c r="K59" s="25"/>
      <c r="L59" s="25"/>
    </row>
    <row r="60" spans="1:12" x14ac:dyDescent="0.3">
      <c r="A60" s="25"/>
      <c r="B60" s="37"/>
      <c r="C60" s="25"/>
      <c r="D60" s="38"/>
      <c r="E60" s="38"/>
      <c r="F60" s="39"/>
      <c r="G60" s="39"/>
      <c r="H60" s="39"/>
      <c r="I60" s="25"/>
      <c r="J60" s="25"/>
      <c r="K60" s="25"/>
      <c r="L60" s="25"/>
    </row>
    <row r="61" spans="1:12" x14ac:dyDescent="0.3">
      <c r="A61" s="25"/>
      <c r="B61" s="37"/>
      <c r="C61" s="25"/>
      <c r="D61" s="38"/>
      <c r="E61" s="38"/>
      <c r="F61" s="39"/>
      <c r="G61" s="39"/>
      <c r="H61" s="39"/>
      <c r="I61" s="25"/>
      <c r="J61" s="25"/>
      <c r="K61" s="25"/>
      <c r="L61" s="25"/>
    </row>
    <row r="62" spans="1:12" x14ac:dyDescent="0.3">
      <c r="A62" s="25"/>
      <c r="B62" s="37"/>
      <c r="C62" s="25"/>
      <c r="D62" s="38"/>
      <c r="E62" s="38"/>
      <c r="F62" s="39"/>
      <c r="G62" s="39"/>
      <c r="H62" s="39"/>
      <c r="I62" s="25"/>
      <c r="J62" s="25"/>
      <c r="K62" s="25"/>
      <c r="L62" s="25"/>
    </row>
    <row r="63" spans="1:12" x14ac:dyDescent="0.3">
      <c r="A63" s="25"/>
      <c r="B63" s="37"/>
      <c r="C63" s="25"/>
      <c r="D63" s="38"/>
      <c r="E63" s="38"/>
      <c r="F63" s="39"/>
      <c r="G63" s="39"/>
      <c r="H63" s="39"/>
      <c r="I63" s="25"/>
      <c r="J63" s="25"/>
      <c r="K63" s="25"/>
      <c r="L63" s="25"/>
    </row>
    <row r="64" spans="1:12" x14ac:dyDescent="0.3">
      <c r="A64" s="25"/>
      <c r="B64" s="37"/>
      <c r="C64" s="25"/>
      <c r="D64" s="38"/>
      <c r="E64" s="38"/>
      <c r="F64" s="39"/>
      <c r="G64" s="39"/>
      <c r="H64" s="39"/>
      <c r="I64" s="25"/>
      <c r="J64" s="25"/>
      <c r="K64" s="25"/>
      <c r="L64" s="25"/>
    </row>
    <row r="65" spans="1:12" x14ac:dyDescent="0.3">
      <c r="A65" s="25"/>
      <c r="B65" s="37"/>
      <c r="C65" s="25"/>
      <c r="D65" s="38"/>
      <c r="E65" s="38"/>
      <c r="F65" s="39"/>
      <c r="G65" s="39"/>
      <c r="H65" s="39"/>
      <c r="I65" s="25"/>
      <c r="J65" s="25"/>
      <c r="K65" s="25"/>
      <c r="L65" s="25"/>
    </row>
    <row r="66" spans="1:12" x14ac:dyDescent="0.3">
      <c r="A66" s="25"/>
      <c r="B66" s="37"/>
      <c r="C66" s="25"/>
      <c r="D66" s="38"/>
      <c r="E66" s="38"/>
      <c r="F66" s="39"/>
      <c r="G66" s="39"/>
      <c r="H66" s="39"/>
      <c r="I66" s="25"/>
      <c r="J66" s="25"/>
      <c r="K66" s="25"/>
      <c r="L66" s="25"/>
    </row>
    <row r="67" spans="1:12" x14ac:dyDescent="0.3">
      <c r="A67" s="25"/>
      <c r="B67" s="37"/>
      <c r="C67" s="25"/>
      <c r="D67" s="38"/>
      <c r="E67" s="38"/>
      <c r="F67" s="39"/>
      <c r="G67" s="39"/>
      <c r="H67" s="39"/>
      <c r="I67" s="25"/>
      <c r="J67" s="25"/>
      <c r="K67" s="25"/>
      <c r="L67" s="25"/>
    </row>
    <row r="68" spans="1:12" x14ac:dyDescent="0.3">
      <c r="A68" s="25"/>
      <c r="B68" s="37"/>
      <c r="C68" s="25"/>
      <c r="D68" s="38"/>
      <c r="E68" s="38"/>
      <c r="F68" s="39"/>
      <c r="G68" s="39"/>
      <c r="H68" s="39"/>
      <c r="I68" s="25"/>
      <c r="J68" s="25"/>
      <c r="K68" s="25"/>
      <c r="L68" s="25"/>
    </row>
    <row r="69" spans="1:12" x14ac:dyDescent="0.3">
      <c r="A69" s="25"/>
      <c r="B69" s="37"/>
      <c r="C69" s="25"/>
      <c r="D69" s="38"/>
      <c r="E69" s="38"/>
      <c r="F69" s="39"/>
      <c r="G69" s="39"/>
      <c r="H69" s="39"/>
      <c r="I69" s="25"/>
      <c r="J69" s="25"/>
      <c r="K69" s="25"/>
      <c r="L69" s="25"/>
    </row>
    <row r="70" spans="1:12" x14ac:dyDescent="0.3">
      <c r="A70" s="25"/>
      <c r="B70" s="37"/>
      <c r="C70" s="25"/>
      <c r="D70" s="38"/>
      <c r="E70" s="38"/>
      <c r="F70" s="39"/>
      <c r="G70" s="39"/>
      <c r="H70" s="39"/>
      <c r="I70" s="25"/>
      <c r="J70" s="25"/>
      <c r="K70" s="25"/>
      <c r="L70" s="25"/>
    </row>
    <row r="71" spans="1:12" x14ac:dyDescent="0.3">
      <c r="A71" s="25"/>
      <c r="B71" s="37"/>
      <c r="C71" s="25"/>
      <c r="D71" s="38"/>
      <c r="E71" s="38"/>
      <c r="F71" s="39"/>
      <c r="G71" s="39"/>
      <c r="H71" s="39"/>
      <c r="I71" s="25"/>
      <c r="J71" s="25"/>
      <c r="K71" s="25"/>
      <c r="L71" s="25"/>
    </row>
    <row r="72" spans="1:12" x14ac:dyDescent="0.3">
      <c r="A72" s="25"/>
      <c r="B72" s="37"/>
      <c r="C72" s="25"/>
      <c r="D72" s="38"/>
      <c r="E72" s="38"/>
      <c r="F72" s="39"/>
      <c r="G72" s="39"/>
      <c r="H72" s="39"/>
      <c r="I72" s="25"/>
      <c r="J72" s="25"/>
      <c r="K72" s="25"/>
      <c r="L72" s="25"/>
    </row>
    <row r="73" spans="1:12" x14ac:dyDescent="0.3">
      <c r="A73" s="25"/>
      <c r="B73" s="37"/>
      <c r="C73" s="25"/>
      <c r="D73" s="38"/>
      <c r="E73" s="38"/>
      <c r="F73" s="39"/>
      <c r="G73" s="39"/>
      <c r="H73" s="39"/>
      <c r="I73" s="25"/>
      <c r="J73" s="25"/>
      <c r="K73" s="25"/>
      <c r="L73" s="25"/>
    </row>
    <row r="1048527" spans="2:19" s="4" customFormat="1" x14ac:dyDescent="0.3">
      <c r="B1048527" s="1"/>
      <c r="C1048527"/>
      <c r="D1048527" s="3"/>
      <c r="E1048527" s="5" t="s">
        <v>6</v>
      </c>
      <c r="I1048527"/>
      <c r="J1048527"/>
      <c r="K1048527"/>
      <c r="L1048527"/>
      <c r="M1048527"/>
      <c r="N1048527"/>
      <c r="O1048527"/>
      <c r="P1048527"/>
      <c r="Q1048527"/>
      <c r="R1048527"/>
      <c r="S1048527"/>
    </row>
  </sheetData>
  <autoFilter ref="B8:I54" xr:uid="{00000000-0009-0000-0000-000001000000}"/>
  <dataConsolidate function="stdDev"/>
  <conditionalFormatting sqref="S9:S11 F20:F25 F26:H54 H20:H25">
    <cfRule type="cellIs" dxfId="18" priority="132" operator="equal">
      <formula>$T$9</formula>
    </cfRule>
  </conditionalFormatting>
  <conditionalFormatting sqref="F9:F20">
    <cfRule type="cellIs" dxfId="17" priority="131" operator="equal">
      <formula>$T$9</formula>
    </cfRule>
  </conditionalFormatting>
  <conditionalFormatting sqref="H9:H20">
    <cfRule type="cellIs" dxfId="16" priority="130" operator="equal">
      <formula>$T$9</formula>
    </cfRule>
  </conditionalFormatting>
  <conditionalFormatting sqref="S15">
    <cfRule type="cellIs" dxfId="15" priority="19" operator="equal">
      <formula>"Dhruva Office"</formula>
    </cfRule>
    <cfRule type="cellIs" dxfId="14" priority="32" operator="equal">
      <formula>"Dhruva Office"</formula>
    </cfRule>
    <cfRule type="cellIs" dxfId="13" priority="47" operator="equal">
      <formula>$T$14</formula>
    </cfRule>
    <cfRule type="cellIs" dxfId="12" priority="124" operator="equal">
      <formula>$T$15</formula>
    </cfRule>
  </conditionalFormatting>
  <conditionalFormatting sqref="F20">
    <cfRule type="cellIs" dxfId="11" priority="60" operator="equal">
      <formula>$T$9</formula>
    </cfRule>
  </conditionalFormatting>
  <conditionalFormatting sqref="G10:G20">
    <cfRule type="cellIs" dxfId="10" priority="40" operator="equal">
      <formula>$T$9</formula>
    </cfRule>
  </conditionalFormatting>
  <conditionalFormatting sqref="G20:G25">
    <cfRule type="cellIs" dxfId="9" priority="37" operator="equal">
      <formula>$T$9</formula>
    </cfRule>
  </conditionalFormatting>
  <conditionalFormatting sqref="D20:D54">
    <cfRule type="cellIs" dxfId="8" priority="8" operator="equal">
      <formula>"Dhruva Office"</formula>
    </cfRule>
    <cfRule type="cellIs" dxfId="7" priority="9" operator="equal">
      <formula>"Dhruva Office"</formula>
    </cfRule>
    <cfRule type="cellIs" dxfId="6" priority="10" operator="equal">
      <formula>$T$14</formula>
    </cfRule>
    <cfRule type="cellIs" dxfId="5" priority="11" operator="equal">
      <formula>$T$15</formula>
    </cfRule>
  </conditionalFormatting>
  <conditionalFormatting sqref="D9:D19">
    <cfRule type="cellIs" dxfId="4" priority="4" operator="equal">
      <formula>"Dhruva Office"</formula>
    </cfRule>
    <cfRule type="cellIs" dxfId="3" priority="5" operator="equal">
      <formula>"Dhruva Office"</formula>
    </cfRule>
    <cfRule type="cellIs" dxfId="2" priority="6" operator="equal">
      <formula>$T$14</formula>
    </cfRule>
    <cfRule type="cellIs" dxfId="1" priority="7" operator="equal">
      <formula>$T$15</formula>
    </cfRule>
  </conditionalFormatting>
  <conditionalFormatting sqref="G9">
    <cfRule type="cellIs" dxfId="0" priority="2" operator="equal">
      <formula>$T$9</formula>
    </cfRule>
  </conditionalFormatting>
  <dataValidations count="4">
    <dataValidation type="list" allowBlank="1" showInputMessage="1" showErrorMessage="1" sqref="S26" xr:uid="{00000000-0002-0000-0100-000000000000}">
      <formula1>$S$26:$S$26</formula1>
    </dataValidation>
    <dataValidation type="list" allowBlank="1" showInputMessage="1" showErrorMessage="1" sqref="U21:U22 X20 W1" xr:uid="{00000000-0002-0000-0100-000001000000}">
      <formula1>$T$21:$T$24</formula1>
    </dataValidation>
    <dataValidation type="list" allowBlank="1" showInputMessage="1" showErrorMessage="1" sqref="S15 D9:D54" xr:uid="{00000000-0002-0000-0100-000002000000}">
      <formula1>$T$14:$T$18</formula1>
    </dataValidation>
    <dataValidation type="list" allowBlank="1" showInputMessage="1" showErrorMessage="1" sqref="S9:S11 F9:H54" xr:uid="{00000000-0002-0000-0100-000003000000}">
      <formula1>$T$9:$T$11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:S81"/>
  <sheetViews>
    <sheetView tabSelected="1" workbookViewId="0">
      <selection activeCell="Q20" sqref="Q20"/>
    </sheetView>
  </sheetViews>
  <sheetFormatPr defaultRowHeight="14.4" x14ac:dyDescent="0.3"/>
  <cols>
    <col min="6" max="6" width="11.44140625" style="1" bestFit="1" customWidth="1"/>
    <col min="7" max="7" width="11.44140625" bestFit="1" customWidth="1"/>
    <col min="8" max="8" width="14.44140625" customWidth="1"/>
    <col min="9" max="9" width="12.5546875" customWidth="1"/>
    <col min="10" max="10" width="9.88671875" customWidth="1"/>
    <col min="12" max="12" width="9.6640625" customWidth="1"/>
    <col min="13" max="13" width="18.6640625" bestFit="1" customWidth="1"/>
    <col min="14" max="14" width="11.88671875" customWidth="1"/>
    <col min="18" max="18" width="14.33203125" customWidth="1"/>
  </cols>
  <sheetData>
    <row r="1" spans="6:15" s="95" customFormat="1" x14ac:dyDescent="0.3">
      <c r="F1" s="1"/>
    </row>
    <row r="2" spans="6:15" s="95" customFormat="1" x14ac:dyDescent="0.3">
      <c r="F2" s="1"/>
    </row>
    <row r="3" spans="6:15" s="95" customFormat="1" ht="15" thickBot="1" x14ac:dyDescent="0.35">
      <c r="F3" s="1"/>
    </row>
    <row r="4" spans="6:15" ht="15" thickBot="1" x14ac:dyDescent="0.35">
      <c r="F4" s="118" t="s">
        <v>51</v>
      </c>
      <c r="G4" s="96">
        <v>1000</v>
      </c>
      <c r="H4" s="119" t="s">
        <v>50</v>
      </c>
      <c r="I4" s="96">
        <v>70</v>
      </c>
      <c r="J4" s="149"/>
      <c r="K4" s="149"/>
      <c r="L4" s="149"/>
      <c r="M4" s="149"/>
      <c r="N4" s="149"/>
      <c r="O4" s="150"/>
    </row>
    <row r="5" spans="6:15" ht="29.4" thickBot="1" x14ac:dyDescent="0.35">
      <c r="F5" s="116" t="s">
        <v>56</v>
      </c>
      <c r="G5" s="117" t="s">
        <v>91</v>
      </c>
      <c r="H5" s="117" t="s">
        <v>92</v>
      </c>
      <c r="I5" s="117" t="s">
        <v>93</v>
      </c>
      <c r="J5" s="117" t="s">
        <v>94</v>
      </c>
      <c r="K5" s="117" t="s">
        <v>95</v>
      </c>
      <c r="L5" s="116" t="s">
        <v>52</v>
      </c>
      <c r="M5" s="116" t="s">
        <v>5</v>
      </c>
      <c r="N5" s="116" t="s">
        <v>53</v>
      </c>
      <c r="O5" s="116" t="s">
        <v>54</v>
      </c>
    </row>
    <row r="6" spans="6:15" x14ac:dyDescent="0.3">
      <c r="F6" s="89">
        <v>1</v>
      </c>
      <c r="G6" s="103">
        <f>G4*1024</f>
        <v>1024000</v>
      </c>
      <c r="H6" s="103">
        <f>G6*I4/100</f>
        <v>716800</v>
      </c>
      <c r="I6" s="102">
        <v>161280</v>
      </c>
      <c r="J6" s="107">
        <f t="shared" ref="J6:J37" si="0">H6-I6</f>
        <v>555520</v>
      </c>
      <c r="K6" s="108">
        <f>J6/1024</f>
        <v>542.5</v>
      </c>
      <c r="L6" s="109">
        <f t="shared" ref="L6:L37" si="1">((J6* 100 )/H6)</f>
        <v>77.5</v>
      </c>
      <c r="M6" s="101" t="s">
        <v>55</v>
      </c>
      <c r="N6" s="103"/>
      <c r="O6" s="103"/>
    </row>
    <row r="7" spans="6:15" x14ac:dyDescent="0.3">
      <c r="F7" s="104">
        <v>2</v>
      </c>
      <c r="G7" s="105">
        <f>G6</f>
        <v>1024000</v>
      </c>
      <c r="H7" s="105">
        <f>H6</f>
        <v>716800</v>
      </c>
      <c r="I7" s="98"/>
      <c r="J7" s="110">
        <f t="shared" si="0"/>
        <v>716800</v>
      </c>
      <c r="K7" s="111">
        <f t="shared" ref="K7:K70" si="2">J7/1024</f>
        <v>700</v>
      </c>
      <c r="L7" s="112">
        <f t="shared" si="1"/>
        <v>100</v>
      </c>
      <c r="M7" s="97"/>
      <c r="N7" s="112">
        <f>K6-K7</f>
        <v>-157.5</v>
      </c>
      <c r="O7" s="112">
        <f>L6-L7</f>
        <v>-22.5</v>
      </c>
    </row>
    <row r="8" spans="6:15" x14ac:dyDescent="0.3">
      <c r="F8" s="89">
        <v>3</v>
      </c>
      <c r="G8" s="105">
        <f t="shared" ref="G8:H23" si="3">G7</f>
        <v>1024000</v>
      </c>
      <c r="H8" s="105">
        <f t="shared" si="3"/>
        <v>716800</v>
      </c>
      <c r="I8" s="98"/>
      <c r="J8" s="110">
        <f t="shared" si="0"/>
        <v>716800</v>
      </c>
      <c r="K8" s="111">
        <f t="shared" si="2"/>
        <v>700</v>
      </c>
      <c r="L8" s="112">
        <f t="shared" si="1"/>
        <v>100</v>
      </c>
      <c r="M8" s="97"/>
      <c r="N8" s="112">
        <f t="shared" ref="N8:O23" si="4">K7-K8</f>
        <v>0</v>
      </c>
      <c r="O8" s="112">
        <f t="shared" si="4"/>
        <v>0</v>
      </c>
    </row>
    <row r="9" spans="6:15" x14ac:dyDescent="0.3">
      <c r="F9" s="104">
        <v>4</v>
      </c>
      <c r="G9" s="105">
        <f t="shared" si="3"/>
        <v>1024000</v>
      </c>
      <c r="H9" s="105">
        <f t="shared" si="3"/>
        <v>716800</v>
      </c>
      <c r="I9" s="98"/>
      <c r="J9" s="110">
        <f t="shared" si="0"/>
        <v>716800</v>
      </c>
      <c r="K9" s="111">
        <f t="shared" si="2"/>
        <v>700</v>
      </c>
      <c r="L9" s="112">
        <f t="shared" si="1"/>
        <v>100</v>
      </c>
      <c r="M9" s="97"/>
      <c r="N9" s="112">
        <f t="shared" si="4"/>
        <v>0</v>
      </c>
      <c r="O9" s="112">
        <f t="shared" si="4"/>
        <v>0</v>
      </c>
    </row>
    <row r="10" spans="6:15" x14ac:dyDescent="0.3">
      <c r="F10" s="89">
        <v>5</v>
      </c>
      <c r="G10" s="105">
        <f t="shared" si="3"/>
        <v>1024000</v>
      </c>
      <c r="H10" s="105">
        <f t="shared" si="3"/>
        <v>716800</v>
      </c>
      <c r="I10" s="98"/>
      <c r="J10" s="110">
        <f t="shared" si="0"/>
        <v>716800</v>
      </c>
      <c r="K10" s="111">
        <f t="shared" si="2"/>
        <v>700</v>
      </c>
      <c r="L10" s="112">
        <f t="shared" si="1"/>
        <v>100</v>
      </c>
      <c r="M10" s="97"/>
      <c r="N10" s="112">
        <f t="shared" si="4"/>
        <v>0</v>
      </c>
      <c r="O10" s="112">
        <f t="shared" si="4"/>
        <v>0</v>
      </c>
    </row>
    <row r="11" spans="6:15" x14ac:dyDescent="0.3">
      <c r="F11" s="104">
        <v>6</v>
      </c>
      <c r="G11" s="105">
        <f t="shared" si="3"/>
        <v>1024000</v>
      </c>
      <c r="H11" s="105">
        <f t="shared" si="3"/>
        <v>716800</v>
      </c>
      <c r="I11" s="98"/>
      <c r="J11" s="110">
        <f t="shared" si="0"/>
        <v>716800</v>
      </c>
      <c r="K11" s="111">
        <f t="shared" si="2"/>
        <v>700</v>
      </c>
      <c r="L11" s="112">
        <f t="shared" si="1"/>
        <v>100</v>
      </c>
      <c r="M11" s="97"/>
      <c r="N11" s="112">
        <f t="shared" si="4"/>
        <v>0</v>
      </c>
      <c r="O11" s="112">
        <f t="shared" si="4"/>
        <v>0</v>
      </c>
    </row>
    <row r="12" spans="6:15" x14ac:dyDescent="0.3">
      <c r="F12" s="89">
        <v>7</v>
      </c>
      <c r="G12" s="105">
        <f t="shared" si="3"/>
        <v>1024000</v>
      </c>
      <c r="H12" s="105">
        <f t="shared" si="3"/>
        <v>716800</v>
      </c>
      <c r="I12" s="98"/>
      <c r="J12" s="110">
        <f t="shared" si="0"/>
        <v>716800</v>
      </c>
      <c r="K12" s="111">
        <f t="shared" si="2"/>
        <v>700</v>
      </c>
      <c r="L12" s="112">
        <f t="shared" si="1"/>
        <v>100</v>
      </c>
      <c r="M12" s="97"/>
      <c r="N12" s="112">
        <f t="shared" si="4"/>
        <v>0</v>
      </c>
      <c r="O12" s="112">
        <f t="shared" si="4"/>
        <v>0</v>
      </c>
    </row>
    <row r="13" spans="6:15" x14ac:dyDescent="0.3">
      <c r="F13" s="104">
        <v>8</v>
      </c>
      <c r="G13" s="105">
        <f t="shared" si="3"/>
        <v>1024000</v>
      </c>
      <c r="H13" s="105">
        <f t="shared" si="3"/>
        <v>716800</v>
      </c>
      <c r="I13" s="98"/>
      <c r="J13" s="110">
        <f t="shared" si="0"/>
        <v>716800</v>
      </c>
      <c r="K13" s="111">
        <f t="shared" si="2"/>
        <v>700</v>
      </c>
      <c r="L13" s="112">
        <f t="shared" si="1"/>
        <v>100</v>
      </c>
      <c r="M13" s="97"/>
      <c r="N13" s="112">
        <f t="shared" si="4"/>
        <v>0</v>
      </c>
      <c r="O13" s="112">
        <f t="shared" si="4"/>
        <v>0</v>
      </c>
    </row>
    <row r="14" spans="6:15" x14ac:dyDescent="0.3">
      <c r="F14" s="89">
        <v>9</v>
      </c>
      <c r="G14" s="105">
        <f t="shared" si="3"/>
        <v>1024000</v>
      </c>
      <c r="H14" s="105">
        <f t="shared" si="3"/>
        <v>716800</v>
      </c>
      <c r="I14" s="98"/>
      <c r="J14" s="110">
        <f t="shared" si="0"/>
        <v>716800</v>
      </c>
      <c r="K14" s="111">
        <f t="shared" si="2"/>
        <v>700</v>
      </c>
      <c r="L14" s="112">
        <f t="shared" si="1"/>
        <v>100</v>
      </c>
      <c r="M14" s="97"/>
      <c r="N14" s="112">
        <f t="shared" si="4"/>
        <v>0</v>
      </c>
      <c r="O14" s="112">
        <f t="shared" si="4"/>
        <v>0</v>
      </c>
    </row>
    <row r="15" spans="6:15" x14ac:dyDescent="0.3">
      <c r="F15" s="104">
        <v>10</v>
      </c>
      <c r="G15" s="105">
        <f t="shared" si="3"/>
        <v>1024000</v>
      </c>
      <c r="H15" s="105">
        <f t="shared" si="3"/>
        <v>716800</v>
      </c>
      <c r="I15" s="98"/>
      <c r="J15" s="110">
        <f t="shared" si="0"/>
        <v>716800</v>
      </c>
      <c r="K15" s="111">
        <f t="shared" si="2"/>
        <v>700</v>
      </c>
      <c r="L15" s="112">
        <f t="shared" si="1"/>
        <v>100</v>
      </c>
      <c r="M15" s="97"/>
      <c r="N15" s="112">
        <f t="shared" si="4"/>
        <v>0</v>
      </c>
      <c r="O15" s="112">
        <f t="shared" si="4"/>
        <v>0</v>
      </c>
    </row>
    <row r="16" spans="6:15" s="95" customFormat="1" x14ac:dyDescent="0.3">
      <c r="F16" s="104">
        <v>11</v>
      </c>
      <c r="G16" s="105">
        <f t="shared" si="3"/>
        <v>1024000</v>
      </c>
      <c r="H16" s="105">
        <f t="shared" si="3"/>
        <v>716800</v>
      </c>
      <c r="I16" s="98"/>
      <c r="J16" s="110">
        <f t="shared" si="0"/>
        <v>716800</v>
      </c>
      <c r="K16" s="111">
        <f t="shared" si="2"/>
        <v>700</v>
      </c>
      <c r="L16" s="112">
        <f t="shared" si="1"/>
        <v>100</v>
      </c>
      <c r="M16" s="97"/>
      <c r="N16" s="112">
        <f t="shared" si="4"/>
        <v>0</v>
      </c>
      <c r="O16" s="112">
        <f t="shared" si="4"/>
        <v>0</v>
      </c>
    </row>
    <row r="17" spans="6:19" x14ac:dyDescent="0.3">
      <c r="F17" s="104">
        <v>12</v>
      </c>
      <c r="G17" s="105">
        <f t="shared" si="3"/>
        <v>1024000</v>
      </c>
      <c r="H17" s="105">
        <f t="shared" si="3"/>
        <v>716800</v>
      </c>
      <c r="I17" s="98"/>
      <c r="J17" s="110">
        <f t="shared" si="0"/>
        <v>716800</v>
      </c>
      <c r="K17" s="111">
        <f t="shared" si="2"/>
        <v>700</v>
      </c>
      <c r="L17" s="112">
        <f t="shared" si="1"/>
        <v>100</v>
      </c>
      <c r="M17" s="97"/>
      <c r="N17" s="112">
        <f t="shared" si="4"/>
        <v>0</v>
      </c>
      <c r="O17" s="112">
        <f t="shared" si="4"/>
        <v>0</v>
      </c>
    </row>
    <row r="18" spans="6:19" x14ac:dyDescent="0.3">
      <c r="F18" s="89">
        <v>13</v>
      </c>
      <c r="G18" s="105">
        <f t="shared" si="3"/>
        <v>1024000</v>
      </c>
      <c r="H18" s="105">
        <f t="shared" si="3"/>
        <v>716800</v>
      </c>
      <c r="I18" s="98"/>
      <c r="J18" s="110">
        <f t="shared" si="0"/>
        <v>716800</v>
      </c>
      <c r="K18" s="111">
        <f t="shared" si="2"/>
        <v>700</v>
      </c>
      <c r="L18" s="112">
        <f t="shared" si="1"/>
        <v>100</v>
      </c>
      <c r="M18" s="97"/>
      <c r="N18" s="112">
        <f t="shared" si="4"/>
        <v>0</v>
      </c>
      <c r="O18" s="112">
        <f t="shared" si="4"/>
        <v>0</v>
      </c>
    </row>
    <row r="19" spans="6:19" x14ac:dyDescent="0.3">
      <c r="F19" s="104">
        <v>14</v>
      </c>
      <c r="G19" s="105">
        <f t="shared" si="3"/>
        <v>1024000</v>
      </c>
      <c r="H19" s="105">
        <f t="shared" si="3"/>
        <v>716800</v>
      </c>
      <c r="I19" s="98"/>
      <c r="J19" s="110">
        <f t="shared" si="0"/>
        <v>716800</v>
      </c>
      <c r="K19" s="111">
        <f t="shared" si="2"/>
        <v>700</v>
      </c>
      <c r="L19" s="112">
        <f t="shared" si="1"/>
        <v>100</v>
      </c>
      <c r="M19" s="97"/>
      <c r="N19" s="112">
        <f t="shared" si="4"/>
        <v>0</v>
      </c>
      <c r="O19" s="112">
        <f t="shared" si="4"/>
        <v>0</v>
      </c>
    </row>
    <row r="20" spans="6:19" x14ac:dyDescent="0.3">
      <c r="F20" s="89">
        <v>15</v>
      </c>
      <c r="G20" s="105">
        <f t="shared" si="3"/>
        <v>1024000</v>
      </c>
      <c r="H20" s="105">
        <f t="shared" si="3"/>
        <v>716800</v>
      </c>
      <c r="I20" s="98"/>
      <c r="J20" s="110">
        <f t="shared" si="0"/>
        <v>716800</v>
      </c>
      <c r="K20" s="111">
        <f t="shared" si="2"/>
        <v>700</v>
      </c>
      <c r="L20" s="112">
        <f t="shared" si="1"/>
        <v>100</v>
      </c>
      <c r="M20" s="97"/>
      <c r="N20" s="112">
        <f t="shared" si="4"/>
        <v>0</v>
      </c>
      <c r="O20" s="112">
        <f t="shared" si="4"/>
        <v>0</v>
      </c>
    </row>
    <row r="21" spans="6:19" x14ac:dyDescent="0.3">
      <c r="F21" s="104">
        <v>16</v>
      </c>
      <c r="G21" s="105">
        <f t="shared" si="3"/>
        <v>1024000</v>
      </c>
      <c r="H21" s="105">
        <f t="shared" si="3"/>
        <v>716800</v>
      </c>
      <c r="I21" s="98"/>
      <c r="J21" s="110">
        <f t="shared" si="0"/>
        <v>716800</v>
      </c>
      <c r="K21" s="111">
        <f t="shared" si="2"/>
        <v>700</v>
      </c>
      <c r="L21" s="112">
        <f t="shared" si="1"/>
        <v>100</v>
      </c>
      <c r="M21" s="97"/>
      <c r="N21" s="112">
        <f t="shared" si="4"/>
        <v>0</v>
      </c>
      <c r="O21" s="112">
        <f t="shared" si="4"/>
        <v>0</v>
      </c>
    </row>
    <row r="22" spans="6:19" x14ac:dyDescent="0.3">
      <c r="F22" s="89">
        <v>17</v>
      </c>
      <c r="G22" s="105">
        <f t="shared" si="3"/>
        <v>1024000</v>
      </c>
      <c r="H22" s="105">
        <f t="shared" si="3"/>
        <v>716800</v>
      </c>
      <c r="I22" s="98"/>
      <c r="J22" s="110">
        <f t="shared" si="0"/>
        <v>716800</v>
      </c>
      <c r="K22" s="111">
        <f t="shared" si="2"/>
        <v>700</v>
      </c>
      <c r="L22" s="112">
        <f t="shared" si="1"/>
        <v>100</v>
      </c>
      <c r="M22" s="97"/>
      <c r="N22" s="112">
        <f t="shared" si="4"/>
        <v>0</v>
      </c>
      <c r="O22" s="112">
        <f t="shared" si="4"/>
        <v>0</v>
      </c>
      <c r="S22" s="78"/>
    </row>
    <row r="23" spans="6:19" x14ac:dyDescent="0.3">
      <c r="F23" s="104">
        <v>18</v>
      </c>
      <c r="G23" s="105">
        <f t="shared" si="3"/>
        <v>1024000</v>
      </c>
      <c r="H23" s="105">
        <f t="shared" si="3"/>
        <v>716800</v>
      </c>
      <c r="I23" s="98"/>
      <c r="J23" s="110">
        <f t="shared" si="0"/>
        <v>716800</v>
      </c>
      <c r="K23" s="111">
        <f t="shared" si="2"/>
        <v>700</v>
      </c>
      <c r="L23" s="112">
        <f t="shared" si="1"/>
        <v>100</v>
      </c>
      <c r="M23" s="97"/>
      <c r="N23" s="112">
        <f t="shared" si="4"/>
        <v>0</v>
      </c>
      <c r="O23" s="112">
        <f t="shared" si="4"/>
        <v>0</v>
      </c>
    </row>
    <row r="24" spans="6:19" x14ac:dyDescent="0.3">
      <c r="F24" s="89">
        <v>19</v>
      </c>
      <c r="G24" s="105">
        <f t="shared" ref="G24:H39" si="5">G23</f>
        <v>1024000</v>
      </c>
      <c r="H24" s="105">
        <f t="shared" si="5"/>
        <v>716800</v>
      </c>
      <c r="I24" s="98"/>
      <c r="J24" s="110">
        <f t="shared" si="0"/>
        <v>716800</v>
      </c>
      <c r="K24" s="111">
        <f t="shared" si="2"/>
        <v>700</v>
      </c>
      <c r="L24" s="112">
        <f t="shared" si="1"/>
        <v>100</v>
      </c>
      <c r="M24" s="97"/>
      <c r="N24" s="112">
        <f t="shared" ref="N24:O39" si="6">K23-K24</f>
        <v>0</v>
      </c>
      <c r="O24" s="112">
        <f t="shared" si="6"/>
        <v>0</v>
      </c>
    </row>
    <row r="25" spans="6:19" x14ac:dyDescent="0.3">
      <c r="F25" s="104">
        <v>20</v>
      </c>
      <c r="G25" s="105">
        <f t="shared" si="5"/>
        <v>1024000</v>
      </c>
      <c r="H25" s="105">
        <f t="shared" si="5"/>
        <v>716800</v>
      </c>
      <c r="I25" s="98"/>
      <c r="J25" s="110">
        <f t="shared" si="0"/>
        <v>716800</v>
      </c>
      <c r="K25" s="111">
        <f t="shared" si="2"/>
        <v>700</v>
      </c>
      <c r="L25" s="112">
        <f t="shared" si="1"/>
        <v>100</v>
      </c>
      <c r="M25" s="97"/>
      <c r="N25" s="112">
        <f t="shared" si="6"/>
        <v>0</v>
      </c>
      <c r="O25" s="112">
        <f t="shared" si="6"/>
        <v>0</v>
      </c>
    </row>
    <row r="26" spans="6:19" x14ac:dyDescent="0.3">
      <c r="F26" s="89">
        <v>21</v>
      </c>
      <c r="G26" s="105">
        <f t="shared" si="5"/>
        <v>1024000</v>
      </c>
      <c r="H26" s="105">
        <f t="shared" si="5"/>
        <v>716800</v>
      </c>
      <c r="I26" s="98"/>
      <c r="J26" s="110">
        <f t="shared" si="0"/>
        <v>716800</v>
      </c>
      <c r="K26" s="111">
        <f t="shared" si="2"/>
        <v>700</v>
      </c>
      <c r="L26" s="112">
        <f t="shared" si="1"/>
        <v>100</v>
      </c>
      <c r="M26" s="97"/>
      <c r="N26" s="112">
        <f t="shared" si="6"/>
        <v>0</v>
      </c>
      <c r="O26" s="112">
        <f t="shared" si="6"/>
        <v>0</v>
      </c>
    </row>
    <row r="27" spans="6:19" x14ac:dyDescent="0.3">
      <c r="F27" s="104">
        <v>22</v>
      </c>
      <c r="G27" s="105">
        <f t="shared" si="5"/>
        <v>1024000</v>
      </c>
      <c r="H27" s="105">
        <f t="shared" si="5"/>
        <v>716800</v>
      </c>
      <c r="I27" s="98"/>
      <c r="J27" s="110">
        <f t="shared" si="0"/>
        <v>716800</v>
      </c>
      <c r="K27" s="111">
        <f t="shared" si="2"/>
        <v>700</v>
      </c>
      <c r="L27" s="112">
        <f t="shared" si="1"/>
        <v>100</v>
      </c>
      <c r="M27" s="97"/>
      <c r="N27" s="112">
        <f t="shared" si="6"/>
        <v>0</v>
      </c>
      <c r="O27" s="112">
        <f t="shared" si="6"/>
        <v>0</v>
      </c>
    </row>
    <row r="28" spans="6:19" x14ac:dyDescent="0.3">
      <c r="F28" s="89">
        <v>23</v>
      </c>
      <c r="G28" s="105">
        <f t="shared" si="5"/>
        <v>1024000</v>
      </c>
      <c r="H28" s="105">
        <f t="shared" si="5"/>
        <v>716800</v>
      </c>
      <c r="I28" s="98"/>
      <c r="J28" s="110">
        <f t="shared" si="0"/>
        <v>716800</v>
      </c>
      <c r="K28" s="111">
        <f t="shared" si="2"/>
        <v>700</v>
      </c>
      <c r="L28" s="112">
        <f t="shared" si="1"/>
        <v>100</v>
      </c>
      <c r="M28" s="97"/>
      <c r="N28" s="112">
        <f t="shared" si="6"/>
        <v>0</v>
      </c>
      <c r="O28" s="112">
        <f t="shared" si="6"/>
        <v>0</v>
      </c>
    </row>
    <row r="29" spans="6:19" x14ac:dyDescent="0.3">
      <c r="F29" s="104">
        <v>24</v>
      </c>
      <c r="G29" s="105">
        <f t="shared" si="5"/>
        <v>1024000</v>
      </c>
      <c r="H29" s="105">
        <f t="shared" si="5"/>
        <v>716800</v>
      </c>
      <c r="I29" s="98"/>
      <c r="J29" s="110">
        <f t="shared" si="0"/>
        <v>716800</v>
      </c>
      <c r="K29" s="111">
        <f t="shared" si="2"/>
        <v>700</v>
      </c>
      <c r="L29" s="112">
        <f t="shared" si="1"/>
        <v>100</v>
      </c>
      <c r="M29" s="97"/>
      <c r="N29" s="112">
        <f t="shared" si="6"/>
        <v>0</v>
      </c>
      <c r="O29" s="112">
        <f t="shared" si="6"/>
        <v>0</v>
      </c>
    </row>
    <row r="30" spans="6:19" x14ac:dyDescent="0.3">
      <c r="F30" s="89">
        <v>25</v>
      </c>
      <c r="G30" s="105">
        <f t="shared" si="5"/>
        <v>1024000</v>
      </c>
      <c r="H30" s="105">
        <f t="shared" si="5"/>
        <v>716800</v>
      </c>
      <c r="I30" s="98"/>
      <c r="J30" s="110">
        <f t="shared" si="0"/>
        <v>716800</v>
      </c>
      <c r="K30" s="111">
        <f t="shared" si="2"/>
        <v>700</v>
      </c>
      <c r="L30" s="112">
        <f t="shared" si="1"/>
        <v>100</v>
      </c>
      <c r="M30" s="97"/>
      <c r="N30" s="112">
        <f t="shared" si="6"/>
        <v>0</v>
      </c>
      <c r="O30" s="112">
        <f t="shared" si="6"/>
        <v>0</v>
      </c>
    </row>
    <row r="31" spans="6:19" x14ac:dyDescent="0.3">
      <c r="F31" s="104">
        <v>26</v>
      </c>
      <c r="G31" s="105">
        <f t="shared" si="5"/>
        <v>1024000</v>
      </c>
      <c r="H31" s="105">
        <f t="shared" si="5"/>
        <v>716800</v>
      </c>
      <c r="I31" s="98"/>
      <c r="J31" s="110">
        <f t="shared" si="0"/>
        <v>716800</v>
      </c>
      <c r="K31" s="111">
        <f t="shared" si="2"/>
        <v>700</v>
      </c>
      <c r="L31" s="112">
        <f t="shared" si="1"/>
        <v>100</v>
      </c>
      <c r="M31" s="97"/>
      <c r="N31" s="112">
        <f t="shared" si="6"/>
        <v>0</v>
      </c>
      <c r="O31" s="112">
        <f t="shared" si="6"/>
        <v>0</v>
      </c>
    </row>
    <row r="32" spans="6:19" x14ac:dyDescent="0.3">
      <c r="F32" s="89">
        <v>27</v>
      </c>
      <c r="G32" s="105">
        <f t="shared" si="5"/>
        <v>1024000</v>
      </c>
      <c r="H32" s="105">
        <f t="shared" si="5"/>
        <v>716800</v>
      </c>
      <c r="I32" s="98"/>
      <c r="J32" s="110">
        <f t="shared" si="0"/>
        <v>716800</v>
      </c>
      <c r="K32" s="111">
        <f t="shared" si="2"/>
        <v>700</v>
      </c>
      <c r="L32" s="112">
        <f t="shared" si="1"/>
        <v>100</v>
      </c>
      <c r="M32" s="97"/>
      <c r="N32" s="112">
        <f t="shared" si="6"/>
        <v>0</v>
      </c>
      <c r="O32" s="112">
        <f t="shared" si="6"/>
        <v>0</v>
      </c>
    </row>
    <row r="33" spans="6:15" x14ac:dyDescent="0.3">
      <c r="F33" s="104">
        <v>28</v>
      </c>
      <c r="G33" s="105">
        <f t="shared" si="5"/>
        <v>1024000</v>
      </c>
      <c r="H33" s="105">
        <f t="shared" si="5"/>
        <v>716800</v>
      </c>
      <c r="I33" s="98"/>
      <c r="J33" s="110">
        <f t="shared" si="0"/>
        <v>716800</v>
      </c>
      <c r="K33" s="111">
        <f t="shared" si="2"/>
        <v>700</v>
      </c>
      <c r="L33" s="112">
        <f t="shared" si="1"/>
        <v>100</v>
      </c>
      <c r="M33" s="97"/>
      <c r="N33" s="112">
        <f t="shared" si="6"/>
        <v>0</v>
      </c>
      <c r="O33" s="112">
        <f t="shared" si="6"/>
        <v>0</v>
      </c>
    </row>
    <row r="34" spans="6:15" x14ac:dyDescent="0.3">
      <c r="F34" s="89">
        <v>29</v>
      </c>
      <c r="G34" s="105">
        <f t="shared" si="5"/>
        <v>1024000</v>
      </c>
      <c r="H34" s="105">
        <f t="shared" si="5"/>
        <v>716800</v>
      </c>
      <c r="I34" s="98"/>
      <c r="J34" s="110">
        <f t="shared" si="0"/>
        <v>716800</v>
      </c>
      <c r="K34" s="111">
        <f t="shared" si="2"/>
        <v>700</v>
      </c>
      <c r="L34" s="112">
        <f t="shared" si="1"/>
        <v>100</v>
      </c>
      <c r="M34" s="97"/>
      <c r="N34" s="112">
        <f t="shared" si="6"/>
        <v>0</v>
      </c>
      <c r="O34" s="112">
        <f t="shared" si="6"/>
        <v>0</v>
      </c>
    </row>
    <row r="35" spans="6:15" x14ac:dyDescent="0.3">
      <c r="F35" s="104">
        <v>30</v>
      </c>
      <c r="G35" s="105">
        <f t="shared" si="5"/>
        <v>1024000</v>
      </c>
      <c r="H35" s="105">
        <f t="shared" si="5"/>
        <v>716800</v>
      </c>
      <c r="I35" s="98"/>
      <c r="J35" s="110">
        <f t="shared" si="0"/>
        <v>716800</v>
      </c>
      <c r="K35" s="111">
        <f t="shared" si="2"/>
        <v>700</v>
      </c>
      <c r="L35" s="112">
        <f t="shared" si="1"/>
        <v>100</v>
      </c>
      <c r="M35" s="97"/>
      <c r="N35" s="112">
        <f t="shared" si="6"/>
        <v>0</v>
      </c>
      <c r="O35" s="112">
        <f t="shared" si="6"/>
        <v>0</v>
      </c>
    </row>
    <row r="36" spans="6:15" x14ac:dyDescent="0.3">
      <c r="F36" s="89">
        <v>31</v>
      </c>
      <c r="G36" s="105">
        <f t="shared" si="5"/>
        <v>1024000</v>
      </c>
      <c r="H36" s="105">
        <f t="shared" si="5"/>
        <v>716800</v>
      </c>
      <c r="I36" s="98"/>
      <c r="J36" s="110">
        <f t="shared" si="0"/>
        <v>716800</v>
      </c>
      <c r="K36" s="111">
        <f t="shared" si="2"/>
        <v>700</v>
      </c>
      <c r="L36" s="112">
        <f t="shared" si="1"/>
        <v>100</v>
      </c>
      <c r="M36" s="97"/>
      <c r="N36" s="112">
        <f t="shared" si="6"/>
        <v>0</v>
      </c>
      <c r="O36" s="112">
        <f t="shared" si="6"/>
        <v>0</v>
      </c>
    </row>
    <row r="37" spans="6:15" x14ac:dyDescent="0.3">
      <c r="F37" s="104">
        <v>32</v>
      </c>
      <c r="G37" s="105">
        <f t="shared" si="5"/>
        <v>1024000</v>
      </c>
      <c r="H37" s="105">
        <f t="shared" si="5"/>
        <v>716800</v>
      </c>
      <c r="I37" s="98"/>
      <c r="J37" s="110">
        <f t="shared" si="0"/>
        <v>716800</v>
      </c>
      <c r="K37" s="111">
        <f t="shared" si="2"/>
        <v>700</v>
      </c>
      <c r="L37" s="112">
        <f t="shared" si="1"/>
        <v>100</v>
      </c>
      <c r="M37" s="97"/>
      <c r="N37" s="112">
        <f t="shared" si="6"/>
        <v>0</v>
      </c>
      <c r="O37" s="112">
        <f t="shared" si="6"/>
        <v>0</v>
      </c>
    </row>
    <row r="38" spans="6:15" x14ac:dyDescent="0.3">
      <c r="F38" s="89">
        <v>33</v>
      </c>
      <c r="G38" s="105">
        <f t="shared" si="5"/>
        <v>1024000</v>
      </c>
      <c r="H38" s="105">
        <f t="shared" si="5"/>
        <v>716800</v>
      </c>
      <c r="I38" s="98"/>
      <c r="J38" s="110">
        <f t="shared" ref="J38:J69" si="7">H38-I38</f>
        <v>716800</v>
      </c>
      <c r="K38" s="111">
        <f t="shared" si="2"/>
        <v>700</v>
      </c>
      <c r="L38" s="112">
        <f t="shared" ref="L38:L69" si="8">((J38* 100 )/H38)</f>
        <v>100</v>
      </c>
      <c r="M38" s="97"/>
      <c r="N38" s="112">
        <f t="shared" si="6"/>
        <v>0</v>
      </c>
      <c r="O38" s="112">
        <f t="shared" si="6"/>
        <v>0</v>
      </c>
    </row>
    <row r="39" spans="6:15" x14ac:dyDescent="0.3">
      <c r="F39" s="104">
        <v>34</v>
      </c>
      <c r="G39" s="105">
        <f t="shared" si="5"/>
        <v>1024000</v>
      </c>
      <c r="H39" s="105">
        <f t="shared" si="5"/>
        <v>716800</v>
      </c>
      <c r="I39" s="98"/>
      <c r="J39" s="110">
        <f t="shared" si="7"/>
        <v>716800</v>
      </c>
      <c r="K39" s="111">
        <f t="shared" si="2"/>
        <v>700</v>
      </c>
      <c r="L39" s="112">
        <f t="shared" si="8"/>
        <v>100</v>
      </c>
      <c r="M39" s="97"/>
      <c r="N39" s="112">
        <f t="shared" si="6"/>
        <v>0</v>
      </c>
      <c r="O39" s="112">
        <f t="shared" si="6"/>
        <v>0</v>
      </c>
    </row>
    <row r="40" spans="6:15" x14ac:dyDescent="0.3">
      <c r="F40" s="89">
        <v>35</v>
      </c>
      <c r="G40" s="105">
        <f t="shared" ref="G40:H55" si="9">G39</f>
        <v>1024000</v>
      </c>
      <c r="H40" s="105">
        <f t="shared" si="9"/>
        <v>716800</v>
      </c>
      <c r="I40" s="98"/>
      <c r="J40" s="110">
        <f t="shared" si="7"/>
        <v>716800</v>
      </c>
      <c r="K40" s="111">
        <f t="shared" si="2"/>
        <v>700</v>
      </c>
      <c r="L40" s="112">
        <f t="shared" si="8"/>
        <v>100</v>
      </c>
      <c r="M40" s="97"/>
      <c r="N40" s="112">
        <f t="shared" ref="N40:O55" si="10">K39-K40</f>
        <v>0</v>
      </c>
      <c r="O40" s="112">
        <f t="shared" si="10"/>
        <v>0</v>
      </c>
    </row>
    <row r="41" spans="6:15" x14ac:dyDescent="0.3">
      <c r="F41" s="104">
        <v>36</v>
      </c>
      <c r="G41" s="105">
        <f t="shared" si="9"/>
        <v>1024000</v>
      </c>
      <c r="H41" s="105">
        <f t="shared" si="9"/>
        <v>716800</v>
      </c>
      <c r="I41" s="98"/>
      <c r="J41" s="110">
        <f t="shared" si="7"/>
        <v>716800</v>
      </c>
      <c r="K41" s="111">
        <f t="shared" si="2"/>
        <v>700</v>
      </c>
      <c r="L41" s="112">
        <f t="shared" si="8"/>
        <v>100</v>
      </c>
      <c r="M41" s="97"/>
      <c r="N41" s="112">
        <f t="shared" si="10"/>
        <v>0</v>
      </c>
      <c r="O41" s="112">
        <f t="shared" si="10"/>
        <v>0</v>
      </c>
    </row>
    <row r="42" spans="6:15" x14ac:dyDescent="0.3">
      <c r="F42" s="89">
        <v>37</v>
      </c>
      <c r="G42" s="105">
        <f t="shared" si="9"/>
        <v>1024000</v>
      </c>
      <c r="H42" s="105">
        <f t="shared" si="9"/>
        <v>716800</v>
      </c>
      <c r="I42" s="98"/>
      <c r="J42" s="110">
        <f t="shared" si="7"/>
        <v>716800</v>
      </c>
      <c r="K42" s="111">
        <f t="shared" si="2"/>
        <v>700</v>
      </c>
      <c r="L42" s="112">
        <f t="shared" si="8"/>
        <v>100</v>
      </c>
      <c r="M42" s="97"/>
      <c r="N42" s="112">
        <f t="shared" si="10"/>
        <v>0</v>
      </c>
      <c r="O42" s="112">
        <f t="shared" si="10"/>
        <v>0</v>
      </c>
    </row>
    <row r="43" spans="6:15" x14ac:dyDescent="0.3">
      <c r="F43" s="104">
        <v>38</v>
      </c>
      <c r="G43" s="105">
        <f t="shared" si="9"/>
        <v>1024000</v>
      </c>
      <c r="H43" s="105">
        <f t="shared" si="9"/>
        <v>716800</v>
      </c>
      <c r="I43" s="98"/>
      <c r="J43" s="110">
        <f t="shared" si="7"/>
        <v>716800</v>
      </c>
      <c r="K43" s="111">
        <f t="shared" si="2"/>
        <v>700</v>
      </c>
      <c r="L43" s="112">
        <f t="shared" si="8"/>
        <v>100</v>
      </c>
      <c r="M43" s="97"/>
      <c r="N43" s="112">
        <f t="shared" si="10"/>
        <v>0</v>
      </c>
      <c r="O43" s="112">
        <f t="shared" si="10"/>
        <v>0</v>
      </c>
    </row>
    <row r="44" spans="6:15" x14ac:dyDescent="0.3">
      <c r="F44" s="89">
        <v>39</v>
      </c>
      <c r="G44" s="105">
        <f t="shared" si="9"/>
        <v>1024000</v>
      </c>
      <c r="H44" s="105">
        <f t="shared" si="9"/>
        <v>716800</v>
      </c>
      <c r="I44" s="98"/>
      <c r="J44" s="110">
        <f t="shared" si="7"/>
        <v>716800</v>
      </c>
      <c r="K44" s="111">
        <f t="shared" si="2"/>
        <v>700</v>
      </c>
      <c r="L44" s="112">
        <f t="shared" si="8"/>
        <v>100</v>
      </c>
      <c r="M44" s="97"/>
      <c r="N44" s="112">
        <f t="shared" si="10"/>
        <v>0</v>
      </c>
      <c r="O44" s="112">
        <f t="shared" si="10"/>
        <v>0</v>
      </c>
    </row>
    <row r="45" spans="6:15" x14ac:dyDescent="0.3">
      <c r="F45" s="104">
        <v>40</v>
      </c>
      <c r="G45" s="105">
        <f t="shared" si="9"/>
        <v>1024000</v>
      </c>
      <c r="H45" s="105">
        <f t="shared" si="9"/>
        <v>716800</v>
      </c>
      <c r="I45" s="98"/>
      <c r="J45" s="110">
        <f t="shared" si="7"/>
        <v>716800</v>
      </c>
      <c r="K45" s="111">
        <f t="shared" si="2"/>
        <v>700</v>
      </c>
      <c r="L45" s="112">
        <f t="shared" si="8"/>
        <v>100</v>
      </c>
      <c r="M45" s="97"/>
      <c r="N45" s="112">
        <f t="shared" si="10"/>
        <v>0</v>
      </c>
      <c r="O45" s="112">
        <f t="shared" si="10"/>
        <v>0</v>
      </c>
    </row>
    <row r="46" spans="6:15" x14ac:dyDescent="0.3">
      <c r="F46" s="89">
        <v>41</v>
      </c>
      <c r="G46" s="105">
        <f t="shared" si="9"/>
        <v>1024000</v>
      </c>
      <c r="H46" s="105">
        <f t="shared" si="9"/>
        <v>716800</v>
      </c>
      <c r="I46" s="98"/>
      <c r="J46" s="110">
        <f t="shared" si="7"/>
        <v>716800</v>
      </c>
      <c r="K46" s="111">
        <f t="shared" si="2"/>
        <v>700</v>
      </c>
      <c r="L46" s="112">
        <f t="shared" si="8"/>
        <v>100</v>
      </c>
      <c r="M46" s="97"/>
      <c r="N46" s="112">
        <f t="shared" si="10"/>
        <v>0</v>
      </c>
      <c r="O46" s="112">
        <f t="shared" si="10"/>
        <v>0</v>
      </c>
    </row>
    <row r="47" spans="6:15" x14ac:dyDescent="0.3">
      <c r="F47" s="104">
        <v>42</v>
      </c>
      <c r="G47" s="105">
        <f t="shared" si="9"/>
        <v>1024000</v>
      </c>
      <c r="H47" s="105">
        <f t="shared" si="9"/>
        <v>716800</v>
      </c>
      <c r="I47" s="98"/>
      <c r="J47" s="110">
        <f t="shared" si="7"/>
        <v>716800</v>
      </c>
      <c r="K47" s="111">
        <f t="shared" si="2"/>
        <v>700</v>
      </c>
      <c r="L47" s="112">
        <f t="shared" si="8"/>
        <v>100</v>
      </c>
      <c r="M47" s="97"/>
      <c r="N47" s="112">
        <f t="shared" si="10"/>
        <v>0</v>
      </c>
      <c r="O47" s="112">
        <f t="shared" si="10"/>
        <v>0</v>
      </c>
    </row>
    <row r="48" spans="6:15" x14ac:dyDescent="0.3">
      <c r="F48" s="89">
        <v>43</v>
      </c>
      <c r="G48" s="105">
        <f t="shared" si="9"/>
        <v>1024000</v>
      </c>
      <c r="H48" s="105">
        <f t="shared" si="9"/>
        <v>716800</v>
      </c>
      <c r="I48" s="98"/>
      <c r="J48" s="110">
        <f t="shared" si="7"/>
        <v>716800</v>
      </c>
      <c r="K48" s="111">
        <f t="shared" si="2"/>
        <v>700</v>
      </c>
      <c r="L48" s="112">
        <f t="shared" si="8"/>
        <v>100</v>
      </c>
      <c r="M48" s="97"/>
      <c r="N48" s="112">
        <f t="shared" si="10"/>
        <v>0</v>
      </c>
      <c r="O48" s="112">
        <f t="shared" si="10"/>
        <v>0</v>
      </c>
    </row>
    <row r="49" spans="6:15" x14ac:dyDescent="0.3">
      <c r="F49" s="104">
        <v>44</v>
      </c>
      <c r="G49" s="105">
        <f t="shared" si="9"/>
        <v>1024000</v>
      </c>
      <c r="H49" s="105">
        <f t="shared" si="9"/>
        <v>716800</v>
      </c>
      <c r="I49" s="98"/>
      <c r="J49" s="110">
        <f t="shared" si="7"/>
        <v>716800</v>
      </c>
      <c r="K49" s="111">
        <f t="shared" si="2"/>
        <v>700</v>
      </c>
      <c r="L49" s="112">
        <f t="shared" si="8"/>
        <v>100</v>
      </c>
      <c r="M49" s="97"/>
      <c r="N49" s="112">
        <f t="shared" si="10"/>
        <v>0</v>
      </c>
      <c r="O49" s="112">
        <f t="shared" si="10"/>
        <v>0</v>
      </c>
    </row>
    <row r="50" spans="6:15" x14ac:dyDescent="0.3">
      <c r="F50" s="89">
        <v>45</v>
      </c>
      <c r="G50" s="105">
        <f t="shared" si="9"/>
        <v>1024000</v>
      </c>
      <c r="H50" s="105">
        <f t="shared" si="9"/>
        <v>716800</v>
      </c>
      <c r="I50" s="98"/>
      <c r="J50" s="110">
        <f t="shared" si="7"/>
        <v>716800</v>
      </c>
      <c r="K50" s="111">
        <f t="shared" si="2"/>
        <v>700</v>
      </c>
      <c r="L50" s="112">
        <f t="shared" si="8"/>
        <v>100</v>
      </c>
      <c r="M50" s="97"/>
      <c r="N50" s="112">
        <f t="shared" si="10"/>
        <v>0</v>
      </c>
      <c r="O50" s="112">
        <f t="shared" si="10"/>
        <v>0</v>
      </c>
    </row>
    <row r="51" spans="6:15" x14ac:dyDescent="0.3">
      <c r="F51" s="104">
        <v>46</v>
      </c>
      <c r="G51" s="105">
        <f t="shared" si="9"/>
        <v>1024000</v>
      </c>
      <c r="H51" s="105">
        <f t="shared" si="9"/>
        <v>716800</v>
      </c>
      <c r="I51" s="98"/>
      <c r="J51" s="110">
        <f t="shared" si="7"/>
        <v>716800</v>
      </c>
      <c r="K51" s="111">
        <f t="shared" si="2"/>
        <v>700</v>
      </c>
      <c r="L51" s="112">
        <f t="shared" si="8"/>
        <v>100</v>
      </c>
      <c r="M51" s="97"/>
      <c r="N51" s="112">
        <f t="shared" si="10"/>
        <v>0</v>
      </c>
      <c r="O51" s="112">
        <f t="shared" si="10"/>
        <v>0</v>
      </c>
    </row>
    <row r="52" spans="6:15" x14ac:dyDescent="0.3">
      <c r="F52" s="89">
        <v>47</v>
      </c>
      <c r="G52" s="105">
        <f t="shared" si="9"/>
        <v>1024000</v>
      </c>
      <c r="H52" s="105">
        <f t="shared" si="9"/>
        <v>716800</v>
      </c>
      <c r="I52" s="98"/>
      <c r="J52" s="110">
        <f t="shared" si="7"/>
        <v>716800</v>
      </c>
      <c r="K52" s="111">
        <f t="shared" si="2"/>
        <v>700</v>
      </c>
      <c r="L52" s="112">
        <f t="shared" si="8"/>
        <v>100</v>
      </c>
      <c r="M52" s="97"/>
      <c r="N52" s="112">
        <f t="shared" si="10"/>
        <v>0</v>
      </c>
      <c r="O52" s="112">
        <f t="shared" si="10"/>
        <v>0</v>
      </c>
    </row>
    <row r="53" spans="6:15" x14ac:dyDescent="0.3">
      <c r="F53" s="104">
        <v>48</v>
      </c>
      <c r="G53" s="105">
        <f t="shared" si="9"/>
        <v>1024000</v>
      </c>
      <c r="H53" s="105">
        <f t="shared" si="9"/>
        <v>716800</v>
      </c>
      <c r="I53" s="98"/>
      <c r="J53" s="110">
        <f t="shared" si="7"/>
        <v>716800</v>
      </c>
      <c r="K53" s="111">
        <f t="shared" si="2"/>
        <v>700</v>
      </c>
      <c r="L53" s="112">
        <f t="shared" si="8"/>
        <v>100</v>
      </c>
      <c r="M53" s="97"/>
      <c r="N53" s="112">
        <f t="shared" si="10"/>
        <v>0</v>
      </c>
      <c r="O53" s="112">
        <f t="shared" si="10"/>
        <v>0</v>
      </c>
    </row>
    <row r="54" spans="6:15" x14ac:dyDescent="0.3">
      <c r="F54" s="89">
        <v>49</v>
      </c>
      <c r="G54" s="105">
        <f t="shared" si="9"/>
        <v>1024000</v>
      </c>
      <c r="H54" s="105">
        <f t="shared" si="9"/>
        <v>716800</v>
      </c>
      <c r="I54" s="98"/>
      <c r="J54" s="110">
        <f t="shared" si="7"/>
        <v>716800</v>
      </c>
      <c r="K54" s="111">
        <f t="shared" si="2"/>
        <v>700</v>
      </c>
      <c r="L54" s="112">
        <f t="shared" si="8"/>
        <v>100</v>
      </c>
      <c r="M54" s="97"/>
      <c r="N54" s="112">
        <f t="shared" si="10"/>
        <v>0</v>
      </c>
      <c r="O54" s="112">
        <f t="shared" si="10"/>
        <v>0</v>
      </c>
    </row>
    <row r="55" spans="6:15" x14ac:dyDescent="0.3">
      <c r="F55" s="104">
        <v>50</v>
      </c>
      <c r="G55" s="105">
        <f t="shared" si="9"/>
        <v>1024000</v>
      </c>
      <c r="H55" s="105">
        <f t="shared" si="9"/>
        <v>716800</v>
      </c>
      <c r="I55" s="98"/>
      <c r="J55" s="110">
        <f t="shared" si="7"/>
        <v>716800</v>
      </c>
      <c r="K55" s="111">
        <f t="shared" si="2"/>
        <v>700</v>
      </c>
      <c r="L55" s="112">
        <f t="shared" si="8"/>
        <v>100</v>
      </c>
      <c r="M55" s="97"/>
      <c r="N55" s="112">
        <f t="shared" si="10"/>
        <v>0</v>
      </c>
      <c r="O55" s="112">
        <f t="shared" si="10"/>
        <v>0</v>
      </c>
    </row>
    <row r="56" spans="6:15" x14ac:dyDescent="0.3">
      <c r="F56" s="89">
        <v>51</v>
      </c>
      <c r="G56" s="105">
        <f t="shared" ref="G56:H71" si="11">G55</f>
        <v>1024000</v>
      </c>
      <c r="H56" s="105">
        <f t="shared" si="11"/>
        <v>716800</v>
      </c>
      <c r="I56" s="98"/>
      <c r="J56" s="110">
        <f t="shared" si="7"/>
        <v>716800</v>
      </c>
      <c r="K56" s="111">
        <f t="shared" si="2"/>
        <v>700</v>
      </c>
      <c r="L56" s="112">
        <f t="shared" si="8"/>
        <v>100</v>
      </c>
      <c r="M56" s="97"/>
      <c r="N56" s="112">
        <f t="shared" ref="N56:O81" si="12">K55-K56</f>
        <v>0</v>
      </c>
      <c r="O56" s="112">
        <f t="shared" si="12"/>
        <v>0</v>
      </c>
    </row>
    <row r="57" spans="6:15" x14ac:dyDescent="0.3">
      <c r="F57" s="104">
        <v>52</v>
      </c>
      <c r="G57" s="105">
        <f t="shared" si="11"/>
        <v>1024000</v>
      </c>
      <c r="H57" s="105">
        <f t="shared" si="11"/>
        <v>716800</v>
      </c>
      <c r="I57" s="98"/>
      <c r="J57" s="110">
        <f t="shared" si="7"/>
        <v>716800</v>
      </c>
      <c r="K57" s="111">
        <f t="shared" si="2"/>
        <v>700</v>
      </c>
      <c r="L57" s="112">
        <f t="shared" si="8"/>
        <v>100</v>
      </c>
      <c r="M57" s="97"/>
      <c r="N57" s="112">
        <f t="shared" si="12"/>
        <v>0</v>
      </c>
      <c r="O57" s="112">
        <f t="shared" si="12"/>
        <v>0</v>
      </c>
    </row>
    <row r="58" spans="6:15" x14ac:dyDescent="0.3">
      <c r="F58" s="89">
        <v>53</v>
      </c>
      <c r="G58" s="105">
        <f t="shared" si="11"/>
        <v>1024000</v>
      </c>
      <c r="H58" s="105">
        <f t="shared" si="11"/>
        <v>716800</v>
      </c>
      <c r="I58" s="98"/>
      <c r="J58" s="110">
        <f t="shared" si="7"/>
        <v>716800</v>
      </c>
      <c r="K58" s="111">
        <f t="shared" si="2"/>
        <v>700</v>
      </c>
      <c r="L58" s="112">
        <f t="shared" si="8"/>
        <v>100</v>
      </c>
      <c r="M58" s="97"/>
      <c r="N58" s="112">
        <f t="shared" si="12"/>
        <v>0</v>
      </c>
      <c r="O58" s="112">
        <f t="shared" si="12"/>
        <v>0</v>
      </c>
    </row>
    <row r="59" spans="6:15" x14ac:dyDescent="0.3">
      <c r="F59" s="104">
        <v>54</v>
      </c>
      <c r="G59" s="105">
        <f t="shared" si="11"/>
        <v>1024000</v>
      </c>
      <c r="H59" s="105">
        <f t="shared" si="11"/>
        <v>716800</v>
      </c>
      <c r="I59" s="98"/>
      <c r="J59" s="110">
        <f t="shared" si="7"/>
        <v>716800</v>
      </c>
      <c r="K59" s="111">
        <f t="shared" si="2"/>
        <v>700</v>
      </c>
      <c r="L59" s="112">
        <f t="shared" si="8"/>
        <v>100</v>
      </c>
      <c r="M59" s="97"/>
      <c r="N59" s="112">
        <f t="shared" si="12"/>
        <v>0</v>
      </c>
      <c r="O59" s="112">
        <f t="shared" si="12"/>
        <v>0</v>
      </c>
    </row>
    <row r="60" spans="6:15" x14ac:dyDescent="0.3">
      <c r="F60" s="89">
        <v>55</v>
      </c>
      <c r="G60" s="105">
        <f t="shared" si="11"/>
        <v>1024000</v>
      </c>
      <c r="H60" s="105">
        <f t="shared" si="11"/>
        <v>716800</v>
      </c>
      <c r="I60" s="98"/>
      <c r="J60" s="110">
        <f t="shared" si="7"/>
        <v>716800</v>
      </c>
      <c r="K60" s="111">
        <f t="shared" si="2"/>
        <v>700</v>
      </c>
      <c r="L60" s="112">
        <f t="shared" si="8"/>
        <v>100</v>
      </c>
      <c r="M60" s="97"/>
      <c r="N60" s="112">
        <f t="shared" si="12"/>
        <v>0</v>
      </c>
      <c r="O60" s="112">
        <f t="shared" si="12"/>
        <v>0</v>
      </c>
    </row>
    <row r="61" spans="6:15" x14ac:dyDescent="0.3">
      <c r="F61" s="104">
        <v>56</v>
      </c>
      <c r="G61" s="105">
        <f t="shared" si="11"/>
        <v>1024000</v>
      </c>
      <c r="H61" s="105">
        <f t="shared" si="11"/>
        <v>716800</v>
      </c>
      <c r="I61" s="98"/>
      <c r="J61" s="110">
        <f t="shared" si="7"/>
        <v>716800</v>
      </c>
      <c r="K61" s="111">
        <f t="shared" si="2"/>
        <v>700</v>
      </c>
      <c r="L61" s="112">
        <f t="shared" si="8"/>
        <v>100</v>
      </c>
      <c r="M61" s="97"/>
      <c r="N61" s="112">
        <f t="shared" si="12"/>
        <v>0</v>
      </c>
      <c r="O61" s="112">
        <f t="shared" si="12"/>
        <v>0</v>
      </c>
    </row>
    <row r="62" spans="6:15" x14ac:dyDescent="0.3">
      <c r="F62" s="89">
        <v>57</v>
      </c>
      <c r="G62" s="105">
        <f t="shared" si="11"/>
        <v>1024000</v>
      </c>
      <c r="H62" s="105">
        <f t="shared" si="11"/>
        <v>716800</v>
      </c>
      <c r="I62" s="98"/>
      <c r="J62" s="110">
        <f t="shared" si="7"/>
        <v>716800</v>
      </c>
      <c r="K62" s="111">
        <f t="shared" si="2"/>
        <v>700</v>
      </c>
      <c r="L62" s="112">
        <f t="shared" si="8"/>
        <v>100</v>
      </c>
      <c r="M62" s="97"/>
      <c r="N62" s="112">
        <f t="shared" si="12"/>
        <v>0</v>
      </c>
      <c r="O62" s="112">
        <f t="shared" si="12"/>
        <v>0</v>
      </c>
    </row>
    <row r="63" spans="6:15" x14ac:dyDescent="0.3">
      <c r="F63" s="104">
        <v>58</v>
      </c>
      <c r="G63" s="105">
        <f t="shared" si="11"/>
        <v>1024000</v>
      </c>
      <c r="H63" s="105">
        <f t="shared" si="11"/>
        <v>716800</v>
      </c>
      <c r="I63" s="98"/>
      <c r="J63" s="110">
        <f t="shared" si="7"/>
        <v>716800</v>
      </c>
      <c r="K63" s="111">
        <f t="shared" si="2"/>
        <v>700</v>
      </c>
      <c r="L63" s="112">
        <f t="shared" si="8"/>
        <v>100</v>
      </c>
      <c r="M63" s="97"/>
      <c r="N63" s="112">
        <f t="shared" si="12"/>
        <v>0</v>
      </c>
      <c r="O63" s="112">
        <f t="shared" si="12"/>
        <v>0</v>
      </c>
    </row>
    <row r="64" spans="6:15" x14ac:dyDescent="0.3">
      <c r="F64" s="89">
        <v>59</v>
      </c>
      <c r="G64" s="105">
        <f t="shared" si="11"/>
        <v>1024000</v>
      </c>
      <c r="H64" s="105">
        <f t="shared" si="11"/>
        <v>716800</v>
      </c>
      <c r="I64" s="98"/>
      <c r="J64" s="110">
        <f t="shared" si="7"/>
        <v>716800</v>
      </c>
      <c r="K64" s="111">
        <f t="shared" si="2"/>
        <v>700</v>
      </c>
      <c r="L64" s="112">
        <f t="shared" si="8"/>
        <v>100</v>
      </c>
      <c r="M64" s="97"/>
      <c r="N64" s="112">
        <f t="shared" si="12"/>
        <v>0</v>
      </c>
      <c r="O64" s="112">
        <f t="shared" si="12"/>
        <v>0</v>
      </c>
    </row>
    <row r="65" spans="6:15" x14ac:dyDescent="0.3">
      <c r="F65" s="104">
        <v>60</v>
      </c>
      <c r="G65" s="105">
        <f t="shared" si="11"/>
        <v>1024000</v>
      </c>
      <c r="H65" s="105">
        <f t="shared" si="11"/>
        <v>716800</v>
      </c>
      <c r="I65" s="98"/>
      <c r="J65" s="110">
        <f t="shared" si="7"/>
        <v>716800</v>
      </c>
      <c r="K65" s="111">
        <f t="shared" si="2"/>
        <v>700</v>
      </c>
      <c r="L65" s="112">
        <f t="shared" si="8"/>
        <v>100</v>
      </c>
      <c r="M65" s="97"/>
      <c r="N65" s="112">
        <f t="shared" si="12"/>
        <v>0</v>
      </c>
      <c r="O65" s="112">
        <f t="shared" si="12"/>
        <v>0</v>
      </c>
    </row>
    <row r="66" spans="6:15" x14ac:dyDescent="0.3">
      <c r="F66" s="89">
        <v>61</v>
      </c>
      <c r="G66" s="105">
        <f t="shared" si="11"/>
        <v>1024000</v>
      </c>
      <c r="H66" s="105">
        <f t="shared" si="11"/>
        <v>716800</v>
      </c>
      <c r="I66" s="98"/>
      <c r="J66" s="110">
        <f t="shared" si="7"/>
        <v>716800</v>
      </c>
      <c r="K66" s="111">
        <f t="shared" si="2"/>
        <v>700</v>
      </c>
      <c r="L66" s="112">
        <f t="shared" si="8"/>
        <v>100</v>
      </c>
      <c r="M66" s="97"/>
      <c r="N66" s="112">
        <f t="shared" si="12"/>
        <v>0</v>
      </c>
      <c r="O66" s="112">
        <f t="shared" si="12"/>
        <v>0</v>
      </c>
    </row>
    <row r="67" spans="6:15" x14ac:dyDescent="0.3">
      <c r="F67" s="104">
        <v>62</v>
      </c>
      <c r="G67" s="105">
        <f t="shared" si="11"/>
        <v>1024000</v>
      </c>
      <c r="H67" s="105">
        <f t="shared" si="11"/>
        <v>716800</v>
      </c>
      <c r="I67" s="98"/>
      <c r="J67" s="110">
        <f t="shared" si="7"/>
        <v>716800</v>
      </c>
      <c r="K67" s="111">
        <f t="shared" si="2"/>
        <v>700</v>
      </c>
      <c r="L67" s="112">
        <f t="shared" si="8"/>
        <v>100</v>
      </c>
      <c r="M67" s="97"/>
      <c r="N67" s="112">
        <f t="shared" si="12"/>
        <v>0</v>
      </c>
      <c r="O67" s="112">
        <f t="shared" si="12"/>
        <v>0</v>
      </c>
    </row>
    <row r="68" spans="6:15" x14ac:dyDescent="0.3">
      <c r="F68" s="89">
        <v>63</v>
      </c>
      <c r="G68" s="105">
        <f t="shared" si="11"/>
        <v>1024000</v>
      </c>
      <c r="H68" s="105">
        <f t="shared" si="11"/>
        <v>716800</v>
      </c>
      <c r="I68" s="98"/>
      <c r="J68" s="110">
        <f t="shared" si="7"/>
        <v>716800</v>
      </c>
      <c r="K68" s="111">
        <f t="shared" si="2"/>
        <v>700</v>
      </c>
      <c r="L68" s="112">
        <f t="shared" si="8"/>
        <v>100</v>
      </c>
      <c r="M68" s="97"/>
      <c r="N68" s="112">
        <f t="shared" si="12"/>
        <v>0</v>
      </c>
      <c r="O68" s="112">
        <f t="shared" si="12"/>
        <v>0</v>
      </c>
    </row>
    <row r="69" spans="6:15" x14ac:dyDescent="0.3">
      <c r="F69" s="104">
        <v>64</v>
      </c>
      <c r="G69" s="105">
        <f t="shared" si="11"/>
        <v>1024000</v>
      </c>
      <c r="H69" s="105">
        <f t="shared" si="11"/>
        <v>716800</v>
      </c>
      <c r="I69" s="98"/>
      <c r="J69" s="110">
        <f t="shared" si="7"/>
        <v>716800</v>
      </c>
      <c r="K69" s="111">
        <f t="shared" si="2"/>
        <v>700</v>
      </c>
      <c r="L69" s="112">
        <f t="shared" si="8"/>
        <v>100</v>
      </c>
      <c r="M69" s="97"/>
      <c r="N69" s="112">
        <f t="shared" si="12"/>
        <v>0</v>
      </c>
      <c r="O69" s="112">
        <f t="shared" si="12"/>
        <v>0</v>
      </c>
    </row>
    <row r="70" spans="6:15" x14ac:dyDescent="0.3">
      <c r="F70" s="89">
        <v>65</v>
      </c>
      <c r="G70" s="105">
        <f t="shared" si="11"/>
        <v>1024000</v>
      </c>
      <c r="H70" s="105">
        <f t="shared" si="11"/>
        <v>716800</v>
      </c>
      <c r="I70" s="98"/>
      <c r="J70" s="110">
        <f t="shared" ref="J70:J81" si="13">H70-I70</f>
        <v>716800</v>
      </c>
      <c r="K70" s="111">
        <f t="shared" si="2"/>
        <v>700</v>
      </c>
      <c r="L70" s="112">
        <f t="shared" ref="L70:L81" si="14">((J70* 100 )/H70)</f>
        <v>100</v>
      </c>
      <c r="M70" s="97"/>
      <c r="N70" s="112">
        <f t="shared" si="12"/>
        <v>0</v>
      </c>
      <c r="O70" s="112">
        <f t="shared" si="12"/>
        <v>0</v>
      </c>
    </row>
    <row r="71" spans="6:15" x14ac:dyDescent="0.3">
      <c r="F71" s="104">
        <v>66</v>
      </c>
      <c r="G71" s="105">
        <f t="shared" si="11"/>
        <v>1024000</v>
      </c>
      <c r="H71" s="105">
        <f t="shared" si="11"/>
        <v>716800</v>
      </c>
      <c r="I71" s="98"/>
      <c r="J71" s="110">
        <f t="shared" si="13"/>
        <v>716800</v>
      </c>
      <c r="K71" s="111">
        <f t="shared" ref="K71:K81" si="15">J71/1024</f>
        <v>700</v>
      </c>
      <c r="L71" s="112">
        <f t="shared" si="14"/>
        <v>100</v>
      </c>
      <c r="M71" s="97"/>
      <c r="N71" s="112">
        <f t="shared" si="12"/>
        <v>0</v>
      </c>
      <c r="O71" s="112">
        <f t="shared" si="12"/>
        <v>0</v>
      </c>
    </row>
    <row r="72" spans="6:15" x14ac:dyDescent="0.3">
      <c r="F72" s="89">
        <v>67</v>
      </c>
      <c r="G72" s="105">
        <f t="shared" ref="G72:H81" si="16">G71</f>
        <v>1024000</v>
      </c>
      <c r="H72" s="105">
        <f t="shared" si="16"/>
        <v>716800</v>
      </c>
      <c r="I72" s="98"/>
      <c r="J72" s="110">
        <f t="shared" si="13"/>
        <v>716800</v>
      </c>
      <c r="K72" s="111">
        <f t="shared" si="15"/>
        <v>700</v>
      </c>
      <c r="L72" s="112">
        <f t="shared" si="14"/>
        <v>100</v>
      </c>
      <c r="M72" s="97"/>
      <c r="N72" s="112">
        <f t="shared" si="12"/>
        <v>0</v>
      </c>
      <c r="O72" s="112">
        <f t="shared" si="12"/>
        <v>0</v>
      </c>
    </row>
    <row r="73" spans="6:15" x14ac:dyDescent="0.3">
      <c r="F73" s="104">
        <v>68</v>
      </c>
      <c r="G73" s="105">
        <f t="shared" si="16"/>
        <v>1024000</v>
      </c>
      <c r="H73" s="105">
        <f t="shared" si="16"/>
        <v>716800</v>
      </c>
      <c r="I73" s="98"/>
      <c r="J73" s="110">
        <f t="shared" si="13"/>
        <v>716800</v>
      </c>
      <c r="K73" s="111">
        <f t="shared" si="15"/>
        <v>700</v>
      </c>
      <c r="L73" s="112">
        <f t="shared" si="14"/>
        <v>100</v>
      </c>
      <c r="M73" s="97"/>
      <c r="N73" s="112">
        <f t="shared" si="12"/>
        <v>0</v>
      </c>
      <c r="O73" s="112">
        <f t="shared" si="12"/>
        <v>0</v>
      </c>
    </row>
    <row r="74" spans="6:15" x14ac:dyDescent="0.3">
      <c r="F74" s="89">
        <v>69</v>
      </c>
      <c r="G74" s="105">
        <f t="shared" si="16"/>
        <v>1024000</v>
      </c>
      <c r="H74" s="105">
        <f t="shared" si="16"/>
        <v>716800</v>
      </c>
      <c r="I74" s="98"/>
      <c r="J74" s="110">
        <f t="shared" si="13"/>
        <v>716800</v>
      </c>
      <c r="K74" s="111">
        <f t="shared" si="15"/>
        <v>700</v>
      </c>
      <c r="L74" s="112">
        <f t="shared" si="14"/>
        <v>100</v>
      </c>
      <c r="M74" s="97"/>
      <c r="N74" s="112">
        <f t="shared" si="12"/>
        <v>0</v>
      </c>
      <c r="O74" s="112">
        <f t="shared" si="12"/>
        <v>0</v>
      </c>
    </row>
    <row r="75" spans="6:15" x14ac:dyDescent="0.3">
      <c r="F75" s="104">
        <v>70</v>
      </c>
      <c r="G75" s="105">
        <f t="shared" si="16"/>
        <v>1024000</v>
      </c>
      <c r="H75" s="105">
        <f t="shared" si="16"/>
        <v>716800</v>
      </c>
      <c r="I75" s="98"/>
      <c r="J75" s="110">
        <f t="shared" si="13"/>
        <v>716800</v>
      </c>
      <c r="K75" s="111">
        <f t="shared" si="15"/>
        <v>700</v>
      </c>
      <c r="L75" s="112">
        <f t="shared" si="14"/>
        <v>100</v>
      </c>
      <c r="M75" s="97"/>
      <c r="N75" s="112">
        <f t="shared" si="12"/>
        <v>0</v>
      </c>
      <c r="O75" s="112">
        <f t="shared" si="12"/>
        <v>0</v>
      </c>
    </row>
    <row r="76" spans="6:15" x14ac:dyDescent="0.3">
      <c r="F76" s="89">
        <v>71</v>
      </c>
      <c r="G76" s="105">
        <f t="shared" si="16"/>
        <v>1024000</v>
      </c>
      <c r="H76" s="105">
        <f t="shared" si="16"/>
        <v>716800</v>
      </c>
      <c r="I76" s="98"/>
      <c r="J76" s="110">
        <f t="shared" si="13"/>
        <v>716800</v>
      </c>
      <c r="K76" s="111">
        <f t="shared" si="15"/>
        <v>700</v>
      </c>
      <c r="L76" s="112">
        <f t="shared" si="14"/>
        <v>100</v>
      </c>
      <c r="M76" s="97"/>
      <c r="N76" s="112">
        <f t="shared" si="12"/>
        <v>0</v>
      </c>
      <c r="O76" s="112">
        <f t="shared" si="12"/>
        <v>0</v>
      </c>
    </row>
    <row r="77" spans="6:15" x14ac:dyDescent="0.3">
      <c r="F77" s="104">
        <v>72</v>
      </c>
      <c r="G77" s="105">
        <f t="shared" si="16"/>
        <v>1024000</v>
      </c>
      <c r="H77" s="105">
        <f t="shared" si="16"/>
        <v>716800</v>
      </c>
      <c r="I77" s="98"/>
      <c r="J77" s="110">
        <f t="shared" si="13"/>
        <v>716800</v>
      </c>
      <c r="K77" s="111">
        <f t="shared" si="15"/>
        <v>700</v>
      </c>
      <c r="L77" s="112">
        <f t="shared" si="14"/>
        <v>100</v>
      </c>
      <c r="M77" s="97"/>
      <c r="N77" s="112">
        <f t="shared" si="12"/>
        <v>0</v>
      </c>
      <c r="O77" s="112">
        <f t="shared" si="12"/>
        <v>0</v>
      </c>
    </row>
    <row r="78" spans="6:15" x14ac:dyDescent="0.3">
      <c r="F78" s="89">
        <v>73</v>
      </c>
      <c r="G78" s="105">
        <f t="shared" si="16"/>
        <v>1024000</v>
      </c>
      <c r="H78" s="105">
        <f t="shared" si="16"/>
        <v>716800</v>
      </c>
      <c r="I78" s="98"/>
      <c r="J78" s="110">
        <f t="shared" si="13"/>
        <v>716800</v>
      </c>
      <c r="K78" s="111">
        <f t="shared" si="15"/>
        <v>700</v>
      </c>
      <c r="L78" s="112">
        <f t="shared" si="14"/>
        <v>100</v>
      </c>
      <c r="M78" s="97"/>
      <c r="N78" s="112">
        <f t="shared" si="12"/>
        <v>0</v>
      </c>
      <c r="O78" s="112">
        <f t="shared" si="12"/>
        <v>0</v>
      </c>
    </row>
    <row r="79" spans="6:15" x14ac:dyDescent="0.3">
      <c r="F79" s="104">
        <v>74</v>
      </c>
      <c r="G79" s="105">
        <f t="shared" si="16"/>
        <v>1024000</v>
      </c>
      <c r="H79" s="105">
        <f t="shared" si="16"/>
        <v>716800</v>
      </c>
      <c r="I79" s="98"/>
      <c r="J79" s="110">
        <f t="shared" si="13"/>
        <v>716800</v>
      </c>
      <c r="K79" s="111">
        <f t="shared" si="15"/>
        <v>700</v>
      </c>
      <c r="L79" s="112">
        <f t="shared" si="14"/>
        <v>100</v>
      </c>
      <c r="M79" s="97"/>
      <c r="N79" s="112">
        <f t="shared" si="12"/>
        <v>0</v>
      </c>
      <c r="O79" s="112">
        <f t="shared" si="12"/>
        <v>0</v>
      </c>
    </row>
    <row r="80" spans="6:15" x14ac:dyDescent="0.3">
      <c r="F80" s="89">
        <v>75</v>
      </c>
      <c r="G80" s="105">
        <f t="shared" si="16"/>
        <v>1024000</v>
      </c>
      <c r="H80" s="105">
        <f t="shared" si="16"/>
        <v>716800</v>
      </c>
      <c r="I80" s="98"/>
      <c r="J80" s="110">
        <f t="shared" si="13"/>
        <v>716800</v>
      </c>
      <c r="K80" s="111">
        <f t="shared" si="15"/>
        <v>700</v>
      </c>
      <c r="L80" s="112">
        <f t="shared" si="14"/>
        <v>100</v>
      </c>
      <c r="M80" s="97"/>
      <c r="N80" s="112">
        <f t="shared" si="12"/>
        <v>0</v>
      </c>
      <c r="O80" s="112">
        <f t="shared" si="12"/>
        <v>0</v>
      </c>
    </row>
    <row r="81" spans="6:15" ht="15" thickBot="1" x14ac:dyDescent="0.35">
      <c r="F81" s="104">
        <v>76</v>
      </c>
      <c r="G81" s="106">
        <f t="shared" si="16"/>
        <v>1024000</v>
      </c>
      <c r="H81" s="106">
        <f t="shared" si="16"/>
        <v>716800</v>
      </c>
      <c r="I81" s="100"/>
      <c r="J81" s="113">
        <f t="shared" si="13"/>
        <v>716800</v>
      </c>
      <c r="K81" s="114">
        <f t="shared" si="15"/>
        <v>700</v>
      </c>
      <c r="L81" s="115">
        <f t="shared" si="14"/>
        <v>100</v>
      </c>
      <c r="M81" s="99"/>
      <c r="N81" s="115">
        <f t="shared" si="12"/>
        <v>0</v>
      </c>
      <c r="O81" s="115">
        <f t="shared" si="12"/>
        <v>0</v>
      </c>
    </row>
  </sheetData>
  <mergeCells count="1">
    <mergeCell ref="J4:O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38"/>
  <sheetViews>
    <sheetView workbookViewId="0">
      <selection activeCell="B6" sqref="B6:E6"/>
    </sheetView>
  </sheetViews>
  <sheetFormatPr defaultRowHeight="14.4" x14ac:dyDescent="0.3"/>
  <cols>
    <col min="2" max="2" width="7.88671875" style="1" customWidth="1"/>
    <col min="3" max="3" width="15.6640625" bestFit="1" customWidth="1"/>
    <col min="4" max="4" width="32.88671875" customWidth="1"/>
    <col min="5" max="5" width="6.5546875" customWidth="1"/>
    <col min="6" max="6" width="3.33203125" customWidth="1"/>
    <col min="7" max="7" width="3" bestFit="1" customWidth="1"/>
    <col min="8" max="8" width="3.33203125" bestFit="1" customWidth="1"/>
    <col min="9" max="9" width="3" bestFit="1" customWidth="1"/>
    <col min="10" max="10" width="4" bestFit="1" customWidth="1"/>
    <col min="13" max="13" width="28.5546875" customWidth="1"/>
    <col min="14" max="14" width="18" customWidth="1"/>
  </cols>
  <sheetData>
    <row r="2" spans="2:10" x14ac:dyDescent="0.3">
      <c r="B2" s="79"/>
      <c r="G2" s="80">
        <f>[1]Analyses!H6</f>
        <v>88</v>
      </c>
      <c r="H2" s="80">
        <f>[1]Analyses!H7</f>
        <v>41</v>
      </c>
      <c r="I2" s="80">
        <f>[1]Analyses!H8</f>
        <v>3</v>
      </c>
      <c r="J2" s="81">
        <f>[1]Analyses!H9</f>
        <v>0</v>
      </c>
    </row>
    <row r="3" spans="2:10" ht="15" thickBot="1" x14ac:dyDescent="0.35"/>
    <row r="4" spans="2:10" ht="15" thickBot="1" x14ac:dyDescent="0.35">
      <c r="B4" s="82" t="s">
        <v>56</v>
      </c>
      <c r="C4" s="83" t="s">
        <v>57</v>
      </c>
      <c r="D4" s="83" t="s">
        <v>58</v>
      </c>
      <c r="E4" s="83" t="s">
        <v>59</v>
      </c>
      <c r="G4" s="83" t="s">
        <v>60</v>
      </c>
      <c r="H4" s="83" t="s">
        <v>61</v>
      </c>
      <c r="I4" s="83" t="s">
        <v>62</v>
      </c>
      <c r="J4" s="83" t="s">
        <v>63</v>
      </c>
    </row>
    <row r="5" spans="2:10" ht="84.6" customHeight="1" thickBot="1" x14ac:dyDescent="0.35">
      <c r="B5" s="84">
        <v>1</v>
      </c>
      <c r="C5" s="85" t="s">
        <v>66</v>
      </c>
      <c r="D5" s="86" t="s">
        <v>67</v>
      </c>
      <c r="E5" s="84">
        <v>1</v>
      </c>
      <c r="G5" s="84">
        <f>E5*16</f>
        <v>16</v>
      </c>
      <c r="H5" s="84">
        <f>E5*16</f>
        <v>16</v>
      </c>
      <c r="I5" s="87"/>
      <c r="J5" s="87"/>
    </row>
    <row r="6" spans="2:10" ht="29.4" thickBot="1" x14ac:dyDescent="0.35">
      <c r="B6" s="84">
        <v>2</v>
      </c>
      <c r="C6" s="85" t="s">
        <v>68</v>
      </c>
      <c r="D6" s="86" t="s">
        <v>69</v>
      </c>
      <c r="E6" s="84">
        <v>1</v>
      </c>
      <c r="G6" s="88"/>
      <c r="H6" s="88"/>
      <c r="I6" s="88"/>
      <c r="J6" s="84">
        <f>E6*4</f>
        <v>4</v>
      </c>
    </row>
    <row r="7" spans="2:10" ht="29.4" thickBot="1" x14ac:dyDescent="0.35">
      <c r="B7" s="84">
        <v>3</v>
      </c>
      <c r="C7" s="85" t="s">
        <v>70</v>
      </c>
      <c r="D7" s="86" t="s">
        <v>71</v>
      </c>
      <c r="E7" s="84">
        <v>1</v>
      </c>
      <c r="G7" s="87"/>
      <c r="H7" s="87"/>
      <c r="I7" s="84">
        <f>E7*4</f>
        <v>4</v>
      </c>
      <c r="J7" s="87"/>
    </row>
    <row r="8" spans="2:10" ht="43.8" thickBot="1" x14ac:dyDescent="0.35">
      <c r="B8" s="84">
        <v>4</v>
      </c>
      <c r="C8" s="85" t="s">
        <v>75</v>
      </c>
      <c r="D8" s="86" t="s">
        <v>76</v>
      </c>
      <c r="E8" s="84">
        <v>2</v>
      </c>
      <c r="G8" s="89"/>
      <c r="H8" s="89"/>
      <c r="I8" s="89"/>
      <c r="J8" s="89"/>
    </row>
    <row r="9" spans="2:10" ht="29.4" thickBot="1" x14ac:dyDescent="0.35">
      <c r="B9" s="84">
        <v>5</v>
      </c>
      <c r="C9" s="85" t="s">
        <v>64</v>
      </c>
      <c r="D9" s="86" t="s">
        <v>77</v>
      </c>
      <c r="E9" s="84">
        <v>2</v>
      </c>
      <c r="G9" s="89"/>
      <c r="H9" s="84">
        <f>E9*8</f>
        <v>16</v>
      </c>
      <c r="I9" s="89"/>
      <c r="J9" s="89"/>
    </row>
    <row r="10" spans="2:10" ht="43.8" thickBot="1" x14ac:dyDescent="0.35">
      <c r="B10" s="84">
        <v>6</v>
      </c>
      <c r="C10" s="85" t="s">
        <v>78</v>
      </c>
      <c r="D10" s="86" t="s">
        <v>79</v>
      </c>
      <c r="E10" s="94">
        <f>SUM(E6:E9)</f>
        <v>6</v>
      </c>
      <c r="G10" s="89"/>
      <c r="H10" s="89"/>
      <c r="I10" s="89"/>
      <c r="J10" s="89"/>
    </row>
    <row r="11" spans="2:10" ht="58.2" thickBot="1" x14ac:dyDescent="0.35">
      <c r="B11" s="84">
        <v>7</v>
      </c>
      <c r="C11" s="85" t="s">
        <v>72</v>
      </c>
      <c r="D11" s="86" t="s">
        <v>73</v>
      </c>
      <c r="E11" s="84">
        <v>1</v>
      </c>
      <c r="G11" s="87"/>
      <c r="H11" s="87"/>
      <c r="I11" s="87"/>
      <c r="J11" s="87"/>
    </row>
    <row r="12" spans="2:10" ht="29.4" thickBot="1" x14ac:dyDescent="0.35">
      <c r="B12" s="84">
        <v>8</v>
      </c>
      <c r="C12" s="85" t="s">
        <v>80</v>
      </c>
      <c r="D12" s="86" t="s">
        <v>81</v>
      </c>
      <c r="E12" s="84">
        <v>1</v>
      </c>
      <c r="G12" s="90"/>
      <c r="H12" s="90"/>
      <c r="I12" s="90"/>
      <c r="J12" s="90"/>
    </row>
    <row r="13" spans="2:10" ht="29.4" thickBot="1" x14ac:dyDescent="0.35">
      <c r="B13" s="84">
        <v>9</v>
      </c>
      <c r="C13" s="85" t="s">
        <v>65</v>
      </c>
      <c r="D13" s="86" t="s">
        <v>74</v>
      </c>
      <c r="E13" s="84">
        <v>1</v>
      </c>
      <c r="G13" s="88"/>
      <c r="H13" s="88"/>
      <c r="I13" s="88"/>
      <c r="J13" s="88"/>
    </row>
    <row r="14" spans="2:10" ht="15" thickBot="1" x14ac:dyDescent="0.35">
      <c r="B14" s="151" t="s">
        <v>26</v>
      </c>
      <c r="C14" s="152"/>
      <c r="D14" s="152"/>
      <c r="E14" s="153"/>
      <c r="G14" s="91">
        <f>SUM(G5:G13)</f>
        <v>16</v>
      </c>
      <c r="H14" s="91">
        <f>SUM(H5:H13)</f>
        <v>32</v>
      </c>
      <c r="I14" s="91">
        <f>SUM(I5:I13)</f>
        <v>4</v>
      </c>
      <c r="J14" s="91">
        <f>SUM(J5:J13)</f>
        <v>4</v>
      </c>
    </row>
    <row r="21" spans="2:7" x14ac:dyDescent="0.3">
      <c r="F21" s="93"/>
      <c r="G21" s="93"/>
    </row>
    <row r="22" spans="2:7" x14ac:dyDescent="0.3">
      <c r="F22" s="93"/>
      <c r="G22" s="93"/>
    </row>
    <row r="23" spans="2:7" x14ac:dyDescent="0.3">
      <c r="F23" s="93"/>
      <c r="G23" s="93"/>
    </row>
    <row r="24" spans="2:7" x14ac:dyDescent="0.3">
      <c r="F24" s="93"/>
      <c r="G24" s="93"/>
    </row>
    <row r="25" spans="2:7" x14ac:dyDescent="0.3">
      <c r="F25" s="93"/>
      <c r="G25" s="93"/>
    </row>
    <row r="26" spans="2:7" x14ac:dyDescent="0.3">
      <c r="F26" s="93"/>
    </row>
    <row r="27" spans="2:7" x14ac:dyDescent="0.3">
      <c r="B27" s="92"/>
      <c r="F27" s="93"/>
      <c r="G27" s="93"/>
    </row>
    <row r="28" spans="2:7" x14ac:dyDescent="0.3">
      <c r="F28" s="93"/>
      <c r="G28" s="93"/>
    </row>
    <row r="29" spans="2:7" x14ac:dyDescent="0.3">
      <c r="F29" s="93"/>
      <c r="G29" s="93"/>
    </row>
    <row r="32" spans="2:7" x14ac:dyDescent="0.3">
      <c r="B32" s="92"/>
      <c r="F32" s="93"/>
      <c r="G32" s="93"/>
    </row>
    <row r="33" spans="2:7" x14ac:dyDescent="0.3">
      <c r="B33" s="92"/>
      <c r="F33" s="93"/>
      <c r="G33" s="93"/>
    </row>
    <row r="34" spans="2:7" x14ac:dyDescent="0.3">
      <c r="G34" s="93"/>
    </row>
    <row r="36" spans="2:7" x14ac:dyDescent="0.3">
      <c r="B36" s="92"/>
      <c r="F36" s="93"/>
      <c r="G36" s="93"/>
    </row>
    <row r="37" spans="2:7" x14ac:dyDescent="0.3">
      <c r="F37" s="93"/>
      <c r="G37" s="93"/>
    </row>
    <row r="38" spans="2:7" x14ac:dyDescent="0.3">
      <c r="F38" s="93"/>
      <c r="G38" s="93"/>
    </row>
  </sheetData>
  <mergeCells count="1">
    <mergeCell ref="B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Plan</vt:lpstr>
      <vt:lpstr>Activity Project Plan</vt:lpstr>
      <vt:lpstr>Activity Chart</vt:lpstr>
      <vt:lpstr>Memory Calculation</vt:lpstr>
      <vt:lpstr>BOM</vt:lpstr>
      <vt:lpstr>'Project Plan'!Print_Area</vt:lpstr>
      <vt:lpstr>'Activity Project Plan'!Print_Titles</vt:lpstr>
      <vt:lpstr>'Project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2022-05-27T11:07:13Z</dcterms:modified>
</cp:coreProperties>
</file>