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<sst xmlns="http://schemas.openxmlformats.org/spreadsheetml/2006/main" count="87" uniqueCount="48">
  <si>
    <t>VENI</t>
  </si>
  <si>
    <t>Estructura de costos de negocios basado en BotBasic</t>
  </si>
  <si>
    <t>v1.0 (resumen inicial) 25.08.2016</t>
  </si>
  <si>
    <t>Datos (montos en USD)</t>
  </si>
  <si>
    <t>Ejercicio 2017</t>
  </si>
  <si>
    <t>Ejercicio 2018</t>
  </si>
  <si>
    <t>Ejercicio 2019</t>
  </si>
  <si>
    <t>C/fijo</t>
  </si>
  <si>
    <t>C/variable</t>
  </si>
  <si>
    <t>Unidad</t>
  </si>
  <si>
    <t>Monto</t>
  </si>
  <si>
    <t>Cantidad</t>
  </si>
  <si>
    <r>
      <rPr>
        <sz val="10"/>
        <rFont val="Arial"/>
        <family val="2"/>
      </rPr>
      <t>Talento humano </t>
    </r>
    <r>
      <rPr>
        <sz val="10"/>
        <rFont val="Arial"/>
        <family val="2"/>
      </rPr>
      <t>(no incluye beneficios)</t>
    </r>
  </si>
  <si>
    <t>Senior Developer</t>
  </si>
  <si>
    <t>mes</t>
  </si>
  <si>
    <t>Junior Developer</t>
  </si>
  <si>
    <t>Consulting Manager</t>
  </si>
  <si>
    <r>
      <rPr>
        <sz val="10"/>
        <rFont val="Arial"/>
        <family val="2"/>
      </rPr>
      <t>Software </t>
    </r>
    <r>
      <rPr>
        <sz val="10"/>
        <rFont val="Arial"/>
        <family val="2"/>
      </rPr>
      <t>(no incluye TheToolBox en cliente)</t>
    </r>
  </si>
  <si>
    <t>JetBrains PhpStorm</t>
  </si>
  <si>
    <t>licenc/año</t>
  </si>
  <si>
    <t>variable</t>
  </si>
  <si>
    <r>
      <rPr>
        <sz val="10"/>
        <rFont val="Arial"/>
        <family val="2"/>
      </rPr>
      <t>Servidores y redes</t>
    </r>
    <r>
      <rPr>
        <sz val="10"/>
        <rFont val="Arial"/>
        <family val="2"/>
      </rPr>
      <t> de uso general</t>
    </r>
  </si>
  <si>
    <t>UPS APC</t>
  </si>
  <si>
    <t>unidad</t>
  </si>
  <si>
    <t>Load balancing router Cisco</t>
  </si>
  <si>
    <r>
      <rPr>
        <sz val="10"/>
        <rFont val="Arial"/>
        <family val="2"/>
      </rPr>
      <t>Neuropower </t>
    </r>
    <r>
      <rPr>
        <sz val="10"/>
        <rFont val="Arial"/>
        <family val="2"/>
      </rPr>
      <t>(o cualquier negocio similar)</t>
    </r>
  </si>
  <si>
    <t>Servidor inicial (laptop) principal Lenovo</t>
  </si>
  <si>
    <t>Servidor inicial (laptop) respaldo Lenovo</t>
  </si>
  <si>
    <t>Servidor de producción Dell</t>
  </si>
  <si>
    <t>Servicio SMS Messente.com</t>
  </si>
  <si>
    <t>SMS</t>
  </si>
  <si>
    <t>Servicio de cobranza ePago.com</t>
  </si>
  <si>
    <t>por averiguar</t>
  </si>
  <si>
    <t>Servicio de cobranza Stripe.com</t>
  </si>
  <si>
    <r>
      <rPr>
        <sz val="10"/>
        <rFont val="Arial"/>
        <family val="2"/>
      </rPr>
      <t>TheToolBox </t>
    </r>
    <r>
      <rPr>
        <sz val="10"/>
        <rFont val="Arial"/>
        <family val="2"/>
      </rPr>
      <t>(&gt;2x: desarrollo + en cliente)</t>
    </r>
  </si>
  <si>
    <t>según clientes</t>
  </si>
  <si>
    <t>IonCube PHP Encoder</t>
  </si>
  <si>
    <t>licencia</t>
  </si>
  <si>
    <t>Servicios</t>
  </si>
  <si>
    <t>Nombre de dominio</t>
  </si>
  <si>
    <t>año</t>
  </si>
  <si>
    <t>DDNS Dyn.com</t>
  </si>
  <si>
    <t>Internet principal</t>
  </si>
  <si>
    <t>Internet de respaldo #1</t>
  </si>
  <si>
    <t>Internet de respaldo #2</t>
  </si>
  <si>
    <t>Subtotales</t>
  </si>
  <si>
    <t>Totales</t>
  </si>
  <si>
    <t>% del costo proveniente de RRHH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</si>
</sst>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3.86734693877551"/>
    <col collapsed="false" hidden="false" max="3" min="3" style="0" width="31.7602040816327"/>
    <col collapsed="false" hidden="false" max="4" min="4" style="0" width="1.28571428571429"/>
    <col collapsed="false" hidden="false" max="8" min="5" style="0" width="9.4234693877551"/>
    <col collapsed="false" hidden="false" max="9" min="9" style="0" width="1.28571428571429"/>
    <col collapsed="false" hidden="false" max="18" min="10" style="0" width="9.4234693877551"/>
    <col collapsed="false" hidden="false" max="19" min="19" style="0" width="1.18877551020408"/>
    <col collapsed="false" hidden="false" max="1025" min="20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3.05" hidden="false" customHeight="false" outlineLevel="0" collapsed="false">
      <c r="A2" s="2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E5" s="0" t="s">
        <v>3</v>
      </c>
      <c r="J5" s="3" t="s">
        <v>4</v>
      </c>
      <c r="M5" s="3" t="s">
        <v>5</v>
      </c>
      <c r="P5" s="3" t="s">
        <v>6</v>
      </c>
    </row>
    <row r="6" customFormat="false" ht="12.8" hidden="false" customHeight="false" outlineLevel="0" collapsed="false">
      <c r="E6" s="0" t="s">
        <v>7</v>
      </c>
      <c r="G6" s="0" t="s">
        <v>8</v>
      </c>
      <c r="J6" s="0" t="s">
        <v>7</v>
      </c>
      <c r="K6" s="0" t="s">
        <v>8</v>
      </c>
      <c r="M6" s="0" t="s">
        <v>7</v>
      </c>
      <c r="N6" s="0" t="s">
        <v>8</v>
      </c>
      <c r="P6" s="0" t="s">
        <v>7</v>
      </c>
      <c r="Q6" s="0" t="s">
        <v>8</v>
      </c>
    </row>
    <row r="7" customFormat="false" ht="12.8" hidden="false" customHeight="false" outlineLevel="0" collapsed="false">
      <c r="E7" s="0" t="s">
        <v>9</v>
      </c>
      <c r="F7" s="0" t="s">
        <v>10</v>
      </c>
      <c r="G7" s="0" t="s">
        <v>9</v>
      </c>
      <c r="H7" s="0" t="s">
        <v>10</v>
      </c>
      <c r="J7" s="0" t="s">
        <v>10</v>
      </c>
      <c r="K7" s="0" t="s">
        <v>11</v>
      </c>
      <c r="L7" s="0" t="s">
        <v>10</v>
      </c>
      <c r="M7" s="0" t="s">
        <v>10</v>
      </c>
      <c r="N7" s="0" t="s">
        <v>11</v>
      </c>
      <c r="O7" s="0" t="s">
        <v>10</v>
      </c>
      <c r="P7" s="0" t="s">
        <v>10</v>
      </c>
      <c r="Q7" s="0" t="s">
        <v>11</v>
      </c>
      <c r="R7" s="0" t="s">
        <v>10</v>
      </c>
    </row>
    <row r="9" customFormat="false" ht="13.05" hidden="false" customHeight="false" outlineLevel="0" collapsed="false">
      <c r="A9" s="2" t="s">
        <v>12</v>
      </c>
    </row>
    <row r="11" customFormat="false" ht="12.8" hidden="false" customHeight="false" outlineLevel="0" collapsed="false">
      <c r="B11" s="0" t="s">
        <v>13</v>
      </c>
      <c r="G11" s="0" t="s">
        <v>14</v>
      </c>
      <c r="H11" s="0" t="n">
        <v>3000</v>
      </c>
      <c r="K11" s="0" t="n">
        <v>12</v>
      </c>
      <c r="L11" s="0" t="n">
        <f aca="false">$H11*K11</f>
        <v>36000</v>
      </c>
      <c r="N11" s="0" t="n">
        <v>12</v>
      </c>
      <c r="O11" s="0" t="n">
        <f aca="false">$H11*N11</f>
        <v>36000</v>
      </c>
      <c r="Q11" s="0" t="n">
        <v>12</v>
      </c>
      <c r="R11" s="0" t="n">
        <f aca="false">$H11*Q11</f>
        <v>36000</v>
      </c>
    </row>
    <row r="12" customFormat="false" ht="12.8" hidden="false" customHeight="false" outlineLevel="0" collapsed="false">
      <c r="B12" s="0" t="s">
        <v>15</v>
      </c>
      <c r="G12" s="0" t="s">
        <v>14</v>
      </c>
      <c r="H12" s="0" t="n">
        <v>1250</v>
      </c>
      <c r="K12" s="0" t="n">
        <v>9</v>
      </c>
      <c r="L12" s="0" t="n">
        <f aca="false">$H12*K12</f>
        <v>11250</v>
      </c>
      <c r="N12" s="0" t="n">
        <v>12</v>
      </c>
      <c r="O12" s="0" t="n">
        <f aca="false">$H12*N12</f>
        <v>15000</v>
      </c>
      <c r="Q12" s="0" t="n">
        <v>12</v>
      </c>
      <c r="R12" s="0" t="n">
        <f aca="false">$H12*Q12</f>
        <v>15000</v>
      </c>
    </row>
    <row r="13" customFormat="false" ht="12.8" hidden="false" customHeight="false" outlineLevel="0" collapsed="false">
      <c r="B13" s="0" t="s">
        <v>16</v>
      </c>
      <c r="G13" s="0" t="s">
        <v>14</v>
      </c>
      <c r="H13" s="0" t="n">
        <v>2000</v>
      </c>
      <c r="N13" s="0" t="n">
        <v>12</v>
      </c>
      <c r="O13" s="0" t="n">
        <f aca="false">$H13*N13</f>
        <v>24000</v>
      </c>
      <c r="Q13" s="0" t="n">
        <v>12</v>
      </c>
      <c r="R13" s="0" t="n">
        <f aca="false">$H13*Q13</f>
        <v>24000</v>
      </c>
    </row>
    <row r="15" customFormat="false" ht="13.05" hidden="false" customHeight="false" outlineLevel="0" collapsed="false">
      <c r="A15" s="2" t="s">
        <v>17</v>
      </c>
    </row>
    <row r="17" customFormat="false" ht="12.8" hidden="false" customHeight="false" outlineLevel="0" collapsed="false">
      <c r="B17" s="0" t="s">
        <v>18</v>
      </c>
      <c r="G17" s="0" t="s">
        <v>19</v>
      </c>
      <c r="H17" s="0" t="s">
        <v>20</v>
      </c>
      <c r="K17" s="0" t="n">
        <v>2</v>
      </c>
      <c r="L17" s="0" t="n">
        <f aca="false">160+200</f>
        <v>360</v>
      </c>
      <c r="N17" s="0" t="n">
        <v>2</v>
      </c>
      <c r="O17" s="0" t="n">
        <f aca="false">160+120</f>
        <v>280</v>
      </c>
      <c r="Q17" s="0" t="n">
        <v>2</v>
      </c>
      <c r="R17" s="0" t="n">
        <f aca="false">120+120</f>
        <v>240</v>
      </c>
    </row>
    <row r="19" customFormat="false" ht="13.05" hidden="false" customHeight="false" outlineLevel="0" collapsed="false">
      <c r="A19" s="2" t="s">
        <v>21</v>
      </c>
    </row>
    <row r="21" customFormat="false" ht="12.8" hidden="false" customHeight="false" outlineLevel="0" collapsed="false">
      <c r="B21" s="0" t="s">
        <v>22</v>
      </c>
      <c r="E21" s="0" t="s">
        <v>23</v>
      </c>
      <c r="F21" s="0" t="n">
        <v>315</v>
      </c>
      <c r="J21" s="0" t="n">
        <f aca="false">$F21</f>
        <v>315</v>
      </c>
    </row>
    <row r="22" customFormat="false" ht="12.8" hidden="false" customHeight="false" outlineLevel="0" collapsed="false">
      <c r="B22" s="0" t="s">
        <v>24</v>
      </c>
      <c r="E22" s="0" t="s">
        <v>23</v>
      </c>
      <c r="F22" s="0" t="n">
        <v>235</v>
      </c>
      <c r="J22" s="0" t="n">
        <f aca="false">$F22</f>
        <v>235</v>
      </c>
    </row>
    <row r="24" customFormat="false" ht="13.05" hidden="false" customHeight="false" outlineLevel="0" collapsed="false">
      <c r="A24" s="2" t="s">
        <v>25</v>
      </c>
    </row>
    <row r="26" customFormat="false" ht="12.8" hidden="false" customHeight="false" outlineLevel="0" collapsed="false">
      <c r="B26" s="0" t="s">
        <v>26</v>
      </c>
      <c r="E26" s="0" t="s">
        <v>23</v>
      </c>
      <c r="F26" s="0" t="n">
        <v>1260</v>
      </c>
      <c r="J26" s="0" t="n">
        <f aca="false">$F26</f>
        <v>1260</v>
      </c>
    </row>
    <row r="27" customFormat="false" ht="12.8" hidden="false" customHeight="false" outlineLevel="0" collapsed="false">
      <c r="B27" s="0" t="s">
        <v>27</v>
      </c>
      <c r="E27" s="0" t="s">
        <v>23</v>
      </c>
      <c r="F27" s="0" t="n">
        <f aca="false">F26</f>
        <v>1260</v>
      </c>
      <c r="J27" s="0" t="n">
        <f aca="false">$F27</f>
        <v>1260</v>
      </c>
    </row>
    <row r="28" customFormat="false" ht="12.8" hidden="false" customHeight="false" outlineLevel="0" collapsed="false">
      <c r="B28" s="0" t="s">
        <v>28</v>
      </c>
      <c r="E28" s="0" t="s">
        <v>23</v>
      </c>
      <c r="F28" s="0" t="n">
        <v>4355</v>
      </c>
      <c r="M28" s="0" t="n">
        <f aca="false">$F28</f>
        <v>4355</v>
      </c>
    </row>
    <row r="29" customFormat="false" ht="12.8" hidden="false" customHeight="false" outlineLevel="0" collapsed="false">
      <c r="B29" s="0" t="s">
        <v>22</v>
      </c>
      <c r="E29" s="0" t="s">
        <v>23</v>
      </c>
      <c r="F29" s="0" t="n">
        <f aca="false">F21</f>
        <v>315</v>
      </c>
      <c r="M29" s="0" t="n">
        <f aca="false">$F29</f>
        <v>315</v>
      </c>
    </row>
    <row r="30" customFormat="false" ht="12.8" hidden="false" customHeight="false" outlineLevel="0" collapsed="false">
      <c r="B30" s="0" t="s">
        <v>29</v>
      </c>
      <c r="E30" s="0" t="s">
        <v>14</v>
      </c>
      <c r="F30" s="0" t="n">
        <v>0</v>
      </c>
      <c r="G30" s="0" t="s">
        <v>30</v>
      </c>
      <c r="H30" s="0" t="n">
        <v>0.05</v>
      </c>
      <c r="K30" s="4" t="n">
        <f aca="false">30000</f>
        <v>30000</v>
      </c>
      <c r="L30" s="0" t="n">
        <f aca="false">$H30*K30</f>
        <v>1500</v>
      </c>
      <c r="N30" s="4" t="n">
        <f aca="false">60000</f>
        <v>60000</v>
      </c>
      <c r="O30" s="0" t="n">
        <f aca="false">$H30*N30</f>
        <v>3000</v>
      </c>
      <c r="Q30" s="4" t="n">
        <f aca="false">50000</f>
        <v>50000</v>
      </c>
      <c r="R30" s="0" t="n">
        <f aca="false">$H30*Q30</f>
        <v>2500</v>
      </c>
    </row>
    <row r="31" customFormat="false" ht="12.8" hidden="false" customHeight="false" outlineLevel="0" collapsed="false">
      <c r="B31" s="0" t="s">
        <v>31</v>
      </c>
      <c r="E31" s="4" t="s">
        <v>32</v>
      </c>
      <c r="F31" s="4"/>
    </row>
    <row r="32" customFormat="false" ht="12.8" hidden="false" customHeight="false" outlineLevel="0" collapsed="false">
      <c r="B32" s="0" t="s">
        <v>33</v>
      </c>
      <c r="E32" s="0" t="s">
        <v>14</v>
      </c>
      <c r="F32" s="0" t="n">
        <v>0</v>
      </c>
    </row>
    <row r="34" customFormat="false" ht="13.05" hidden="false" customHeight="false" outlineLevel="0" collapsed="false">
      <c r="A34" s="2" t="s">
        <v>34</v>
      </c>
    </row>
    <row r="36" customFormat="false" ht="12.8" hidden="false" customHeight="false" outlineLevel="0" collapsed="false">
      <c r="B36" s="0" t="s">
        <v>28</v>
      </c>
      <c r="E36" s="0" t="s">
        <v>23</v>
      </c>
      <c r="F36" s="0" t="n">
        <f aca="false">F28</f>
        <v>4355</v>
      </c>
      <c r="J36" s="0" t="n">
        <f aca="false">$F36</f>
        <v>4355</v>
      </c>
      <c r="M36" s="0" t="s">
        <v>35</v>
      </c>
      <c r="P36" s="0" t="s">
        <v>35</v>
      </c>
    </row>
    <row r="37" customFormat="false" ht="12.8" hidden="false" customHeight="false" outlineLevel="0" collapsed="false">
      <c r="B37" s="0" t="s">
        <v>22</v>
      </c>
      <c r="E37" s="0" t="s">
        <v>23</v>
      </c>
      <c r="F37" s="0" t="n">
        <f aca="false">F29</f>
        <v>315</v>
      </c>
      <c r="J37" s="0" t="n">
        <f aca="false">$F37</f>
        <v>315</v>
      </c>
      <c r="M37" s="0" t="s">
        <v>35</v>
      </c>
      <c r="P37" s="0" t="s">
        <v>35</v>
      </c>
    </row>
    <row r="38" customFormat="false" ht="12.8" hidden="false" customHeight="false" outlineLevel="0" collapsed="false">
      <c r="B38" s="0" t="s">
        <v>36</v>
      </c>
      <c r="E38" s="0" t="s">
        <v>37</v>
      </c>
      <c r="F38" s="0" t="n">
        <v>400</v>
      </c>
      <c r="J38" s="0" t="n">
        <f aca="false">$F38</f>
        <v>400</v>
      </c>
      <c r="M38" s="0" t="s">
        <v>35</v>
      </c>
      <c r="P38" s="0" t="s">
        <v>35</v>
      </c>
    </row>
    <row r="40" customFormat="false" ht="12.8" hidden="false" customHeight="false" outlineLevel="0" collapsed="false">
      <c r="A40" s="2" t="s">
        <v>38</v>
      </c>
    </row>
    <row r="42" customFormat="false" ht="12.8" hidden="false" customHeight="false" outlineLevel="0" collapsed="false">
      <c r="B42" s="0" t="s">
        <v>39</v>
      </c>
      <c r="G42" s="0" t="s">
        <v>40</v>
      </c>
      <c r="H42" s="0" t="n">
        <v>20</v>
      </c>
      <c r="K42" s="0" t="n">
        <v>1</v>
      </c>
      <c r="L42" s="0" t="n">
        <f aca="false">$H42*K42</f>
        <v>20</v>
      </c>
      <c r="N42" s="0" t="n">
        <f aca="false">K42</f>
        <v>1</v>
      </c>
      <c r="O42" s="0" t="n">
        <f aca="false">L42</f>
        <v>20</v>
      </c>
      <c r="Q42" s="0" t="n">
        <f aca="false">N42</f>
        <v>1</v>
      </c>
      <c r="R42" s="0" t="n">
        <f aca="false">O42</f>
        <v>20</v>
      </c>
    </row>
    <row r="43" customFormat="false" ht="12.8" hidden="false" customHeight="false" outlineLevel="0" collapsed="false">
      <c r="B43" s="0" t="s">
        <v>41</v>
      </c>
      <c r="G43" s="0" t="s">
        <v>40</v>
      </c>
      <c r="H43" s="0" t="n">
        <v>40</v>
      </c>
      <c r="K43" s="0" t="n">
        <v>1</v>
      </c>
      <c r="L43" s="0" t="n">
        <f aca="false">$H43*K43</f>
        <v>40</v>
      </c>
      <c r="N43" s="0" t="n">
        <f aca="false">K43</f>
        <v>1</v>
      </c>
      <c r="O43" s="0" t="n">
        <f aca="false">L43</f>
        <v>40</v>
      </c>
      <c r="Q43" s="0" t="n">
        <f aca="false">N43</f>
        <v>1</v>
      </c>
      <c r="R43" s="0" t="n">
        <f aca="false">O43</f>
        <v>40</v>
      </c>
    </row>
    <row r="44" customFormat="false" ht="12.8" hidden="false" customHeight="false" outlineLevel="0" collapsed="false">
      <c r="B44" s="0" t="s">
        <v>42</v>
      </c>
      <c r="G44" s="0" t="s">
        <v>14</v>
      </c>
      <c r="H44" s="4" t="n">
        <v>60</v>
      </c>
      <c r="K44" s="0" t="n">
        <v>12</v>
      </c>
      <c r="L44" s="0" t="n">
        <f aca="false">$H44*K44</f>
        <v>720</v>
      </c>
      <c r="N44" s="0" t="n">
        <f aca="false">K44</f>
        <v>12</v>
      </c>
      <c r="O44" s="0" t="n">
        <f aca="false">L44</f>
        <v>720</v>
      </c>
      <c r="Q44" s="0" t="n">
        <f aca="false">N44</f>
        <v>12</v>
      </c>
      <c r="R44" s="0" t="n">
        <f aca="false">O44</f>
        <v>720</v>
      </c>
    </row>
    <row r="45" customFormat="false" ht="12.8" hidden="false" customHeight="false" outlineLevel="0" collapsed="false">
      <c r="B45" s="0" t="s">
        <v>43</v>
      </c>
      <c r="G45" s="0" t="s">
        <v>14</v>
      </c>
      <c r="H45" s="0" t="n">
        <v>35</v>
      </c>
      <c r="K45" s="0" t="n">
        <v>12</v>
      </c>
      <c r="L45" s="0" t="n">
        <f aca="false">$H45*K45</f>
        <v>420</v>
      </c>
      <c r="N45" s="0" t="n">
        <f aca="false">K45</f>
        <v>12</v>
      </c>
      <c r="O45" s="0" t="n">
        <f aca="false">L45</f>
        <v>420</v>
      </c>
      <c r="Q45" s="0" t="n">
        <f aca="false">N45</f>
        <v>12</v>
      </c>
      <c r="R45" s="0" t="n">
        <f aca="false">O45</f>
        <v>420</v>
      </c>
    </row>
    <row r="46" customFormat="false" ht="12.8" hidden="false" customHeight="false" outlineLevel="0" collapsed="false">
      <c r="B46" s="0" t="s">
        <v>44</v>
      </c>
      <c r="G46" s="0" t="s">
        <v>14</v>
      </c>
      <c r="H46" s="4" t="n">
        <v>40</v>
      </c>
      <c r="K46" s="0" t="n">
        <v>12</v>
      </c>
      <c r="L46" s="0" t="n">
        <f aca="false">$H46*K46</f>
        <v>480</v>
      </c>
      <c r="N46" s="0" t="n">
        <f aca="false">K46</f>
        <v>12</v>
      </c>
      <c r="O46" s="0" t="n">
        <f aca="false">L46</f>
        <v>480</v>
      </c>
      <c r="Q46" s="0" t="n">
        <f aca="false">N46</f>
        <v>12</v>
      </c>
      <c r="R46" s="0" t="n">
        <f aca="false">O46</f>
        <v>480</v>
      </c>
    </row>
    <row r="48" customFormat="false" ht="12.8" hidden="false" customHeight="false" outlineLevel="0" collapsed="false">
      <c r="A48" s="2" t="s">
        <v>45</v>
      </c>
      <c r="J48" s="0" t="n">
        <f aca="false">SUM(J8:J47)</f>
        <v>8140</v>
      </c>
      <c r="L48" s="0" t="n">
        <f aca="false">SUM(L8:L47)</f>
        <v>50790</v>
      </c>
      <c r="M48" s="0" t="n">
        <f aca="false">SUM(M8:M47)</f>
        <v>4670</v>
      </c>
      <c r="O48" s="0" t="n">
        <f aca="false">SUM(O8:O47)</f>
        <v>79960</v>
      </c>
      <c r="P48" s="0" t="n">
        <f aca="false">SUM(P8:P47)</f>
        <v>0</v>
      </c>
      <c r="R48" s="0" t="n">
        <f aca="false">SUM(R8:R47)</f>
        <v>79420</v>
      </c>
    </row>
    <row r="49" customFormat="false" ht="12.8" hidden="false" customHeight="false" outlineLevel="0" collapsed="false">
      <c r="A49" s="2" t="s">
        <v>46</v>
      </c>
      <c r="L49" s="2" t="n">
        <f aca="false">J48+L48</f>
        <v>58930</v>
      </c>
      <c r="O49" s="2" t="n">
        <f aca="false">M48+O48</f>
        <v>84630</v>
      </c>
      <c r="R49" s="2" t="n">
        <f aca="false">P48+R48</f>
        <v>79420</v>
      </c>
    </row>
    <row r="50" customFormat="false" ht="12.8" hidden="false" customHeight="false" outlineLevel="0" collapsed="false">
      <c r="A50" s="2" t="s">
        <v>47</v>
      </c>
      <c r="L50" s="5" t="n">
        <f aca="false">SUM(L9:L14)/L49</f>
        <v>0.801798744272866</v>
      </c>
      <c r="O50" s="5" t="n">
        <f aca="false">SUM(O9:O14)/O49</f>
        <v>0.886210563629918</v>
      </c>
      <c r="R50" s="5" t="n">
        <f aca="false">SUM(R9:R14)/R49</f>
        <v>0.944346512213548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2016-08-25T12:42:12Z</dcterms:created>
  <dc:language>es-PA</dc:language>
  <dcterms:modified xsi:type="dcterms:W3CDTF">2016-08-25T13:21:05Z</dcterms:modified>
  <cp:revision>1</cp:revision>
</cp:coreProperties>
</file>