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ning  Party  Statement\"/>
    </mc:Choice>
  </mc:AlternateContent>
  <xr:revisionPtr revIDLastSave="0" documentId="13_ncr:1_{BDDBD8C3-DFC4-43E1-B185-5FD9BA0FAB3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arvy  Real  &amp;  Estate" sheetId="1" r:id="rId1"/>
    <sheet name="Sheet1" sheetId="2" r:id="rId2"/>
  </sheets>
  <definedNames>
    <definedName name="_xlnm._FilterDatabase" localSheetId="1" hidden="1">Sheet1!$B$5:$H$27</definedName>
    <definedName name="_xlnm.Print_Area" localSheetId="0">'Aarvy  Real  &amp;  Estate'!$B$546:$I$568</definedName>
  </definedNames>
  <calcPr calcId="181029"/>
</workbook>
</file>

<file path=xl/calcChain.xml><?xml version="1.0" encoding="utf-8"?>
<calcChain xmlns="http://schemas.openxmlformats.org/spreadsheetml/2006/main">
  <c r="F108" i="2" l="1"/>
  <c r="D119" i="2"/>
  <c r="F118" i="2"/>
  <c r="F117" i="2"/>
  <c r="F116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Q57" i="2"/>
  <c r="O51" i="2"/>
  <c r="O53" i="2" s="1"/>
  <c r="H54" i="2"/>
  <c r="M45" i="2"/>
  <c r="M44" i="2"/>
  <c r="D76" i="2"/>
  <c r="F65" i="2"/>
  <c r="H64" i="2"/>
  <c r="F75" i="2"/>
  <c r="F74" i="2"/>
  <c r="H63" i="2"/>
  <c r="H62" i="2"/>
  <c r="H61" i="2"/>
  <c r="H60" i="2"/>
  <c r="H59" i="2"/>
  <c r="H58" i="2"/>
  <c r="H57" i="2"/>
  <c r="H56" i="2"/>
  <c r="H55" i="2"/>
  <c r="H53" i="2"/>
  <c r="H52" i="2"/>
  <c r="F38" i="2"/>
  <c r="F39" i="2"/>
  <c r="F40" i="2"/>
  <c r="F37" i="2"/>
  <c r="D41" i="2"/>
  <c r="H28" i="2"/>
  <c r="F2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7" i="2"/>
  <c r="E585" i="1"/>
  <c r="G582" i="1"/>
  <c r="G583" i="1"/>
  <c r="G584" i="1"/>
  <c r="G581" i="1"/>
  <c r="F576" i="1"/>
  <c r="H575" i="1"/>
  <c r="H574" i="1"/>
  <c r="H573" i="1"/>
  <c r="H572" i="1"/>
  <c r="H571" i="1"/>
  <c r="H570" i="1"/>
  <c r="F119" i="2" l="1"/>
  <c r="F120" i="2" s="1"/>
  <c r="F121" i="2" s="1"/>
  <c r="H108" i="2"/>
  <c r="H65" i="2"/>
  <c r="F73" i="2"/>
  <c r="F76" i="2" s="1"/>
  <c r="F77" i="2" s="1"/>
  <c r="F78" i="2" s="1"/>
  <c r="F80" i="2" s="1"/>
  <c r="F41" i="2"/>
  <c r="H29" i="2"/>
  <c r="G585" i="1"/>
  <c r="G586" i="1" s="1"/>
  <c r="G587" i="1" s="1"/>
  <c r="H576" i="1"/>
  <c r="G560" i="1"/>
  <c r="G561" i="1" s="1"/>
  <c r="G562" i="1" s="1"/>
  <c r="G563" i="1" s="1"/>
  <c r="F555" i="1"/>
  <c r="E561" i="1"/>
  <c r="H554" i="1"/>
  <c r="H553" i="1"/>
  <c r="H552" i="1"/>
  <c r="H555" i="1" l="1"/>
  <c r="G540" i="1"/>
  <c r="E541" i="1" l="1"/>
  <c r="G539" i="1"/>
  <c r="G541" i="1" s="1"/>
  <c r="G542" i="1" s="1"/>
  <c r="G543" i="1" s="1"/>
  <c r="F535" i="1"/>
  <c r="H534" i="1"/>
  <c r="H533" i="1"/>
  <c r="H532" i="1"/>
  <c r="H531" i="1"/>
  <c r="H530" i="1"/>
  <c r="H535" i="1" l="1"/>
  <c r="E517" i="1"/>
  <c r="G514" i="1"/>
  <c r="G515" i="1"/>
  <c r="G516" i="1"/>
  <c r="G513" i="1"/>
  <c r="F509" i="1"/>
  <c r="H508" i="1"/>
  <c r="H502" i="1"/>
  <c r="H503" i="1"/>
  <c r="H504" i="1"/>
  <c r="H505" i="1"/>
  <c r="H506" i="1"/>
  <c r="H507" i="1"/>
  <c r="H501" i="1"/>
  <c r="H509" i="1" l="1"/>
  <c r="G517" i="1"/>
  <c r="G518" i="1" s="1"/>
  <c r="G519" i="1" s="1"/>
  <c r="M495" i="1"/>
  <c r="N444" i="1"/>
  <c r="N478" i="1"/>
  <c r="F489" i="1"/>
  <c r="G492" i="1"/>
  <c r="G493" i="1" s="1"/>
  <c r="G494" i="1" s="1"/>
  <c r="H487" i="1"/>
  <c r="H486" i="1"/>
  <c r="H485" i="1"/>
  <c r="H489" i="1" l="1"/>
  <c r="G476" i="1"/>
  <c r="G477" i="1" s="1"/>
  <c r="G478" i="1" s="1"/>
  <c r="F473" i="1"/>
  <c r="H472" i="1"/>
  <c r="H471" i="1"/>
  <c r="H470" i="1"/>
  <c r="H473" i="1" l="1"/>
  <c r="M439" i="1"/>
  <c r="E444" i="1"/>
  <c r="M433" i="1"/>
  <c r="G416" i="1" l="1"/>
  <c r="G443" i="1" l="1"/>
  <c r="F436" i="1"/>
  <c r="H435" i="1"/>
  <c r="H434" i="1"/>
  <c r="H433" i="1"/>
  <c r="F409" i="1" l="1"/>
  <c r="G442" i="1"/>
  <c r="G441" i="1"/>
  <c r="G415" i="1"/>
  <c r="G414" i="1"/>
  <c r="H406" i="1"/>
  <c r="H407" i="1"/>
  <c r="H408" i="1"/>
  <c r="H428" i="1"/>
  <c r="H429" i="1"/>
  <c r="H430" i="1"/>
  <c r="H431" i="1"/>
  <c r="H432" i="1"/>
  <c r="H405" i="1"/>
  <c r="G417" i="1" l="1"/>
  <c r="G418" i="1" s="1"/>
  <c r="G419" i="1" s="1"/>
  <c r="G444" i="1"/>
  <c r="G445" i="1" s="1"/>
  <c r="G446" i="1" s="1"/>
  <c r="H409" i="1"/>
  <c r="H436" i="1"/>
  <c r="F395" i="1"/>
  <c r="F396" i="1" s="1"/>
  <c r="F397" i="1" s="1"/>
  <c r="I368" i="1" l="1"/>
  <c r="I369" i="1" s="1"/>
  <c r="F346" i="1"/>
  <c r="F347" i="1" s="1"/>
  <c r="F348" i="1" s="1"/>
  <c r="F316" i="1"/>
  <c r="F315" i="1"/>
  <c r="F314" i="1"/>
  <c r="F317" i="1" l="1"/>
  <c r="F318" i="1" s="1"/>
  <c r="F319" i="1" s="1"/>
  <c r="F170" i="1"/>
  <c r="F169" i="1"/>
  <c r="J164" i="1"/>
  <c r="F171" i="1" l="1"/>
  <c r="F172" i="1" s="1"/>
  <c r="F173" i="1" s="1"/>
  <c r="F175" i="1" s="1"/>
  <c r="H123" i="1"/>
  <c r="I123" i="1"/>
  <c r="F126" i="1"/>
  <c r="F127" i="1"/>
  <c r="F128" i="1"/>
  <c r="D129" i="1"/>
  <c r="F129" i="1" l="1"/>
  <c r="F61" i="1"/>
  <c r="F130" i="1" l="1"/>
  <c r="F131" i="1" s="1"/>
  <c r="F133" i="1" s="1"/>
</calcChain>
</file>

<file path=xl/sharedStrings.xml><?xml version="1.0" encoding="utf-8"?>
<sst xmlns="http://schemas.openxmlformats.org/spreadsheetml/2006/main" count="1039" uniqueCount="187">
  <si>
    <t>Global Mining , (2018-19)</t>
  </si>
  <si>
    <t>C/O Global Mining ,S.No - 91 , Mauz - Choramba.</t>
  </si>
  <si>
    <t>At-Post- Rohna , Tah - Arvi,</t>
  </si>
  <si>
    <t>Dist - Wardha</t>
  </si>
  <si>
    <t>Aarvy  Real  &amp;  Estate</t>
  </si>
  <si>
    <t>Ledger Account</t>
  </si>
  <si>
    <t/>
  </si>
  <si>
    <t>Date</t>
  </si>
  <si>
    <t>Particulars</t>
  </si>
  <si>
    <t>Voucher No.</t>
  </si>
  <si>
    <t>Narration</t>
  </si>
  <si>
    <t>Quantity</t>
  </si>
  <si>
    <t>Rate</t>
  </si>
  <si>
    <t>Value</t>
  </si>
  <si>
    <t>Gross Total</t>
  </si>
  <si>
    <t>Gitti Sale</t>
  </si>
  <si>
    <t>Mh  32 Q   6201</t>
  </si>
  <si>
    <t>Bill  No -   04920</t>
  </si>
  <si>
    <t>Dust</t>
  </si>
  <si>
    <t>MH  32Q  6201</t>
  </si>
  <si>
    <t>Bill  No -   04971</t>
  </si>
  <si>
    <t>20 MM  Metal.</t>
  </si>
  <si>
    <t>MH 32Q 6201</t>
  </si>
  <si>
    <t>Bill No 5068</t>
  </si>
  <si>
    <t>Grand Total</t>
  </si>
  <si>
    <t>GST  5%</t>
  </si>
  <si>
    <t>29-Oct-2018 to 24-Dec-2018</t>
  </si>
  <si>
    <t>Bill  No -   4202</t>
  </si>
  <si>
    <t>Bill  No -   4209</t>
  </si>
  <si>
    <t>Bill  No -   4214</t>
  </si>
  <si>
    <t>Bill  No -   4217</t>
  </si>
  <si>
    <t>Bill  No -   4395</t>
  </si>
  <si>
    <t>Bill  No -   4414</t>
  </si>
  <si>
    <t>Bill  No -   4649</t>
  </si>
  <si>
    <t>Bill  No -   4675</t>
  </si>
  <si>
    <t>ADD - GST 5%</t>
  </si>
  <si>
    <t>Total  Amt</t>
  </si>
  <si>
    <t>Closing  Balance</t>
  </si>
  <si>
    <t>40 MM  Metal.</t>
  </si>
  <si>
    <t>20  MM  Metal</t>
  </si>
  <si>
    <t>40 MM  Metal</t>
  </si>
  <si>
    <t>Mh 32 Q 6201</t>
  </si>
  <si>
    <t>Bill No  5138</t>
  </si>
  <si>
    <t>MH32Q 6201</t>
  </si>
  <si>
    <t>Bill No 5149</t>
  </si>
  <si>
    <t>Bill No.5212</t>
  </si>
  <si>
    <t>Bill No - 5287</t>
  </si>
  <si>
    <t>Bill No  5351</t>
  </si>
  <si>
    <t>Mh 32Q 6201</t>
  </si>
  <si>
    <t>Bill No -  5517</t>
  </si>
  <si>
    <t>20 MM  Metal</t>
  </si>
  <si>
    <t>Add -  GST 5%</t>
  </si>
  <si>
    <t>Old  Balance</t>
  </si>
  <si>
    <t>Total</t>
  </si>
  <si>
    <t>Add - GST  5%</t>
  </si>
  <si>
    <t>6 MM + Dust</t>
  </si>
  <si>
    <t>Metal 40 MM</t>
  </si>
  <si>
    <t>R No - 1924</t>
  </si>
  <si>
    <t>R No - 1805</t>
  </si>
  <si>
    <t>Mh 32 Q 5654</t>
  </si>
  <si>
    <t>6 MM  Metal</t>
  </si>
  <si>
    <t>R No - 1804</t>
  </si>
  <si>
    <t>R No - 1735</t>
  </si>
  <si>
    <t>R No - 1624</t>
  </si>
  <si>
    <t>R No - 1585</t>
  </si>
  <si>
    <t>1-July-2019 to 29-Jul-2019</t>
  </si>
  <si>
    <t>Global Mining , Gnrl (2019-20)</t>
  </si>
  <si>
    <t>1-Apr-2019 to 2-Sep-2019</t>
  </si>
  <si>
    <t>MH32Q6201</t>
  </si>
  <si>
    <t>R NO. 2054</t>
  </si>
  <si>
    <t>MH32Q5654</t>
  </si>
  <si>
    <t>R NO. 2057</t>
  </si>
  <si>
    <t>R NO 2091</t>
  </si>
  <si>
    <t>R NO 2109</t>
  </si>
  <si>
    <t>R NO 2157</t>
  </si>
  <si>
    <t>Metal  20 MM</t>
  </si>
  <si>
    <t>Metal  40 MM</t>
  </si>
  <si>
    <t>Total  Amount</t>
  </si>
  <si>
    <t>ADD - Old Balance</t>
  </si>
  <si>
    <t>Dust + 6 MM</t>
  </si>
  <si>
    <t>1-Apr-2019 to 5-Oct-2019</t>
  </si>
  <si>
    <t>R No -  2224</t>
  </si>
  <si>
    <t>R No -  2229</t>
  </si>
  <si>
    <t>R No -  2241</t>
  </si>
  <si>
    <t>R No -  2264</t>
  </si>
  <si>
    <t>R No -  2274</t>
  </si>
  <si>
    <t>R No -  2302</t>
  </si>
  <si>
    <t>Metal  40  MM</t>
  </si>
  <si>
    <t>Metal 6MM+Dust</t>
  </si>
  <si>
    <t>181</t>
  </si>
  <si>
    <t>GST 5%</t>
  </si>
  <si>
    <t>R No - 105</t>
  </si>
  <si>
    <t>R No -  2450</t>
  </si>
  <si>
    <t>R No -  2394</t>
  </si>
  <si>
    <t>R No -  2389</t>
  </si>
  <si>
    <t>1-Oct-2019 to 6-Nov-2019</t>
  </si>
  <si>
    <t>Global Mining ,GNRL  (2019-20)</t>
  </si>
  <si>
    <t>1-Nov-2019 to 30-Nov-2019</t>
  </si>
  <si>
    <t>Voucher Ref.</t>
  </si>
  <si>
    <t>3 , Brass</t>
  </si>
  <si>
    <t>R No - 162</t>
  </si>
  <si>
    <t>4 Brass</t>
  </si>
  <si>
    <t>R No - 223</t>
  </si>
  <si>
    <t>3 Brass</t>
  </si>
  <si>
    <t>No 419</t>
  </si>
  <si>
    <t>R No , 484</t>
  </si>
  <si>
    <t>R No , 552</t>
  </si>
  <si>
    <t>R No -  037</t>
  </si>
  <si>
    <t xml:space="preserve">Metal  20 MM </t>
  </si>
  <si>
    <t>Add - GST 5%</t>
  </si>
  <si>
    <t>Add - Old  Balance</t>
  </si>
  <si>
    <t>R No -  091</t>
  </si>
  <si>
    <t>Royalty</t>
  </si>
  <si>
    <t>4 Bras</t>
  </si>
  <si>
    <t>R No -  110</t>
  </si>
  <si>
    <t>R No -  138</t>
  </si>
  <si>
    <t>R No -  146</t>
  </si>
  <si>
    <t>R No -  234</t>
  </si>
  <si>
    <t>R No -  268</t>
  </si>
  <si>
    <t>R No -  327</t>
  </si>
  <si>
    <t>R No - 618</t>
  </si>
  <si>
    <t>R No - 113</t>
  </si>
  <si>
    <t>Closing  Balance  Payable</t>
  </si>
  <si>
    <t>1-Dec-2019 to 13-Jan-2020</t>
  </si>
  <si>
    <t xml:space="preserve">Metal Dust </t>
  </si>
  <si>
    <t>Metal 6 Mm</t>
  </si>
  <si>
    <t>Closing  Balance Payable</t>
  </si>
  <si>
    <t>R.NO.478</t>
  </si>
  <si>
    <t>Brass 4</t>
  </si>
  <si>
    <t>MH 32 Q 5654</t>
  </si>
  <si>
    <t>R.NO.462</t>
  </si>
  <si>
    <t>MH 32 Q 6201</t>
  </si>
  <si>
    <t>R.NO.394</t>
  </si>
  <si>
    <t>Vehical No</t>
  </si>
  <si>
    <t>1-Jan-2020 to 31-Jan-2020</t>
  </si>
  <si>
    <t>R.NO.548</t>
  </si>
  <si>
    <t>R.NO.547</t>
  </si>
  <si>
    <t>Brass 6</t>
  </si>
  <si>
    <t>MH 32AJ 2615</t>
  </si>
  <si>
    <t>1-Feb-2020 to 28-Feb-2020</t>
  </si>
  <si>
    <t>Mining GNRL Choramba (19-20)</t>
  </si>
  <si>
    <t>1-Mar-2020 to 31-Mar-2020</t>
  </si>
  <si>
    <t>mh 32 aj 2615</t>
  </si>
  <si>
    <t>dm.no.5</t>
  </si>
  <si>
    <t>mh 32 q 6201</t>
  </si>
  <si>
    <t>dm.no.80</t>
  </si>
  <si>
    <t>mh 32 q 5654</t>
  </si>
  <si>
    <t>dm.no 81</t>
  </si>
  <si>
    <t>Closing  Amount Payable</t>
  </si>
  <si>
    <t>Material</t>
  </si>
  <si>
    <t>DM No</t>
  </si>
  <si>
    <t>Amount</t>
  </si>
  <si>
    <t>Mh 32AJ 2615</t>
  </si>
  <si>
    <t>Mh 32Q 5654</t>
  </si>
  <si>
    <t>20  MM</t>
  </si>
  <si>
    <t>40 MM</t>
  </si>
  <si>
    <t>Metal Dust</t>
  </si>
  <si>
    <t>Metal  Dust</t>
  </si>
  <si>
    <t xml:space="preserve"> Add -  GST  5%</t>
  </si>
  <si>
    <t xml:space="preserve"> Closing  Balance  Payable</t>
  </si>
  <si>
    <t>Crush Sand</t>
  </si>
  <si>
    <t>Crush  Sand</t>
  </si>
  <si>
    <t>Aarvy  Real  Estate  &amp;  Builders Pvt Ltd.</t>
  </si>
  <si>
    <t>Royalty  Invoice No</t>
  </si>
  <si>
    <t xml:space="preserve"> </t>
  </si>
  <si>
    <t>M- Sand</t>
  </si>
  <si>
    <t>40  MM</t>
  </si>
  <si>
    <t>Discription</t>
  </si>
  <si>
    <t>Add -  GST  5%</t>
  </si>
  <si>
    <t>Closing  balance Payable</t>
  </si>
  <si>
    <t>01/09/2020  To  30/09/2020</t>
  </si>
  <si>
    <t>01/10/2020  To  31/10/2020</t>
  </si>
  <si>
    <t>01/11/2020  To  30/11/2020</t>
  </si>
  <si>
    <t>01/12/2020  To  31/12/2020</t>
  </si>
  <si>
    <t>80 MM</t>
  </si>
  <si>
    <t>60  MM</t>
  </si>
  <si>
    <t>Metal  80 MM</t>
  </si>
  <si>
    <t>Metal  60 MM</t>
  </si>
  <si>
    <t xml:space="preserve">       Add -  GST  5%</t>
  </si>
  <si>
    <t>01/01/2021  To  31/01/2021</t>
  </si>
  <si>
    <t>Metal 20 MM</t>
  </si>
  <si>
    <t>Metal 80 MM</t>
  </si>
  <si>
    <t>Metal  Dust'</t>
  </si>
  <si>
    <t>01/02/2021  To  28/02/2021</t>
  </si>
  <si>
    <t>Total   Amount</t>
  </si>
  <si>
    <t>Add -  Old Bill , Jan  Month  2021  Bill</t>
  </si>
  <si>
    <t>01/03/2021  To  31/03/2021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</si>
</sst>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m/yyyy"/>
    <numFmt numFmtId="165" formatCode="&quot;&quot;0.00&quot; ft&quot;"/>
    <numFmt numFmtId="166" formatCode="&quot;&quot;0"/>
    <numFmt numFmtId="167" formatCode="&quot;&quot;0.00"/>
    <numFmt numFmtId="168" formatCode="&quot;&quot;0.00&quot; Dr&quot;"/>
    <numFmt numFmtId="169" formatCode="&quot;&quot;0.00&quot; Cr&quot;"/>
    <numFmt numFmtId="170" formatCode="&quot;&quot;0.00&quot;/ft&quot;"/>
    <numFmt numFmtId="171" formatCode="dd\-mmm\-yyyy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9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0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14"/>
      <color theme="1"/>
      <name val="Book Antiqua"/>
      <family val="1"/>
    </font>
    <font>
      <b/>
      <i/>
      <sz val="9"/>
      <color theme="1"/>
      <name val="Book Antiqua"/>
      <family val="1"/>
    </font>
    <font>
      <b/>
      <sz val="16"/>
      <color theme="1"/>
      <name val="Book Antiqua"/>
      <family val="1"/>
    </font>
    <font>
      <b/>
      <i/>
      <sz val="12"/>
      <color theme="1"/>
      <name val="Book Antiqua"/>
      <family val="1"/>
    </font>
    <font>
      <b/>
      <sz val="12"/>
      <color theme="1"/>
      <name val="Bodoni MT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sz val="9"/>
      <color theme="1"/>
      <name val="Book Antiqua"/>
      <family val="1"/>
    </font>
    <font>
      <i/>
      <sz val="9"/>
      <color theme="1"/>
      <name val="Book Antiqua"/>
      <family val="1"/>
    </font>
    <font>
      <sz val="14"/>
      <color theme="1"/>
      <name val="Book Antiqua"/>
      <family val="1"/>
    </font>
    <font>
      <sz val="12"/>
      <color theme="1"/>
      <name val="Book Antiqua"/>
      <family val="1"/>
    </font>
    <font>
      <sz val="16"/>
      <color theme="1"/>
      <name val="Book Antiqua"/>
      <family val="1"/>
    </font>
    <font>
      <sz val="16"/>
      <color theme="1"/>
      <name val="Calibri"/>
      <family val="2"/>
      <scheme val="minor"/>
    </font>
    <font>
      <i/>
      <sz val="10"/>
      <color theme="1"/>
      <name val="Book Antiqua"/>
      <family val="1"/>
    </font>
    <font>
      <i/>
      <sz val="12"/>
      <color theme="1"/>
      <name val="Book Antiqua"/>
      <family val="1"/>
    </font>
    <font>
      <sz val="12"/>
      <color rgb="FF5E6E82"/>
      <name val="Segoe UI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center" vertical="top" wrapText="1"/>
    </xf>
    <xf numFmtId="49" fontId="8" fillId="0" borderId="3" xfId="0" applyNumberFormat="1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165" fontId="4" fillId="0" borderId="3" xfId="0" applyNumberFormat="1" applyFont="1" applyBorder="1" applyAlignment="1">
      <alignment horizontal="center" vertical="top"/>
    </xf>
    <xf numFmtId="166" fontId="8" fillId="0" borderId="3" xfId="0" applyNumberFormat="1" applyFont="1" applyBorder="1" applyAlignment="1">
      <alignment horizontal="center" vertical="top"/>
    </xf>
    <xf numFmtId="167" fontId="4" fillId="0" borderId="3" xfId="0" applyNumberFormat="1" applyFont="1" applyBorder="1" applyAlignment="1">
      <alignment horizontal="center" vertical="top"/>
    </xf>
    <xf numFmtId="168" fontId="4" fillId="0" borderId="3" xfId="0" applyNumberFormat="1" applyFont="1" applyBorder="1" applyAlignment="1">
      <alignment horizontal="center" vertical="top"/>
    </xf>
    <xf numFmtId="169" fontId="4" fillId="0" borderId="3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49" fontId="8" fillId="0" borderId="3" xfId="0" applyNumberFormat="1" applyFont="1" applyBorder="1" applyAlignment="1">
      <alignment horizontal="center" vertical="top"/>
    </xf>
    <xf numFmtId="165" fontId="8" fillId="0" borderId="3" xfId="0" applyNumberFormat="1" applyFont="1" applyBorder="1" applyAlignment="1">
      <alignment horizontal="center" vertical="top"/>
    </xf>
    <xf numFmtId="170" fontId="8" fillId="0" borderId="3" xfId="0" applyNumberFormat="1" applyFont="1" applyBorder="1" applyAlignment="1">
      <alignment horizontal="center" vertical="top"/>
    </xf>
    <xf numFmtId="167" fontId="8" fillId="0" borderId="3" xfId="0" applyNumberFormat="1" applyFont="1" applyBorder="1" applyAlignment="1">
      <alignment horizontal="center" vertical="top"/>
    </xf>
    <xf numFmtId="166" fontId="4" fillId="0" borderId="3" xfId="0" applyNumberFormat="1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171" fontId="4" fillId="0" borderId="3" xfId="0" applyNumberFormat="1" applyFont="1" applyBorder="1" applyAlignment="1">
      <alignment horizontal="center" vertical="top"/>
    </xf>
    <xf numFmtId="0" fontId="0" fillId="0" borderId="3" xfId="0" applyBorder="1"/>
    <xf numFmtId="49" fontId="9" fillId="0" borderId="3" xfId="0" applyNumberFormat="1" applyFont="1" applyFill="1" applyBorder="1" applyAlignment="1">
      <alignment horizontal="center" vertical="top"/>
    </xf>
    <xf numFmtId="0" fontId="10" fillId="0" borderId="3" xfId="0" applyFont="1" applyBorder="1"/>
    <xf numFmtId="0" fontId="11" fillId="0" borderId="3" xfId="0" applyFont="1" applyBorder="1" applyAlignment="1">
      <alignment horizontal="center"/>
    </xf>
    <xf numFmtId="0" fontId="0" fillId="0" borderId="0" xfId="0" applyBorder="1"/>
    <xf numFmtId="0" fontId="12" fillId="0" borderId="3" xfId="0" applyFont="1" applyBorder="1" applyAlignment="1">
      <alignment horizontal="center"/>
    </xf>
    <xf numFmtId="49" fontId="13" fillId="0" borderId="3" xfId="0" applyNumberFormat="1" applyFont="1" applyFill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49" fontId="16" fillId="0" borderId="3" xfId="0" applyNumberFormat="1" applyFont="1" applyBorder="1"/>
    <xf numFmtId="0" fontId="16" fillId="0" borderId="3" xfId="0" applyFont="1" applyBorder="1"/>
    <xf numFmtId="164" fontId="16" fillId="0" borderId="3" xfId="0" applyNumberFormat="1" applyFont="1" applyBorder="1"/>
    <xf numFmtId="165" fontId="16" fillId="0" borderId="3" xfId="0" applyNumberFormat="1" applyFont="1" applyBorder="1"/>
    <xf numFmtId="166" fontId="16" fillId="0" borderId="3" xfId="0" applyNumberFormat="1" applyFont="1" applyBorder="1"/>
    <xf numFmtId="167" fontId="16" fillId="0" borderId="3" xfId="0" applyNumberFormat="1" applyFont="1" applyBorder="1"/>
    <xf numFmtId="170" fontId="16" fillId="0" borderId="3" xfId="0" applyNumberFormat="1" applyFont="1" applyBorder="1"/>
    <xf numFmtId="0" fontId="16" fillId="0" borderId="0" xfId="0" applyFont="1"/>
    <xf numFmtId="0" fontId="0" fillId="0" borderId="0" xfId="0"/>
    <xf numFmtId="0" fontId="18" fillId="0" borderId="0" xfId="0" applyFont="1" applyAlignment="1">
      <alignment vertical="top"/>
    </xf>
    <xf numFmtId="0" fontId="19" fillId="0" borderId="0" xfId="0" applyFont="1"/>
    <xf numFmtId="49" fontId="20" fillId="0" borderId="3" xfId="0" applyNumberFormat="1" applyFont="1" applyBorder="1" applyAlignment="1">
      <alignment horizontal="center" vertical="top" wrapText="1"/>
    </xf>
    <xf numFmtId="49" fontId="22" fillId="0" borderId="3" xfId="0" applyNumberFormat="1" applyFont="1" applyBorder="1" applyAlignment="1">
      <alignment horizontal="center" vertical="top" wrapText="1"/>
    </xf>
    <xf numFmtId="0" fontId="20" fillId="0" borderId="3" xfId="0" applyFont="1" applyBorder="1"/>
    <xf numFmtId="164" fontId="20" fillId="0" borderId="3" xfId="0" applyNumberFormat="1" applyFont="1" applyBorder="1" applyAlignment="1">
      <alignment horizontal="right" vertical="top"/>
    </xf>
    <xf numFmtId="49" fontId="20" fillId="0" borderId="3" xfId="0" applyNumberFormat="1" applyFont="1" applyBorder="1" applyAlignment="1">
      <alignment vertical="top"/>
    </xf>
    <xf numFmtId="49" fontId="20" fillId="0" borderId="3" xfId="0" applyNumberFormat="1" applyFont="1" applyBorder="1" applyAlignment="1">
      <alignment horizontal="right" vertical="top"/>
    </xf>
    <xf numFmtId="49" fontId="20" fillId="0" borderId="3" xfId="0" applyNumberFormat="1" applyFont="1" applyBorder="1" applyAlignment="1">
      <alignment vertical="top" wrapText="1"/>
    </xf>
    <xf numFmtId="165" fontId="20" fillId="0" borderId="3" xfId="0" applyNumberFormat="1" applyFont="1" applyBorder="1" applyAlignment="1">
      <alignment horizontal="right" vertical="top"/>
    </xf>
    <xf numFmtId="166" fontId="22" fillId="0" borderId="3" xfId="0" applyNumberFormat="1" applyFont="1" applyBorder="1" applyAlignment="1">
      <alignment horizontal="right" vertical="top"/>
    </xf>
    <xf numFmtId="167" fontId="20" fillId="0" borderId="3" xfId="0" applyNumberFormat="1" applyFont="1" applyBorder="1" applyAlignment="1">
      <alignment horizontal="right" vertical="top"/>
    </xf>
    <xf numFmtId="168" fontId="20" fillId="0" borderId="3" xfId="0" applyNumberFormat="1" applyFont="1" applyBorder="1" applyAlignment="1">
      <alignment horizontal="right" vertical="top"/>
    </xf>
    <xf numFmtId="169" fontId="20" fillId="0" borderId="3" xfId="0" applyNumberFormat="1" applyFont="1" applyBorder="1" applyAlignment="1">
      <alignment horizontal="right" vertical="top"/>
    </xf>
    <xf numFmtId="0" fontId="20" fillId="0" borderId="3" xfId="0" applyFont="1" applyBorder="1" applyAlignment="1">
      <alignment horizontal="right" vertical="top"/>
    </xf>
    <xf numFmtId="49" fontId="22" fillId="0" borderId="3" xfId="0" applyNumberFormat="1" applyFont="1" applyBorder="1" applyAlignment="1">
      <alignment horizontal="left" vertical="top" indent="2"/>
    </xf>
    <xf numFmtId="165" fontId="22" fillId="0" borderId="3" xfId="0" applyNumberFormat="1" applyFont="1" applyBorder="1" applyAlignment="1">
      <alignment horizontal="right" vertical="top"/>
    </xf>
    <xf numFmtId="170" fontId="22" fillId="0" borderId="3" xfId="0" applyNumberFormat="1" applyFont="1" applyBorder="1" applyAlignment="1">
      <alignment horizontal="right" vertical="top"/>
    </xf>
    <xf numFmtId="167" fontId="22" fillId="0" borderId="3" xfId="0" applyNumberFormat="1" applyFont="1" applyBorder="1" applyAlignment="1">
      <alignment horizontal="right" vertical="top"/>
    </xf>
    <xf numFmtId="166" fontId="20" fillId="0" borderId="3" xfId="0" applyNumberFormat="1" applyFont="1" applyBorder="1" applyAlignment="1">
      <alignment horizontal="right" vertical="top"/>
    </xf>
    <xf numFmtId="49" fontId="18" fillId="0" borderId="3" xfId="0" applyNumberFormat="1" applyFont="1" applyBorder="1"/>
    <xf numFmtId="165" fontId="18" fillId="0" borderId="3" xfId="0" applyNumberFormat="1" applyFont="1" applyBorder="1"/>
    <xf numFmtId="166" fontId="18" fillId="0" borderId="3" xfId="0" applyNumberFormat="1" applyFont="1" applyBorder="1"/>
    <xf numFmtId="167" fontId="18" fillId="0" borderId="3" xfId="0" applyNumberFormat="1" applyFont="1" applyBorder="1"/>
    <xf numFmtId="0" fontId="18" fillId="0" borderId="3" xfId="0" applyFont="1" applyBorder="1"/>
    <xf numFmtId="170" fontId="18" fillId="0" borderId="3" xfId="0" applyNumberFormat="1" applyFont="1" applyBorder="1"/>
    <xf numFmtId="0" fontId="19" fillId="0" borderId="3" xfId="0" applyFont="1" applyBorder="1"/>
    <xf numFmtId="0" fontId="17" fillId="0" borderId="3" xfId="0" applyFont="1" applyBorder="1"/>
    <xf numFmtId="0" fontId="21" fillId="0" borderId="3" xfId="0" applyFont="1" applyBorder="1"/>
    <xf numFmtId="0" fontId="23" fillId="0" borderId="3" xfId="0" applyFont="1" applyBorder="1"/>
    <xf numFmtId="0" fontId="17" fillId="0" borderId="3" xfId="0" applyFont="1" applyBorder="1" applyAlignment="1">
      <alignment horizontal="right" vertical="top"/>
    </xf>
    <xf numFmtId="49" fontId="24" fillId="0" borderId="3" xfId="0" applyNumberFormat="1" applyFont="1" applyBorder="1" applyAlignment="1">
      <alignment horizontal="right" vertical="top"/>
    </xf>
    <xf numFmtId="49" fontId="17" fillId="0" borderId="3" xfId="0" applyNumberFormat="1" applyFont="1" applyBorder="1" applyAlignment="1">
      <alignment horizontal="right" vertical="top"/>
    </xf>
    <xf numFmtId="49" fontId="17" fillId="0" borderId="3" xfId="0" applyNumberFormat="1" applyFont="1" applyBorder="1" applyAlignment="1">
      <alignment vertical="top" wrapText="1"/>
    </xf>
    <xf numFmtId="165" fontId="17" fillId="0" borderId="3" xfId="0" applyNumberFormat="1" applyFont="1" applyBorder="1" applyAlignment="1">
      <alignment horizontal="right" vertical="top"/>
    </xf>
    <xf numFmtId="166" fontId="24" fillId="0" borderId="3" xfId="0" applyNumberFormat="1" applyFont="1" applyBorder="1" applyAlignment="1">
      <alignment horizontal="right" vertical="top"/>
    </xf>
    <xf numFmtId="167" fontId="17" fillId="0" borderId="3" xfId="0" applyNumberFormat="1" applyFont="1" applyBorder="1" applyAlignment="1">
      <alignment horizontal="right" vertical="top"/>
    </xf>
    <xf numFmtId="168" fontId="17" fillId="0" borderId="3" xfId="0" applyNumberFormat="1" applyFont="1" applyBorder="1" applyAlignment="1">
      <alignment horizontal="right" vertical="top"/>
    </xf>
    <xf numFmtId="169" fontId="17" fillId="0" borderId="3" xfId="0" applyNumberFormat="1" applyFont="1" applyBorder="1" applyAlignment="1">
      <alignment horizontal="right" vertical="top"/>
    </xf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vertical="top"/>
    </xf>
    <xf numFmtId="165" fontId="4" fillId="0" borderId="3" xfId="0" applyNumberFormat="1" applyFont="1" applyBorder="1" applyAlignment="1">
      <alignment horizontal="right" vertical="top"/>
    </xf>
    <xf numFmtId="167" fontId="4" fillId="0" borderId="3" xfId="0" applyNumberFormat="1" applyFont="1" applyBorder="1" applyAlignment="1">
      <alignment horizontal="right" vertical="top"/>
    </xf>
    <xf numFmtId="168" fontId="4" fillId="0" borderId="3" xfId="0" applyNumberFormat="1" applyFont="1" applyBorder="1" applyAlignment="1">
      <alignment horizontal="right" vertical="top"/>
    </xf>
    <xf numFmtId="166" fontId="4" fillId="0" borderId="3" xfId="0" applyNumberFormat="1" applyFont="1" applyBorder="1" applyAlignment="1">
      <alignment horizontal="right" vertical="top"/>
    </xf>
    <xf numFmtId="49" fontId="4" fillId="0" borderId="3" xfId="0" applyNumberFormat="1" applyFont="1" applyBorder="1" applyAlignment="1">
      <alignment horizontal="center" vertical="top" wrapText="1"/>
    </xf>
    <xf numFmtId="49" fontId="8" fillId="0" borderId="3" xfId="0" applyNumberFormat="1" applyFont="1" applyBorder="1" applyAlignment="1">
      <alignment horizontal="center" vertical="top" wrapText="1"/>
    </xf>
    <xf numFmtId="0" fontId="5" fillId="0" borderId="3" xfId="0" applyFont="1" applyBorder="1"/>
    <xf numFmtId="164" fontId="4" fillId="0" borderId="3" xfId="0" applyNumberFormat="1" applyFont="1" applyBorder="1" applyAlignment="1">
      <alignment horizontal="right" vertical="top"/>
    </xf>
    <xf numFmtId="49" fontId="4" fillId="0" borderId="3" xfId="0" applyNumberFormat="1" applyFont="1" applyBorder="1" applyAlignment="1">
      <alignment horizontal="right" vertical="top"/>
    </xf>
    <xf numFmtId="49" fontId="4" fillId="0" borderId="3" xfId="0" applyNumberFormat="1" applyFont="1" applyBorder="1" applyAlignment="1">
      <alignment vertical="top" wrapText="1"/>
    </xf>
    <xf numFmtId="166" fontId="8" fillId="0" borderId="3" xfId="0" applyNumberFormat="1" applyFont="1" applyBorder="1" applyAlignment="1">
      <alignment horizontal="right" vertical="top"/>
    </xf>
    <xf numFmtId="169" fontId="4" fillId="0" borderId="3" xfId="0" applyNumberFormat="1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49" fontId="8" fillId="0" borderId="3" xfId="0" applyNumberFormat="1" applyFont="1" applyBorder="1" applyAlignment="1">
      <alignment horizontal="left" vertical="top" indent="2"/>
    </xf>
    <xf numFmtId="165" fontId="8" fillId="0" borderId="3" xfId="0" applyNumberFormat="1" applyFont="1" applyBorder="1" applyAlignment="1">
      <alignment horizontal="right" vertical="top"/>
    </xf>
    <xf numFmtId="170" fontId="8" fillId="0" borderId="3" xfId="0" applyNumberFormat="1" applyFont="1" applyBorder="1" applyAlignment="1">
      <alignment horizontal="right" vertical="top"/>
    </xf>
    <xf numFmtId="167" fontId="8" fillId="0" borderId="3" xfId="0" applyNumberFormat="1" applyFont="1" applyBorder="1" applyAlignment="1">
      <alignment horizontal="right" vertical="top"/>
    </xf>
    <xf numFmtId="49" fontId="8" fillId="0" borderId="3" xfId="0" applyNumberFormat="1" applyFont="1" applyBorder="1" applyAlignment="1">
      <alignment horizontal="right" vertical="top"/>
    </xf>
    <xf numFmtId="0" fontId="5" fillId="0" borderId="0" xfId="0" applyFont="1"/>
    <xf numFmtId="0" fontId="11" fillId="0" borderId="3" xfId="0" applyFont="1" applyBorder="1"/>
    <xf numFmtId="0" fontId="12" fillId="0" borderId="3" xfId="0" applyFont="1" applyBorder="1"/>
    <xf numFmtId="0" fontId="15" fillId="0" borderId="3" xfId="0" applyFont="1" applyBorder="1"/>
    <xf numFmtId="0" fontId="25" fillId="0" borderId="3" xfId="0" applyFont="1" applyBorder="1"/>
    <xf numFmtId="167" fontId="25" fillId="0" borderId="3" xfId="0" applyNumberFormat="1" applyFont="1" applyBorder="1"/>
    <xf numFmtId="166" fontId="25" fillId="0" borderId="3" xfId="0" applyNumberFormat="1" applyFont="1" applyBorder="1"/>
    <xf numFmtId="165" fontId="25" fillId="0" borderId="3" xfId="0" applyNumberFormat="1" applyFont="1" applyBorder="1"/>
    <xf numFmtId="49" fontId="25" fillId="0" borderId="3" xfId="0" applyNumberFormat="1" applyFont="1" applyBorder="1"/>
    <xf numFmtId="164" fontId="25" fillId="0" borderId="3" xfId="0" applyNumberFormat="1" applyFont="1" applyBorder="1"/>
    <xf numFmtId="170" fontId="25" fillId="0" borderId="3" xfId="0" applyNumberFormat="1" applyFont="1" applyBorder="1"/>
    <xf numFmtId="0" fontId="26" fillId="0" borderId="0" xfId="0" applyFont="1" applyBorder="1" applyAlignment="1">
      <alignment vertical="top"/>
    </xf>
    <xf numFmtId="0" fontId="27" fillId="0" borderId="0" xfId="0" applyFont="1" applyBorder="1"/>
    <xf numFmtId="49" fontId="28" fillId="0" borderId="3" xfId="0" applyNumberFormat="1" applyFont="1" applyBorder="1" applyAlignment="1">
      <alignment vertical="top"/>
    </xf>
    <xf numFmtId="0" fontId="26" fillId="0" borderId="3" xfId="0" applyFont="1" applyBorder="1" applyAlignment="1">
      <alignment vertical="top"/>
    </xf>
    <xf numFmtId="0" fontId="27" fillId="0" borderId="3" xfId="0" applyFont="1" applyBorder="1"/>
    <xf numFmtId="49" fontId="28" fillId="0" borderId="3" xfId="0" applyNumberFormat="1" applyFont="1" applyBorder="1" applyAlignment="1">
      <alignment horizontal="center" vertical="top" wrapText="1"/>
    </xf>
    <xf numFmtId="49" fontId="29" fillId="0" borderId="3" xfId="0" applyNumberFormat="1" applyFont="1" applyBorder="1" applyAlignment="1">
      <alignment horizontal="center" vertical="top" wrapText="1"/>
    </xf>
    <xf numFmtId="164" fontId="28" fillId="0" borderId="3" xfId="0" applyNumberFormat="1" applyFont="1" applyBorder="1" applyAlignment="1">
      <alignment horizontal="right" vertical="top"/>
    </xf>
    <xf numFmtId="49" fontId="20" fillId="0" borderId="3" xfId="0" applyNumberFormat="1" applyFont="1" applyBorder="1" applyAlignment="1">
      <alignment vertical="top"/>
    </xf>
    <xf numFmtId="49" fontId="28" fillId="0" borderId="3" xfId="0" applyNumberFormat="1" applyFont="1" applyBorder="1" applyAlignment="1">
      <alignment horizontal="right" vertical="top"/>
    </xf>
    <xf numFmtId="49" fontId="28" fillId="0" borderId="3" xfId="0" applyNumberFormat="1" applyFont="1" applyBorder="1" applyAlignment="1">
      <alignment vertical="top" wrapText="1"/>
    </xf>
    <xf numFmtId="165" fontId="20" fillId="0" borderId="3" xfId="0" applyNumberFormat="1" applyFont="1" applyBorder="1" applyAlignment="1">
      <alignment horizontal="right" vertical="top"/>
    </xf>
    <xf numFmtId="166" fontId="29" fillId="0" borderId="3" xfId="0" applyNumberFormat="1" applyFont="1" applyBorder="1" applyAlignment="1">
      <alignment horizontal="right" vertical="top"/>
    </xf>
    <xf numFmtId="167" fontId="20" fillId="0" borderId="3" xfId="0" applyNumberFormat="1" applyFont="1" applyBorder="1" applyAlignment="1">
      <alignment horizontal="right" vertical="top"/>
    </xf>
    <xf numFmtId="168" fontId="20" fillId="0" borderId="3" xfId="0" applyNumberFormat="1" applyFont="1" applyBorder="1" applyAlignment="1">
      <alignment horizontal="right" vertical="top"/>
    </xf>
    <xf numFmtId="169" fontId="28" fillId="0" borderId="3" xfId="0" applyNumberFormat="1" applyFont="1" applyBorder="1" applyAlignment="1">
      <alignment horizontal="right" vertical="top"/>
    </xf>
    <xf numFmtId="0" fontId="28" fillId="0" borderId="3" xfId="0" applyFont="1" applyBorder="1" applyAlignment="1">
      <alignment horizontal="right" vertical="top"/>
    </xf>
    <xf numFmtId="49" fontId="29" fillId="0" borderId="3" xfId="0" applyNumberFormat="1" applyFont="1" applyBorder="1" applyAlignment="1">
      <alignment horizontal="left" vertical="top" indent="2"/>
    </xf>
    <xf numFmtId="165" fontId="29" fillId="0" borderId="3" xfId="0" applyNumberFormat="1" applyFont="1" applyBorder="1" applyAlignment="1">
      <alignment horizontal="right" vertical="top"/>
    </xf>
    <xf numFmtId="170" fontId="29" fillId="0" borderId="3" xfId="0" applyNumberFormat="1" applyFont="1" applyBorder="1" applyAlignment="1">
      <alignment horizontal="right" vertical="top"/>
    </xf>
    <xf numFmtId="167" fontId="29" fillId="0" borderId="3" xfId="0" applyNumberFormat="1" applyFont="1" applyBorder="1" applyAlignment="1">
      <alignment horizontal="right" vertical="top"/>
    </xf>
    <xf numFmtId="166" fontId="20" fillId="0" borderId="3" xfId="0" applyNumberFormat="1" applyFont="1" applyBorder="1" applyAlignment="1">
      <alignment horizontal="right" vertical="top"/>
    </xf>
    <xf numFmtId="166" fontId="28" fillId="0" borderId="3" xfId="0" applyNumberFormat="1" applyFont="1" applyBorder="1" applyAlignment="1">
      <alignment horizontal="right" vertical="top"/>
    </xf>
    <xf numFmtId="49" fontId="29" fillId="0" borderId="3" xfId="0" applyNumberFormat="1" applyFont="1" applyBorder="1" applyAlignment="1">
      <alignment horizontal="right" vertical="top"/>
    </xf>
    <xf numFmtId="0" fontId="27" fillId="0" borderId="0" xfId="0" applyFont="1"/>
    <xf numFmtId="0" fontId="19" fillId="0" borderId="3" xfId="0" applyFont="1" applyBorder="1"/>
    <xf numFmtId="0" fontId="17" fillId="0" borderId="3" xfId="0" applyFont="1" applyBorder="1"/>
    <xf numFmtId="0" fontId="23" fillId="0" borderId="3" xfId="0" applyFont="1" applyBorder="1"/>
    <xf numFmtId="0" fontId="27" fillId="0" borderId="0" xfId="0" applyFont="1"/>
    <xf numFmtId="49" fontId="27" fillId="0" borderId="3" xfId="0" applyNumberFormat="1" applyFont="1" applyBorder="1"/>
    <xf numFmtId="0" fontId="27" fillId="0" borderId="3" xfId="0" applyFont="1" applyBorder="1"/>
    <xf numFmtId="164" fontId="27" fillId="0" borderId="3" xfId="0" applyNumberFormat="1" applyFont="1" applyBorder="1"/>
    <xf numFmtId="165" fontId="27" fillId="0" borderId="3" xfId="0" applyNumberFormat="1" applyFont="1" applyBorder="1"/>
    <xf numFmtId="166" fontId="27" fillId="0" borderId="3" xfId="0" applyNumberFormat="1" applyFont="1" applyBorder="1"/>
    <xf numFmtId="167" fontId="27" fillId="0" borderId="3" xfId="0" applyNumberFormat="1" applyFont="1" applyBorder="1"/>
    <xf numFmtId="170" fontId="27" fillId="0" borderId="3" xfId="0" applyNumberFormat="1" applyFont="1" applyBorder="1"/>
    <xf numFmtId="49" fontId="0" fillId="0" borderId="0" xfId="0" applyNumberFormat="1"/>
    <xf numFmtId="49" fontId="27" fillId="0" borderId="3" xfId="0" applyNumberFormat="1" applyFont="1" applyFill="1" applyBorder="1"/>
    <xf numFmtId="0" fontId="30" fillId="0" borderId="3" xfId="0" applyFont="1" applyBorder="1"/>
    <xf numFmtId="49" fontId="30" fillId="0" borderId="3" xfId="0" applyNumberFormat="1" applyFont="1" applyFill="1" applyBorder="1"/>
    <xf numFmtId="167" fontId="19" fillId="0" borderId="3" xfId="0" applyNumberFormat="1" applyFont="1" applyBorder="1"/>
    <xf numFmtId="166" fontId="19" fillId="0" borderId="3" xfId="0" applyNumberFormat="1" applyFont="1" applyBorder="1"/>
    <xf numFmtId="165" fontId="19" fillId="0" borderId="3" xfId="0" applyNumberFormat="1" applyFont="1" applyBorder="1"/>
    <xf numFmtId="49" fontId="19" fillId="0" borderId="3" xfId="0" applyNumberFormat="1" applyFont="1" applyBorder="1"/>
    <xf numFmtId="0" fontId="26" fillId="0" borderId="3" xfId="0" applyFont="1" applyBorder="1"/>
    <xf numFmtId="166" fontId="26" fillId="0" borderId="3" xfId="0" applyNumberFormat="1" applyFont="1" applyBorder="1"/>
    <xf numFmtId="170" fontId="26" fillId="0" borderId="3" xfId="0" applyNumberFormat="1" applyFont="1" applyBorder="1"/>
    <xf numFmtId="165" fontId="26" fillId="0" borderId="3" xfId="0" applyNumberFormat="1" applyFont="1" applyBorder="1"/>
    <xf numFmtId="49" fontId="26" fillId="0" borderId="3" xfId="0" applyNumberFormat="1" applyFont="1" applyBorder="1"/>
    <xf numFmtId="167" fontId="26" fillId="0" borderId="3" xfId="0" applyNumberFormat="1" applyFont="1" applyBorder="1"/>
    <xf numFmtId="164" fontId="26" fillId="0" borderId="3" xfId="0" applyNumberFormat="1" applyFont="1" applyBorder="1"/>
    <xf numFmtId="0" fontId="27" fillId="0" borderId="0" xfId="0" applyFont="1" applyAlignment="1">
      <alignment horizontal="center"/>
    </xf>
    <xf numFmtId="0" fontId="27" fillId="0" borderId="3" xfId="0" applyFont="1" applyBorder="1" applyAlignment="1">
      <alignment horizontal="center"/>
    </xf>
    <xf numFmtId="49" fontId="27" fillId="0" borderId="3" xfId="0" applyNumberFormat="1" applyFont="1" applyBorder="1" applyAlignment="1">
      <alignment horizontal="center"/>
    </xf>
    <xf numFmtId="49" fontId="27" fillId="0" borderId="3" xfId="0" applyNumberFormat="1" applyFont="1" applyBorder="1"/>
    <xf numFmtId="2" fontId="21" fillId="0" borderId="3" xfId="0" applyNumberFormat="1" applyFont="1" applyBorder="1"/>
    <xf numFmtId="0" fontId="26" fillId="0" borderId="0" xfId="0" applyFont="1" applyAlignment="1">
      <alignment vertical="top"/>
    </xf>
    <xf numFmtId="0" fontId="27" fillId="0" borderId="0" xfId="0" applyFont="1"/>
    <xf numFmtId="0" fontId="28" fillId="0" borderId="0" xfId="0" applyFont="1" applyBorder="1" applyAlignment="1">
      <alignment horizontal="right" vertical="top"/>
    </xf>
    <xf numFmtId="49" fontId="29" fillId="0" borderId="0" xfId="0" applyNumberFormat="1" applyFont="1" applyBorder="1" applyAlignment="1">
      <alignment horizontal="right" vertical="top"/>
    </xf>
    <xf numFmtId="49" fontId="28" fillId="0" borderId="0" xfId="0" applyNumberFormat="1" applyFont="1" applyBorder="1" applyAlignment="1">
      <alignment horizontal="right" vertical="top"/>
    </xf>
    <xf numFmtId="49" fontId="28" fillId="0" borderId="0" xfId="0" applyNumberFormat="1" applyFont="1" applyBorder="1" applyAlignment="1">
      <alignment vertical="top" wrapText="1"/>
    </xf>
    <xf numFmtId="165" fontId="20" fillId="0" borderId="0" xfId="0" applyNumberFormat="1" applyFont="1" applyBorder="1" applyAlignment="1">
      <alignment horizontal="right" vertical="top"/>
    </xf>
    <xf numFmtId="166" fontId="29" fillId="0" borderId="0" xfId="0" applyNumberFormat="1" applyFont="1" applyBorder="1" applyAlignment="1">
      <alignment horizontal="right" vertical="top"/>
    </xf>
    <xf numFmtId="167" fontId="20" fillId="0" borderId="0" xfId="0" applyNumberFormat="1" applyFont="1" applyBorder="1" applyAlignment="1">
      <alignment horizontal="right" vertical="top"/>
    </xf>
    <xf numFmtId="168" fontId="20" fillId="0" borderId="0" xfId="0" applyNumberFormat="1" applyFont="1" applyBorder="1" applyAlignment="1">
      <alignment horizontal="right" vertical="top"/>
    </xf>
    <xf numFmtId="169" fontId="28" fillId="0" borderId="0" xfId="0" applyNumberFormat="1" applyFont="1" applyBorder="1" applyAlignment="1">
      <alignment horizontal="right" vertical="top"/>
    </xf>
    <xf numFmtId="0" fontId="27" fillId="0" borderId="3" xfId="0" applyFont="1" applyBorder="1"/>
    <xf numFmtId="0" fontId="31" fillId="0" borderId="0" xfId="0" applyFont="1"/>
    <xf numFmtId="0" fontId="31" fillId="0" borderId="3" xfId="0" applyFont="1" applyBorder="1" applyAlignment="1">
      <alignment horizontal="right" vertical="top"/>
    </xf>
    <xf numFmtId="49" fontId="35" fillId="0" borderId="3" xfId="0" applyNumberFormat="1" applyFont="1" applyBorder="1" applyAlignment="1">
      <alignment horizontal="right" vertical="top"/>
    </xf>
    <xf numFmtId="49" fontId="31" fillId="0" borderId="3" xfId="0" applyNumberFormat="1" applyFont="1" applyBorder="1" applyAlignment="1">
      <alignment horizontal="right" vertical="top"/>
    </xf>
    <xf numFmtId="49" fontId="31" fillId="0" borderId="3" xfId="0" applyNumberFormat="1" applyFont="1" applyBorder="1" applyAlignment="1">
      <alignment vertical="top" wrapText="1"/>
    </xf>
    <xf numFmtId="165" fontId="17" fillId="0" borderId="3" xfId="0" applyNumberFormat="1" applyFont="1" applyBorder="1" applyAlignment="1">
      <alignment horizontal="right" vertical="top"/>
    </xf>
    <xf numFmtId="166" fontId="35" fillId="0" borderId="3" xfId="0" applyNumberFormat="1" applyFont="1" applyBorder="1" applyAlignment="1">
      <alignment horizontal="right" vertical="top"/>
    </xf>
    <xf numFmtId="167" fontId="17" fillId="0" borderId="3" xfId="0" applyNumberFormat="1" applyFont="1" applyBorder="1" applyAlignment="1">
      <alignment horizontal="right" vertical="top"/>
    </xf>
    <xf numFmtId="168" fontId="17" fillId="0" borderId="3" xfId="0" applyNumberFormat="1" applyFont="1" applyBorder="1" applyAlignment="1">
      <alignment horizontal="right" vertical="top"/>
    </xf>
    <xf numFmtId="169" fontId="31" fillId="0" borderId="3" xfId="0" applyNumberFormat="1" applyFont="1" applyBorder="1" applyAlignment="1">
      <alignment horizontal="right" vertical="top"/>
    </xf>
    <xf numFmtId="164" fontId="26" fillId="0" borderId="3" xfId="0" applyNumberFormat="1" applyFont="1" applyBorder="1" applyAlignment="1">
      <alignment horizontal="right" vertical="top"/>
    </xf>
    <xf numFmtId="49" fontId="18" fillId="0" borderId="3" xfId="0" applyNumberFormat="1" applyFont="1" applyBorder="1" applyAlignment="1">
      <alignment vertical="top"/>
    </xf>
    <xf numFmtId="49" fontId="26" fillId="0" borderId="3" xfId="0" applyNumberFormat="1" applyFont="1" applyBorder="1" applyAlignment="1">
      <alignment horizontal="right" vertical="top"/>
    </xf>
    <xf numFmtId="49" fontId="26" fillId="0" borderId="3" xfId="0" applyNumberFormat="1" applyFont="1" applyBorder="1" applyAlignment="1">
      <alignment vertical="top" wrapText="1"/>
    </xf>
    <xf numFmtId="165" fontId="18" fillId="0" borderId="3" xfId="0" applyNumberFormat="1" applyFont="1" applyBorder="1" applyAlignment="1">
      <alignment horizontal="right" vertical="top"/>
    </xf>
    <xf numFmtId="166" fontId="34" fillId="0" borderId="3" xfId="0" applyNumberFormat="1" applyFont="1" applyBorder="1" applyAlignment="1">
      <alignment horizontal="right" vertical="top"/>
    </xf>
    <xf numFmtId="167" fontId="18" fillId="0" borderId="3" xfId="0" applyNumberFormat="1" applyFont="1" applyBorder="1" applyAlignment="1">
      <alignment horizontal="right" vertical="top"/>
    </xf>
    <xf numFmtId="168" fontId="18" fillId="0" borderId="3" xfId="0" applyNumberFormat="1" applyFont="1" applyBorder="1" applyAlignment="1">
      <alignment horizontal="right" vertical="top"/>
    </xf>
    <xf numFmtId="169" fontId="26" fillId="0" borderId="3" xfId="0" applyNumberFormat="1" applyFont="1" applyBorder="1" applyAlignment="1">
      <alignment horizontal="right" vertical="top"/>
    </xf>
    <xf numFmtId="0" fontId="26" fillId="0" borderId="3" xfId="0" applyFont="1" applyBorder="1" applyAlignment="1">
      <alignment horizontal="right" vertical="top"/>
    </xf>
    <xf numFmtId="49" fontId="34" fillId="0" borderId="3" xfId="0" applyNumberFormat="1" applyFont="1" applyBorder="1" applyAlignment="1">
      <alignment horizontal="left" vertical="top" indent="2"/>
    </xf>
    <xf numFmtId="165" fontId="34" fillId="0" borderId="3" xfId="0" applyNumberFormat="1" applyFont="1" applyBorder="1" applyAlignment="1">
      <alignment horizontal="right" vertical="top"/>
    </xf>
    <xf numFmtId="170" fontId="34" fillId="0" borderId="3" xfId="0" applyNumberFormat="1" applyFont="1" applyBorder="1" applyAlignment="1">
      <alignment horizontal="right" vertical="top"/>
    </xf>
    <xf numFmtId="167" fontId="34" fillId="0" borderId="3" xfId="0" applyNumberFormat="1" applyFont="1" applyBorder="1" applyAlignment="1">
      <alignment horizontal="right" vertical="top"/>
    </xf>
    <xf numFmtId="166" fontId="18" fillId="0" borderId="3" xfId="0" applyNumberFormat="1" applyFont="1" applyBorder="1" applyAlignment="1">
      <alignment horizontal="right" vertical="top"/>
    </xf>
    <xf numFmtId="166" fontId="26" fillId="0" borderId="3" xfId="0" applyNumberFormat="1" applyFont="1" applyBorder="1" applyAlignment="1">
      <alignment horizontal="right" vertical="top"/>
    </xf>
    <xf numFmtId="49" fontId="31" fillId="0" borderId="3" xfId="0" applyNumberFormat="1" applyFont="1" applyBorder="1" applyAlignment="1">
      <alignment horizontal="center" vertical="top" wrapText="1"/>
    </xf>
    <xf numFmtId="49" fontId="35" fillId="0" borderId="3" xfId="0" applyNumberFormat="1" applyFont="1" applyBorder="1" applyAlignment="1">
      <alignment horizontal="center" vertical="top" wrapText="1"/>
    </xf>
    <xf numFmtId="0" fontId="21" fillId="0" borderId="3" xfId="0" applyFont="1" applyBorder="1"/>
    <xf numFmtId="14" fontId="27" fillId="0" borderId="3" xfId="0" applyNumberFormat="1" applyFont="1" applyBorder="1"/>
    <xf numFmtId="14" fontId="27" fillId="0" borderId="3" xfId="0" applyNumberFormat="1" applyFont="1" applyBorder="1" applyAlignment="1">
      <alignment horizontal="center"/>
    </xf>
    <xf numFmtId="0" fontId="27" fillId="0" borderId="3" xfId="0" applyFont="1" applyFill="1" applyBorder="1" applyAlignment="1">
      <alignment horizontal="center"/>
    </xf>
    <xf numFmtId="49" fontId="17" fillId="0" borderId="3" xfId="0" applyNumberFormat="1" applyFont="1" applyBorder="1" applyAlignment="1">
      <alignment horizontal="center" vertical="top" wrapText="1"/>
    </xf>
    <xf numFmtId="0" fontId="21" fillId="0" borderId="3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27" fillId="0" borderId="5" xfId="0" applyFont="1" applyBorder="1"/>
    <xf numFmtId="0" fontId="27" fillId="0" borderId="6" xfId="0" applyFont="1" applyBorder="1"/>
    <xf numFmtId="0" fontId="17" fillId="0" borderId="3" xfId="0" applyFont="1" applyBorder="1" applyAlignment="1">
      <alignment horizontal="center"/>
    </xf>
    <xf numFmtId="49" fontId="21" fillId="0" borderId="3" xfId="0" applyNumberFormat="1" applyFont="1" applyBorder="1" applyAlignment="1">
      <alignment vertical="top"/>
    </xf>
    <xf numFmtId="0" fontId="17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Border="1"/>
    <xf numFmtId="0" fontId="31" fillId="0" borderId="3" xfId="0" applyFont="1" applyBorder="1"/>
    <xf numFmtId="14" fontId="31" fillId="0" borderId="3" xfId="0" applyNumberFormat="1" applyFont="1" applyBorder="1"/>
    <xf numFmtId="49" fontId="19" fillId="0" borderId="3" xfId="0" applyNumberFormat="1" applyFont="1" applyBorder="1" applyAlignment="1">
      <alignment horizontal="center" vertical="top" wrapText="1"/>
    </xf>
    <xf numFmtId="14" fontId="27" fillId="0" borderId="0" xfId="0" applyNumberFormat="1" applyFont="1" applyBorder="1"/>
    <xf numFmtId="0" fontId="27" fillId="0" borderId="7" xfId="0" applyFont="1" applyFill="1" applyBorder="1"/>
    <xf numFmtId="0" fontId="21" fillId="0" borderId="3" xfId="0" applyFont="1" applyBorder="1" applyAlignment="1">
      <alignment horizontal="center"/>
    </xf>
    <xf numFmtId="49" fontId="17" fillId="0" borderId="3" xfId="0" applyNumberFormat="1" applyFont="1" applyBorder="1" applyAlignment="1">
      <alignment vertical="top"/>
    </xf>
    <xf numFmtId="0" fontId="31" fillId="0" borderId="3" xfId="0" applyFont="1" applyBorder="1" applyAlignment="1">
      <alignment horizontal="center"/>
    </xf>
    <xf numFmtId="0" fontId="27" fillId="0" borderId="3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14" fontId="27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7" fillId="0" borderId="8" xfId="0" applyFont="1" applyBorder="1"/>
    <xf numFmtId="0" fontId="21" fillId="0" borderId="8" xfId="0" applyFont="1" applyBorder="1"/>
    <xf numFmtId="49" fontId="21" fillId="0" borderId="8" xfId="0" applyNumberFormat="1" applyFont="1" applyBorder="1" applyAlignment="1">
      <alignment vertical="top"/>
    </xf>
    <xf numFmtId="0" fontId="27" fillId="0" borderId="9" xfId="0" applyFont="1" applyBorder="1"/>
    <xf numFmtId="0" fontId="27" fillId="0" borderId="10" xfId="0" applyFont="1" applyBorder="1"/>
    <xf numFmtId="49" fontId="19" fillId="0" borderId="10" xfId="0" applyNumberFormat="1" applyFont="1" applyBorder="1" applyAlignment="1">
      <alignment horizontal="center" vertical="top" wrapText="1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0" fillId="0" borderId="13" xfId="0" applyBorder="1"/>
    <xf numFmtId="0" fontId="27" fillId="0" borderId="14" xfId="0" applyFont="1" applyBorder="1"/>
    <xf numFmtId="0" fontId="17" fillId="0" borderId="15" xfId="0" applyFont="1" applyBorder="1"/>
    <xf numFmtId="49" fontId="19" fillId="0" borderId="15" xfId="0" applyNumberFormat="1" applyFont="1" applyBorder="1" applyAlignment="1">
      <alignment horizontal="center" vertical="top" wrapText="1"/>
    </xf>
    <xf numFmtId="14" fontId="27" fillId="0" borderId="15" xfId="0" applyNumberFormat="1" applyFont="1" applyBorder="1" applyAlignment="1">
      <alignment horizontal="center"/>
    </xf>
    <xf numFmtId="14" fontId="27" fillId="0" borderId="16" xfId="0" applyNumberFormat="1" applyFont="1" applyBorder="1" applyAlignment="1">
      <alignment horizontal="center"/>
    </xf>
    <xf numFmtId="0" fontId="0" fillId="0" borderId="15" xfId="0" applyBorder="1"/>
    <xf numFmtId="0" fontId="31" fillId="0" borderId="10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27" fillId="0" borderId="15" xfId="0" applyFont="1" applyBorder="1"/>
    <xf numFmtId="0" fontId="27" fillId="0" borderId="10" xfId="0" applyFont="1" applyBorder="1" applyAlignment="1">
      <alignment horizontal="left"/>
    </xf>
    <xf numFmtId="0" fontId="27" fillId="0" borderId="16" xfId="0" applyFont="1" applyBorder="1"/>
    <xf numFmtId="0" fontId="17" fillId="0" borderId="11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0" fontId="27" fillId="0" borderId="14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49" fontId="19" fillId="0" borderId="23" xfId="0" applyNumberFormat="1" applyFont="1" applyBorder="1" applyAlignment="1">
      <alignment horizontal="center" vertical="top" wrapText="1"/>
    </xf>
    <xf numFmtId="49" fontId="19" fillId="0" borderId="24" xfId="0" applyNumberFormat="1" applyFont="1" applyBorder="1" applyAlignment="1">
      <alignment horizontal="center" vertical="top" wrapText="1"/>
    </xf>
    <xf numFmtId="49" fontId="19" fillId="0" borderId="25" xfId="0" applyNumberFormat="1" applyFont="1" applyBorder="1" applyAlignment="1">
      <alignment horizontal="center" vertical="top" wrapText="1"/>
    </xf>
    <xf numFmtId="14" fontId="27" fillId="0" borderId="26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14" fontId="27" fillId="0" borderId="23" xfId="0" applyNumberFormat="1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7" fillId="0" borderId="28" xfId="0" applyFont="1" applyBorder="1"/>
    <xf numFmtId="0" fontId="27" fillId="0" borderId="29" xfId="0" applyFont="1" applyBorder="1"/>
    <xf numFmtId="0" fontId="31" fillId="0" borderId="27" xfId="0" applyFont="1" applyBorder="1"/>
    <xf numFmtId="0" fontId="27" fillId="0" borderId="30" xfId="0" applyNumberFormat="1" applyFont="1" applyBorder="1" applyAlignment="1">
      <alignment horizontal="center"/>
    </xf>
    <xf numFmtId="2" fontId="27" fillId="0" borderId="30" xfId="0" applyNumberFormat="1" applyFont="1" applyBorder="1" applyAlignment="1">
      <alignment horizontal="center"/>
    </xf>
    <xf numFmtId="2" fontId="27" fillId="0" borderId="7" xfId="0" applyNumberFormat="1" applyFont="1" applyBorder="1" applyAlignment="1">
      <alignment horizontal="center"/>
    </xf>
    <xf numFmtId="2" fontId="27" fillId="0" borderId="31" xfId="0" applyNumberFormat="1" applyFont="1" applyBorder="1" applyAlignment="1">
      <alignment horizontal="center"/>
    </xf>
    <xf numFmtId="0" fontId="0" fillId="0" borderId="0" xfId="0" applyAlignment="1"/>
    <xf numFmtId="2" fontId="27" fillId="0" borderId="6" xfId="0" applyNumberFormat="1" applyFont="1" applyBorder="1" applyAlignment="1">
      <alignment horizontal="center" vertical="center"/>
    </xf>
    <xf numFmtId="2" fontId="27" fillId="0" borderId="3" xfId="0" applyNumberFormat="1" applyFont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 vertical="center"/>
    </xf>
    <xf numFmtId="0" fontId="27" fillId="0" borderId="22" xfId="0" applyNumberFormat="1" applyFont="1" applyBorder="1" applyAlignment="1">
      <alignment horizontal="center" vertical="center"/>
    </xf>
    <xf numFmtId="0" fontId="27" fillId="0" borderId="15" xfId="0" applyNumberFormat="1" applyFont="1" applyBorder="1" applyAlignment="1">
      <alignment horizontal="center" vertical="center"/>
    </xf>
    <xf numFmtId="0" fontId="27" fillId="0" borderId="26" xfId="0" applyNumberFormat="1" applyFont="1" applyBorder="1" applyAlignment="1">
      <alignment horizontal="center" vertical="center"/>
    </xf>
    <xf numFmtId="0" fontId="27" fillId="0" borderId="6" xfId="0" applyNumberFormat="1" applyFont="1" applyBorder="1" applyAlignment="1">
      <alignment horizontal="center" vertical="center"/>
    </xf>
    <xf numFmtId="0" fontId="27" fillId="0" borderId="3" xfId="0" applyNumberFormat="1" applyFont="1" applyBorder="1" applyAlignment="1">
      <alignment horizontal="center" vertical="center"/>
    </xf>
    <xf numFmtId="0" fontId="27" fillId="0" borderId="5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7" fillId="0" borderId="32" xfId="0" applyFont="1" applyBorder="1"/>
    <xf numFmtId="0" fontId="21" fillId="0" borderId="9" xfId="0" applyFont="1" applyBorder="1" applyAlignment="1">
      <alignment horizontal="center"/>
    </xf>
    <xf numFmtId="0" fontId="30" fillId="0" borderId="14" xfId="0" applyFont="1" applyBorder="1"/>
    <xf numFmtId="0" fontId="30" fillId="0" borderId="8" xfId="0" applyFont="1" applyBorder="1"/>
    <xf numFmtId="0" fontId="30" fillId="0" borderId="9" xfId="0" applyFont="1" applyBorder="1"/>
    <xf numFmtId="14" fontId="27" fillId="0" borderId="22" xfId="0" applyNumberFormat="1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32" fillId="0" borderId="10" xfId="0" applyFont="1" applyBorder="1"/>
    <xf numFmtId="0" fontId="32" fillId="0" borderId="16" xfId="0" applyFont="1" applyBorder="1"/>
    <xf numFmtId="0" fontId="32" fillId="0" borderId="11" xfId="0" applyFont="1" applyBorder="1"/>
    <xf numFmtId="0" fontId="32" fillId="0" borderId="12" xfId="0" applyFont="1" applyBorder="1"/>
    <xf numFmtId="0" fontId="21" fillId="0" borderId="8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49" fontId="17" fillId="0" borderId="23" xfId="0" applyNumberFormat="1" applyFont="1" applyBorder="1" applyAlignment="1">
      <alignment horizontal="center" vertical="top" wrapText="1"/>
    </xf>
    <xf numFmtId="49" fontId="17" fillId="0" borderId="24" xfId="0" applyNumberFormat="1" applyFont="1" applyBorder="1" applyAlignment="1">
      <alignment horizontal="center" vertical="top" wrapText="1"/>
    </xf>
    <xf numFmtId="0" fontId="36" fillId="0" borderId="0" xfId="0" applyFont="1"/>
    <xf numFmtId="0" fontId="27" fillId="0" borderId="15" xfId="0" applyFont="1" applyBorder="1" applyAlignment="1"/>
    <xf numFmtId="0" fontId="27" fillId="0" borderId="3" xfId="0" applyFont="1" applyBorder="1" applyAlignment="1"/>
    <xf numFmtId="0" fontId="30" fillId="0" borderId="32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49" fontId="27" fillId="0" borderId="0" xfId="0" applyNumberFormat="1" applyFont="1"/>
    <xf numFmtId="49" fontId="27" fillId="0" borderId="3" xfId="0" applyNumberFormat="1" applyFont="1" applyBorder="1"/>
    <xf numFmtId="49" fontId="32" fillId="0" borderId="0" xfId="0" applyNumberFormat="1" applyFont="1"/>
    <xf numFmtId="49" fontId="21" fillId="0" borderId="0" xfId="0" applyNumberFormat="1" applyFont="1"/>
    <xf numFmtId="49" fontId="25" fillId="0" borderId="3" xfId="0" applyNumberFormat="1" applyFont="1" applyBorder="1"/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3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20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49" fontId="17" fillId="0" borderId="0" xfId="0" applyNumberFormat="1" applyFont="1" applyAlignment="1">
      <alignment vertical="top"/>
    </xf>
    <xf numFmtId="49" fontId="20" fillId="0" borderId="1" xfId="0" applyNumberFormat="1" applyFont="1" applyBorder="1" applyAlignment="1">
      <alignment vertical="top"/>
    </xf>
    <xf numFmtId="49" fontId="21" fillId="0" borderId="2" xfId="0" applyNumberFormat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49" fontId="0" fillId="0" borderId="0" xfId="0" applyNumberFormat="1"/>
    <xf numFmtId="49" fontId="12" fillId="0" borderId="0" xfId="0" applyNumberFormat="1" applyFont="1"/>
    <xf numFmtId="49" fontId="5" fillId="0" borderId="0" xfId="0" applyNumberFormat="1" applyFont="1"/>
    <xf numFmtId="49" fontId="15" fillId="0" borderId="0" xfId="0" applyNumberFormat="1" applyFont="1"/>
    <xf numFmtId="49" fontId="4" fillId="0" borderId="3" xfId="0" applyNumberFormat="1" applyFont="1" applyBorder="1" applyAlignment="1">
      <alignment horizontal="center" vertical="top"/>
    </xf>
    <xf numFmtId="49" fontId="14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49" fontId="28" fillId="0" borderId="0" xfId="0" applyNumberFormat="1" applyFont="1" applyBorder="1" applyAlignment="1">
      <alignment vertical="top"/>
    </xf>
    <xf numFmtId="49" fontId="28" fillId="0" borderId="3" xfId="0" applyNumberFormat="1" applyFont="1" applyBorder="1" applyAlignment="1">
      <alignment vertical="top"/>
    </xf>
    <xf numFmtId="49" fontId="31" fillId="0" borderId="3" xfId="0" applyNumberFormat="1" applyFont="1" applyBorder="1" applyAlignment="1">
      <alignment vertical="top"/>
    </xf>
    <xf numFmtId="49" fontId="17" fillId="0" borderId="0" xfId="0" applyNumberFormat="1" applyFont="1" applyBorder="1" applyAlignment="1">
      <alignment vertical="top"/>
    </xf>
    <xf numFmtId="49" fontId="31" fillId="0" borderId="0" xfId="0" applyNumberFormat="1" applyFont="1" applyBorder="1" applyAlignment="1">
      <alignment vertical="top"/>
    </xf>
    <xf numFmtId="49" fontId="21" fillId="0" borderId="0" xfId="0" applyNumberFormat="1" applyFont="1" applyBorder="1" applyAlignment="1">
      <alignment vertical="top"/>
    </xf>
    <xf numFmtId="49" fontId="30" fillId="0" borderId="0" xfId="0" applyNumberFormat="1" applyFont="1" applyBorder="1" applyAlignment="1">
      <alignment vertical="top"/>
    </xf>
    <xf numFmtId="49" fontId="30" fillId="0" borderId="3" xfId="0" applyNumberFormat="1" applyFont="1" applyBorder="1"/>
    <xf numFmtId="49" fontId="33" fillId="0" borderId="0" xfId="0" applyNumberFormat="1" applyFont="1"/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49" fontId="17" fillId="0" borderId="0" xfId="0" applyNumberFormat="1" applyFont="1"/>
    <xf numFmtId="49" fontId="30" fillId="0" borderId="0" xfId="0" applyNumberFormat="1" applyFont="1"/>
    <xf numFmtId="49" fontId="31" fillId="0" borderId="0" xfId="0" applyNumberFormat="1" applyFont="1"/>
    <xf numFmtId="49" fontId="28" fillId="0" borderId="0" xfId="0" applyNumberFormat="1" applyFont="1" applyAlignment="1">
      <alignment vertical="top"/>
    </xf>
    <xf numFmtId="49" fontId="19" fillId="0" borderId="3" xfId="0" applyNumberFormat="1" applyFont="1" applyBorder="1" applyAlignment="1">
      <alignment vertical="top"/>
    </xf>
    <xf numFmtId="49" fontId="28" fillId="0" borderId="1" xfId="0" applyNumberFormat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3" fillId="0" borderId="15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7" fillId="0" borderId="26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1" fillId="0" borderId="14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7" fillId="0" borderId="15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739"/>
  <sheetViews>
    <sheetView topLeftCell="A583" zoomScale="130" zoomScaleNormal="130" workbookViewId="0">
      <selection activeCell="B596" sqref="B596:H707"/>
    </sheetView>
  </sheetViews>
  <sheetFormatPr defaultRowHeight="15" x14ac:dyDescent="0.25"/>
  <cols>
    <col min="1" max="1" width="2.7109375" style="79" customWidth="1"/>
    <col min="2" max="2" width="11.7109375" customWidth="1"/>
    <col min="3" max="3" width="10.7109375" customWidth="1"/>
    <col min="4" max="4" width="13.7109375" customWidth="1"/>
    <col min="5" max="5" width="10" customWidth="1"/>
    <col min="6" max="6" width="9.85546875" customWidth="1"/>
    <col min="7" max="7" width="9" customWidth="1"/>
    <col min="8" max="8" width="9.85546875" customWidth="1"/>
    <col min="9" max="9" width="2.28515625" customWidth="1"/>
    <col min="10" max="10" width="11" customWidth="1"/>
    <col min="11" max="11" width="3.42578125" customWidth="1"/>
    <col min="12" max="12" width="4.140625" customWidth="1"/>
  </cols>
  <sheetData>
    <row r="2" spans="2:10" ht="15.75" x14ac:dyDescent="0.25">
      <c r="B2" s="333" t="s">
        <v>0</v>
      </c>
      <c r="C2" s="333"/>
      <c r="D2" s="1"/>
      <c r="E2" s="1"/>
      <c r="F2" s="1"/>
      <c r="G2" s="1"/>
      <c r="H2" s="1"/>
      <c r="I2" s="1"/>
    </row>
    <row r="3" spans="2:10" x14ac:dyDescent="0.25">
      <c r="B3" s="331" t="s">
        <v>1</v>
      </c>
      <c r="C3" s="331"/>
      <c r="D3" s="1"/>
      <c r="E3" s="1"/>
      <c r="F3" s="1"/>
      <c r="G3" s="1"/>
      <c r="H3" s="1"/>
      <c r="I3" s="1"/>
    </row>
    <row r="4" spans="2:10" x14ac:dyDescent="0.25">
      <c r="B4" s="331" t="s">
        <v>2</v>
      </c>
      <c r="C4" s="331"/>
      <c r="D4" s="1"/>
      <c r="E4" s="1"/>
      <c r="F4" s="1"/>
      <c r="G4" s="1"/>
      <c r="H4" s="1"/>
      <c r="I4" s="1"/>
    </row>
    <row r="5" spans="2:10" x14ac:dyDescent="0.25">
      <c r="B5" s="334" t="s">
        <v>3</v>
      </c>
      <c r="C5" s="334"/>
      <c r="D5" s="1"/>
      <c r="E5" s="1"/>
      <c r="F5" s="1"/>
      <c r="G5" s="1"/>
      <c r="H5" s="1"/>
      <c r="I5" s="1"/>
    </row>
    <row r="6" spans="2:10" ht="15.75" x14ac:dyDescent="0.25">
      <c r="B6" s="335" t="s">
        <v>4</v>
      </c>
      <c r="C6" s="335"/>
      <c r="D6" s="1"/>
      <c r="E6" s="1"/>
      <c r="F6" s="1"/>
      <c r="G6" s="1"/>
      <c r="H6" s="1"/>
      <c r="I6" s="1"/>
    </row>
    <row r="7" spans="2:10" x14ac:dyDescent="0.25">
      <c r="B7" s="332" t="s">
        <v>5</v>
      </c>
      <c r="C7" s="332"/>
      <c r="D7" s="1"/>
      <c r="E7" s="1"/>
      <c r="F7" s="1"/>
      <c r="G7" s="1"/>
      <c r="H7" s="1"/>
      <c r="I7" s="1"/>
    </row>
    <row r="8" spans="2:10" x14ac:dyDescent="0.25">
      <c r="B8" s="331" t="s">
        <v>6</v>
      </c>
      <c r="C8" s="331"/>
      <c r="D8" s="1"/>
      <c r="E8" s="1"/>
      <c r="F8" s="1"/>
      <c r="G8" s="1"/>
      <c r="H8" s="1"/>
      <c r="I8" s="1"/>
    </row>
    <row r="9" spans="2:10" x14ac:dyDescent="0.25">
      <c r="B9" s="331" t="s">
        <v>6</v>
      </c>
      <c r="C9" s="331"/>
      <c r="D9" s="1"/>
      <c r="E9" s="1"/>
      <c r="F9" s="1"/>
      <c r="G9" s="1"/>
      <c r="H9" s="1"/>
      <c r="I9" s="1"/>
    </row>
    <row r="10" spans="2:10" x14ac:dyDescent="0.25">
      <c r="B10" s="346" t="s">
        <v>26</v>
      </c>
      <c r="C10" s="346"/>
      <c r="D10" s="4"/>
      <c r="E10" s="4"/>
      <c r="F10" s="4"/>
      <c r="G10" s="4"/>
      <c r="H10" s="4"/>
      <c r="I10" s="4"/>
      <c r="J10" s="5"/>
    </row>
    <row r="11" spans="2:10" ht="24" x14ac:dyDescent="0.25">
      <c r="B11" s="2" t="s">
        <v>7</v>
      </c>
      <c r="C11" s="3" t="s">
        <v>8</v>
      </c>
      <c r="D11" s="2" t="s">
        <v>10</v>
      </c>
      <c r="E11" s="2" t="s">
        <v>11</v>
      </c>
      <c r="F11" s="3" t="s">
        <v>12</v>
      </c>
      <c r="G11" s="2" t="s">
        <v>13</v>
      </c>
      <c r="H11" s="2" t="s">
        <v>14</v>
      </c>
      <c r="I11" s="2" t="s">
        <v>15</v>
      </c>
      <c r="J11" s="5"/>
    </row>
    <row r="12" spans="2:10" x14ac:dyDescent="0.25">
      <c r="B12" s="20">
        <v>43402</v>
      </c>
      <c r="C12" s="7" t="s">
        <v>4</v>
      </c>
      <c r="D12" s="2" t="s">
        <v>27</v>
      </c>
      <c r="E12" s="8">
        <v>400</v>
      </c>
      <c r="F12" s="9"/>
      <c r="G12" s="10">
        <v>11200</v>
      </c>
      <c r="H12" s="11">
        <v>11200</v>
      </c>
      <c r="I12" s="12">
        <v>11200</v>
      </c>
      <c r="J12" s="5"/>
    </row>
    <row r="13" spans="2:10" x14ac:dyDescent="0.25">
      <c r="B13" s="13"/>
      <c r="C13" s="14" t="s">
        <v>21</v>
      </c>
      <c r="D13" s="2" t="s">
        <v>6</v>
      </c>
      <c r="E13" s="15">
        <v>400</v>
      </c>
      <c r="F13" s="16">
        <v>28</v>
      </c>
      <c r="G13" s="17">
        <v>11200</v>
      </c>
      <c r="H13" s="18"/>
      <c r="I13" s="18"/>
      <c r="J13" s="5"/>
    </row>
    <row r="14" spans="2:10" x14ac:dyDescent="0.25">
      <c r="B14" s="20">
        <v>43403</v>
      </c>
      <c r="C14" s="7" t="s">
        <v>4</v>
      </c>
      <c r="D14" s="2" t="s">
        <v>28</v>
      </c>
      <c r="E14" s="8">
        <v>400</v>
      </c>
      <c r="F14" s="9"/>
      <c r="G14" s="10">
        <v>11200</v>
      </c>
      <c r="H14" s="11">
        <v>11200</v>
      </c>
      <c r="I14" s="12">
        <v>11200</v>
      </c>
      <c r="J14" s="5"/>
    </row>
    <row r="15" spans="2:10" x14ac:dyDescent="0.25">
      <c r="B15" s="13"/>
      <c r="C15" s="14" t="s">
        <v>21</v>
      </c>
      <c r="D15" s="2" t="s">
        <v>6</v>
      </c>
      <c r="E15" s="15">
        <v>400</v>
      </c>
      <c r="F15" s="16">
        <v>28</v>
      </c>
      <c r="G15" s="17">
        <v>11200</v>
      </c>
      <c r="H15" s="18"/>
      <c r="I15" s="18"/>
      <c r="J15" s="5"/>
    </row>
    <row r="16" spans="2:10" x14ac:dyDescent="0.25">
      <c r="B16" s="20">
        <v>43403</v>
      </c>
      <c r="C16" s="7" t="s">
        <v>4</v>
      </c>
      <c r="D16" s="2" t="s">
        <v>29</v>
      </c>
      <c r="E16" s="8">
        <v>400</v>
      </c>
      <c r="F16" s="9"/>
      <c r="G16" s="10">
        <v>11200</v>
      </c>
      <c r="H16" s="11">
        <v>11200</v>
      </c>
      <c r="I16" s="12">
        <v>11200</v>
      </c>
      <c r="J16" s="5"/>
    </row>
    <row r="17" spans="2:10" x14ac:dyDescent="0.25">
      <c r="B17" s="13"/>
      <c r="C17" s="14" t="s">
        <v>21</v>
      </c>
      <c r="D17" s="2" t="s">
        <v>6</v>
      </c>
      <c r="E17" s="15">
        <v>400</v>
      </c>
      <c r="F17" s="16">
        <v>28</v>
      </c>
      <c r="G17" s="17">
        <v>11200</v>
      </c>
      <c r="H17" s="18"/>
      <c r="I17" s="18"/>
      <c r="J17" s="5"/>
    </row>
    <row r="18" spans="2:10" x14ac:dyDescent="0.25">
      <c r="B18" s="20">
        <v>43404</v>
      </c>
      <c r="C18" s="7" t="s">
        <v>4</v>
      </c>
      <c r="D18" s="2" t="s">
        <v>30</v>
      </c>
      <c r="E18" s="8">
        <v>400</v>
      </c>
      <c r="F18" s="9"/>
      <c r="G18" s="10">
        <v>11200</v>
      </c>
      <c r="H18" s="11">
        <v>11200</v>
      </c>
      <c r="I18" s="12">
        <v>11200</v>
      </c>
      <c r="J18" s="5"/>
    </row>
    <row r="19" spans="2:10" x14ac:dyDescent="0.25">
      <c r="B19" s="13"/>
      <c r="C19" s="14" t="s">
        <v>21</v>
      </c>
      <c r="D19" s="2" t="s">
        <v>6</v>
      </c>
      <c r="E19" s="15">
        <v>400</v>
      </c>
      <c r="F19" s="16">
        <v>28</v>
      </c>
      <c r="G19" s="17">
        <v>11200</v>
      </c>
      <c r="H19" s="18"/>
      <c r="I19" s="18"/>
      <c r="J19" s="5"/>
    </row>
    <row r="20" spans="2:10" x14ac:dyDescent="0.25">
      <c r="B20" s="20">
        <v>43430</v>
      </c>
      <c r="C20" s="7" t="s">
        <v>4</v>
      </c>
      <c r="D20" s="2" t="s">
        <v>31</v>
      </c>
      <c r="E20" s="8">
        <v>400</v>
      </c>
      <c r="F20" s="9"/>
      <c r="G20" s="10">
        <v>11200</v>
      </c>
      <c r="H20" s="11">
        <v>11200</v>
      </c>
      <c r="I20" s="12">
        <v>11200</v>
      </c>
      <c r="J20" s="5"/>
    </row>
    <row r="21" spans="2:10" x14ac:dyDescent="0.25">
      <c r="B21" s="13"/>
      <c r="C21" s="14" t="s">
        <v>21</v>
      </c>
      <c r="D21" s="2" t="s">
        <v>6</v>
      </c>
      <c r="E21" s="15">
        <v>400</v>
      </c>
      <c r="F21" s="16">
        <v>28</v>
      </c>
      <c r="G21" s="17">
        <v>11200</v>
      </c>
      <c r="H21" s="18"/>
      <c r="I21" s="18"/>
      <c r="J21" s="5"/>
    </row>
    <row r="22" spans="2:10" x14ac:dyDescent="0.25">
      <c r="B22" s="20">
        <v>43434</v>
      </c>
      <c r="C22" s="7" t="s">
        <v>4</v>
      </c>
      <c r="D22" s="2" t="s">
        <v>32</v>
      </c>
      <c r="E22" s="8">
        <v>400</v>
      </c>
      <c r="F22" s="9"/>
      <c r="G22" s="10">
        <v>11200</v>
      </c>
      <c r="H22" s="11">
        <v>11200</v>
      </c>
      <c r="I22" s="12">
        <v>11200</v>
      </c>
      <c r="J22" s="5"/>
    </row>
    <row r="23" spans="2:10" x14ac:dyDescent="0.25">
      <c r="B23" s="13"/>
      <c r="C23" s="14" t="s">
        <v>21</v>
      </c>
      <c r="D23" s="2" t="s">
        <v>6</v>
      </c>
      <c r="E23" s="15">
        <v>400</v>
      </c>
      <c r="F23" s="16">
        <v>28</v>
      </c>
      <c r="G23" s="17">
        <v>11200</v>
      </c>
      <c r="H23" s="18"/>
      <c r="I23" s="18"/>
      <c r="J23" s="5"/>
    </row>
    <row r="24" spans="2:10" x14ac:dyDescent="0.25">
      <c r="B24" s="20">
        <v>43456</v>
      </c>
      <c r="C24" s="7" t="s">
        <v>4</v>
      </c>
      <c r="D24" s="2" t="s">
        <v>33</v>
      </c>
      <c r="E24" s="8">
        <v>400</v>
      </c>
      <c r="F24" s="9"/>
      <c r="G24" s="10">
        <v>11200</v>
      </c>
      <c r="H24" s="11">
        <v>11200</v>
      </c>
      <c r="I24" s="12">
        <v>11200</v>
      </c>
      <c r="J24" s="5"/>
    </row>
    <row r="25" spans="2:10" x14ac:dyDescent="0.25">
      <c r="B25" s="13"/>
      <c r="C25" s="14" t="s">
        <v>21</v>
      </c>
      <c r="D25" s="2" t="s">
        <v>6</v>
      </c>
      <c r="E25" s="15">
        <v>400</v>
      </c>
      <c r="F25" s="16">
        <v>28</v>
      </c>
      <c r="G25" s="17">
        <v>11200</v>
      </c>
      <c r="H25" s="18"/>
      <c r="I25" s="18"/>
      <c r="J25" s="5"/>
    </row>
    <row r="26" spans="2:10" x14ac:dyDescent="0.25">
      <c r="B26" s="20">
        <v>43458</v>
      </c>
      <c r="C26" s="7" t="s">
        <v>4</v>
      </c>
      <c r="D26" s="2" t="s">
        <v>34</v>
      </c>
      <c r="E26" s="8">
        <v>400</v>
      </c>
      <c r="F26" s="9"/>
      <c r="G26" s="10">
        <v>11200</v>
      </c>
      <c r="H26" s="11">
        <v>11200</v>
      </c>
      <c r="I26" s="12">
        <v>11200</v>
      </c>
      <c r="J26" s="5"/>
    </row>
    <row r="27" spans="2:10" x14ac:dyDescent="0.25">
      <c r="B27" s="13"/>
      <c r="C27" s="14" t="s">
        <v>21</v>
      </c>
      <c r="D27" s="2" t="s">
        <v>6</v>
      </c>
      <c r="E27" s="15">
        <v>400</v>
      </c>
      <c r="F27" s="16">
        <v>28</v>
      </c>
      <c r="G27" s="17">
        <v>11200</v>
      </c>
      <c r="H27" s="18"/>
      <c r="I27" s="18"/>
      <c r="J27" s="5"/>
    </row>
    <row r="28" spans="2:10" x14ac:dyDescent="0.25">
      <c r="B28" s="13"/>
      <c r="C28" s="14" t="s">
        <v>24</v>
      </c>
      <c r="D28" s="2" t="s">
        <v>6</v>
      </c>
      <c r="E28" s="8">
        <v>3200</v>
      </c>
      <c r="F28" s="9"/>
      <c r="G28" s="10">
        <v>89600</v>
      </c>
      <c r="H28" s="11">
        <v>89600</v>
      </c>
      <c r="I28" s="12">
        <v>89600</v>
      </c>
      <c r="J28" s="5"/>
    </row>
    <row r="29" spans="2:10" x14ac:dyDescent="0.25">
      <c r="B29" s="5"/>
      <c r="C29" s="5" t="s">
        <v>35</v>
      </c>
      <c r="D29" s="5"/>
      <c r="E29" s="5"/>
      <c r="F29" s="5"/>
      <c r="G29" s="5">
        <v>4480</v>
      </c>
      <c r="H29" s="5"/>
      <c r="I29" s="5"/>
      <c r="J29" s="5"/>
    </row>
    <row r="30" spans="2:10" ht="15.75" x14ac:dyDescent="0.25">
      <c r="B30" s="21"/>
      <c r="C30" s="22" t="s">
        <v>36</v>
      </c>
      <c r="D30" s="23"/>
      <c r="E30" s="23"/>
      <c r="F30" s="23"/>
      <c r="G30" s="24">
        <v>94080</v>
      </c>
      <c r="H30" s="23"/>
      <c r="I30" s="21"/>
      <c r="J30" s="21"/>
    </row>
    <row r="31" spans="2:10" x14ac:dyDescent="0.25">
      <c r="B31" s="21"/>
      <c r="C31" s="21"/>
      <c r="D31" s="21"/>
      <c r="E31" s="21"/>
      <c r="F31" s="21"/>
      <c r="G31" s="21"/>
      <c r="H31" s="21"/>
      <c r="I31" s="21"/>
      <c r="J31" s="21"/>
    </row>
    <row r="32" spans="2:10" x14ac:dyDescent="0.25">
      <c r="B32" s="25"/>
      <c r="C32" s="25"/>
      <c r="D32" s="25"/>
      <c r="E32" s="25"/>
      <c r="F32" s="25"/>
      <c r="G32" s="25"/>
      <c r="H32" s="25"/>
      <c r="I32" s="25"/>
      <c r="J32" s="25"/>
    </row>
    <row r="33" spans="2:11" x14ac:dyDescent="0.25">
      <c r="B33" s="25"/>
      <c r="C33" s="25"/>
      <c r="D33" s="25"/>
      <c r="E33" s="25"/>
      <c r="F33" s="25"/>
      <c r="G33" s="25"/>
      <c r="H33" s="25"/>
      <c r="I33" s="25"/>
      <c r="J33" s="25"/>
    </row>
    <row r="35" spans="2:11" ht="15.75" x14ac:dyDescent="0.25">
      <c r="B35" s="333" t="s">
        <v>0</v>
      </c>
      <c r="C35" s="333"/>
      <c r="D35" s="1"/>
      <c r="E35" s="1"/>
      <c r="F35" s="1"/>
      <c r="G35" s="1"/>
      <c r="H35" s="1"/>
      <c r="I35" s="1"/>
      <c r="J35" s="1"/>
    </row>
    <row r="36" spans="2:11" x14ac:dyDescent="0.25">
      <c r="B36" s="349" t="s">
        <v>1</v>
      </c>
      <c r="C36" s="349"/>
      <c r="D36" s="1"/>
      <c r="E36" s="1"/>
      <c r="F36" s="1"/>
      <c r="G36" s="1"/>
      <c r="H36" s="1"/>
      <c r="I36" s="1"/>
      <c r="J36" s="1"/>
    </row>
    <row r="37" spans="2:11" x14ac:dyDescent="0.25">
      <c r="B37" s="349" t="s">
        <v>2</v>
      </c>
      <c r="C37" s="349"/>
      <c r="D37" s="1"/>
      <c r="E37" s="1"/>
      <c r="F37" s="1"/>
      <c r="G37" s="1"/>
      <c r="H37" s="1"/>
      <c r="I37" s="1"/>
      <c r="J37" s="1"/>
    </row>
    <row r="38" spans="2:11" x14ac:dyDescent="0.25">
      <c r="B38" s="350" t="s">
        <v>3</v>
      </c>
      <c r="C38" s="350"/>
      <c r="D38" s="1"/>
      <c r="E38" s="1"/>
      <c r="F38" s="1"/>
      <c r="G38" s="1"/>
      <c r="H38" s="1"/>
      <c r="I38" s="1"/>
      <c r="J38" s="1"/>
    </row>
    <row r="39" spans="2:11" ht="15.75" x14ac:dyDescent="0.25">
      <c r="B39" s="335" t="s">
        <v>4</v>
      </c>
      <c r="C39" s="335"/>
      <c r="D39" s="1"/>
      <c r="E39" s="1"/>
      <c r="F39" s="1"/>
      <c r="G39" s="1"/>
      <c r="H39" s="1"/>
      <c r="I39" s="1"/>
      <c r="J39" s="1"/>
    </row>
    <row r="40" spans="2:11" x14ac:dyDescent="0.25">
      <c r="B40" s="351" t="s">
        <v>5</v>
      </c>
      <c r="C40" s="351"/>
      <c r="D40" s="1"/>
      <c r="E40" s="1"/>
      <c r="F40" s="1"/>
      <c r="G40" s="1"/>
      <c r="H40" s="1"/>
      <c r="I40" s="1"/>
      <c r="J40" s="1"/>
    </row>
    <row r="41" spans="2:11" x14ac:dyDescent="0.25">
      <c r="B41" s="331" t="s">
        <v>6</v>
      </c>
      <c r="C41" s="331"/>
      <c r="D41" s="1"/>
      <c r="E41" s="1"/>
      <c r="F41" s="1"/>
      <c r="G41" s="1"/>
      <c r="H41" s="1"/>
      <c r="I41" s="1"/>
      <c r="J41" s="1"/>
    </row>
    <row r="42" spans="2:11" x14ac:dyDescent="0.25">
      <c r="B42" s="331" t="s">
        <v>6</v>
      </c>
      <c r="C42" s="331"/>
      <c r="D42" s="1"/>
      <c r="E42" s="1"/>
      <c r="F42" s="1"/>
      <c r="G42" s="1"/>
      <c r="H42" s="1"/>
      <c r="I42" s="1"/>
      <c r="J42" s="1"/>
    </row>
    <row r="43" spans="2:11" x14ac:dyDescent="0.25">
      <c r="B43" s="346"/>
      <c r="C43" s="346"/>
      <c r="D43" s="4"/>
      <c r="E43" s="4"/>
      <c r="F43" s="4"/>
      <c r="G43" s="4"/>
      <c r="H43" s="4"/>
      <c r="I43" s="4"/>
      <c r="J43" s="4"/>
      <c r="K43" s="5"/>
    </row>
    <row r="44" spans="2:11" ht="36" x14ac:dyDescent="0.25">
      <c r="B44" s="2" t="s">
        <v>7</v>
      </c>
      <c r="C44" s="3" t="s">
        <v>8</v>
      </c>
      <c r="D44" s="2" t="s">
        <v>9</v>
      </c>
      <c r="E44" s="2" t="s">
        <v>10</v>
      </c>
      <c r="F44" s="2" t="s">
        <v>11</v>
      </c>
      <c r="G44" s="3" t="s">
        <v>12</v>
      </c>
      <c r="H44" s="2" t="s">
        <v>13</v>
      </c>
      <c r="I44" s="2" t="s">
        <v>14</v>
      </c>
      <c r="J44" s="2" t="s">
        <v>15</v>
      </c>
      <c r="K44" s="5"/>
    </row>
    <row r="45" spans="2:11" ht="24" x14ac:dyDescent="0.25">
      <c r="B45" s="6">
        <v>43479</v>
      </c>
      <c r="C45" s="19" t="s">
        <v>4</v>
      </c>
      <c r="D45" s="19" t="s">
        <v>16</v>
      </c>
      <c r="E45" s="2" t="s">
        <v>17</v>
      </c>
      <c r="F45" s="8">
        <v>400</v>
      </c>
      <c r="G45" s="9"/>
      <c r="H45" s="10">
        <v>6800</v>
      </c>
      <c r="I45" s="11">
        <v>6800</v>
      </c>
      <c r="J45" s="12">
        <v>6800</v>
      </c>
      <c r="K45" s="5"/>
    </row>
    <row r="46" spans="2:11" x14ac:dyDescent="0.25">
      <c r="B46" s="13"/>
      <c r="C46" s="14" t="s">
        <v>18</v>
      </c>
      <c r="D46" s="19" t="s">
        <v>6</v>
      </c>
      <c r="E46" s="2" t="s">
        <v>6</v>
      </c>
      <c r="F46" s="15">
        <v>400</v>
      </c>
      <c r="G46" s="16">
        <v>17</v>
      </c>
      <c r="H46" s="17">
        <v>6800</v>
      </c>
      <c r="I46" s="18"/>
      <c r="J46" s="18"/>
      <c r="K46" s="5"/>
    </row>
    <row r="47" spans="2:11" ht="24" x14ac:dyDescent="0.25">
      <c r="B47" s="6">
        <v>43484</v>
      </c>
      <c r="C47" s="19" t="s">
        <v>4</v>
      </c>
      <c r="D47" s="19" t="s">
        <v>19</v>
      </c>
      <c r="E47" s="2" t="s">
        <v>20</v>
      </c>
      <c r="F47" s="8">
        <v>400</v>
      </c>
      <c r="G47" s="9"/>
      <c r="H47" s="10">
        <v>11200</v>
      </c>
      <c r="I47" s="11">
        <v>11200</v>
      </c>
      <c r="J47" s="12">
        <v>11200</v>
      </c>
      <c r="K47" s="5"/>
    </row>
    <row r="48" spans="2:11" x14ac:dyDescent="0.25">
      <c r="B48" s="13"/>
      <c r="C48" s="14" t="s">
        <v>21</v>
      </c>
      <c r="D48" s="19" t="s">
        <v>6</v>
      </c>
      <c r="E48" s="2" t="s">
        <v>6</v>
      </c>
      <c r="F48" s="15">
        <v>400</v>
      </c>
      <c r="G48" s="16">
        <v>28</v>
      </c>
      <c r="H48" s="17">
        <v>11200</v>
      </c>
      <c r="I48" s="18"/>
      <c r="J48" s="18"/>
      <c r="K48" s="5"/>
    </row>
    <row r="49" spans="2:11" ht="24" x14ac:dyDescent="0.25">
      <c r="B49" s="6">
        <v>43492</v>
      </c>
      <c r="C49" s="19" t="s">
        <v>4</v>
      </c>
      <c r="D49" s="19" t="s">
        <v>22</v>
      </c>
      <c r="E49" s="2" t="s">
        <v>23</v>
      </c>
      <c r="F49" s="8">
        <v>400</v>
      </c>
      <c r="G49" s="9"/>
      <c r="H49" s="10">
        <v>11200</v>
      </c>
      <c r="I49" s="11">
        <v>11200</v>
      </c>
      <c r="J49" s="12">
        <v>11200</v>
      </c>
      <c r="K49" s="5"/>
    </row>
    <row r="50" spans="2:11" x14ac:dyDescent="0.25">
      <c r="B50" s="13"/>
      <c r="C50" s="14" t="s">
        <v>21</v>
      </c>
      <c r="D50" s="19" t="s">
        <v>6</v>
      </c>
      <c r="E50" s="2" t="s">
        <v>6</v>
      </c>
      <c r="F50" s="15">
        <v>400</v>
      </c>
      <c r="G50" s="16">
        <v>28</v>
      </c>
      <c r="H50" s="17">
        <v>11200</v>
      </c>
      <c r="I50" s="18"/>
      <c r="J50" s="18"/>
      <c r="K50" s="5"/>
    </row>
    <row r="51" spans="2:11" ht="24" x14ac:dyDescent="0.25">
      <c r="B51" s="6">
        <v>43494</v>
      </c>
      <c r="C51" s="28" t="s">
        <v>4</v>
      </c>
      <c r="D51" s="28" t="s">
        <v>22</v>
      </c>
      <c r="E51" s="2" t="s">
        <v>23</v>
      </c>
      <c r="F51" s="8">
        <v>400</v>
      </c>
      <c r="G51" s="9"/>
      <c r="H51" s="10">
        <v>9600</v>
      </c>
      <c r="I51" s="11">
        <v>9600</v>
      </c>
      <c r="J51" s="12">
        <v>9600</v>
      </c>
      <c r="K51" s="5"/>
    </row>
    <row r="52" spans="2:11" x14ac:dyDescent="0.25">
      <c r="B52" s="13"/>
      <c r="C52" s="14" t="s">
        <v>38</v>
      </c>
      <c r="D52" s="28" t="s">
        <v>6</v>
      </c>
      <c r="E52" s="2" t="s">
        <v>6</v>
      </c>
      <c r="F52" s="15">
        <v>400</v>
      </c>
      <c r="G52" s="16">
        <v>24</v>
      </c>
      <c r="H52" s="17">
        <v>9600</v>
      </c>
      <c r="I52" s="18"/>
      <c r="J52" s="18"/>
      <c r="K52" s="5"/>
    </row>
    <row r="53" spans="2:11" x14ac:dyDescent="0.25">
      <c r="B53" s="13"/>
      <c r="C53" s="14" t="s">
        <v>24</v>
      </c>
      <c r="D53" s="19" t="s">
        <v>6</v>
      </c>
      <c r="E53" s="2" t="s">
        <v>6</v>
      </c>
      <c r="F53" s="8">
        <v>1600</v>
      </c>
      <c r="G53" s="9"/>
      <c r="H53" s="10">
        <v>38800</v>
      </c>
      <c r="I53" s="11">
        <v>38800</v>
      </c>
      <c r="J53" s="12">
        <v>38800</v>
      </c>
      <c r="K53" s="5"/>
    </row>
    <row r="54" spans="2:11" x14ac:dyDescent="0.25">
      <c r="B54" s="5"/>
      <c r="C54" s="5" t="s">
        <v>25</v>
      </c>
      <c r="D54" s="5"/>
      <c r="E54" s="5"/>
      <c r="F54" s="5"/>
      <c r="G54" s="5"/>
      <c r="H54" s="5">
        <v>1940</v>
      </c>
      <c r="I54" s="5"/>
      <c r="J54" s="5"/>
      <c r="K54" s="5"/>
    </row>
    <row r="55" spans="2:11" ht="18.75" x14ac:dyDescent="0.3">
      <c r="B55" s="21"/>
      <c r="C55" s="27" t="s">
        <v>37</v>
      </c>
      <c r="D55" s="21"/>
      <c r="E55" s="21"/>
      <c r="F55" s="21"/>
      <c r="G55" s="21"/>
      <c r="H55" s="26">
        <v>40740</v>
      </c>
      <c r="I55" s="21"/>
      <c r="J55" s="21"/>
      <c r="K55" s="21"/>
    </row>
    <row r="56" spans="2:11" x14ac:dyDescent="0.25"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8" spans="2:11" x14ac:dyDescent="0.25">
      <c r="B58" s="5"/>
      <c r="C58" s="5" t="s">
        <v>39</v>
      </c>
      <c r="D58" s="5">
        <v>800</v>
      </c>
      <c r="E58" s="5">
        <v>28</v>
      </c>
      <c r="F58" s="5">
        <v>22400</v>
      </c>
      <c r="G58" s="5"/>
    </row>
    <row r="59" spans="2:11" x14ac:dyDescent="0.25">
      <c r="B59" s="5"/>
      <c r="C59" s="5" t="s">
        <v>40</v>
      </c>
      <c r="D59" s="5">
        <v>400</v>
      </c>
      <c r="E59" s="5">
        <v>24</v>
      </c>
      <c r="F59" s="5">
        <v>9600</v>
      </c>
      <c r="G59" s="5"/>
    </row>
    <row r="60" spans="2:11" x14ac:dyDescent="0.25">
      <c r="B60" s="5"/>
      <c r="C60" s="5" t="s">
        <v>18</v>
      </c>
      <c r="D60" s="5">
        <v>400</v>
      </c>
      <c r="E60" s="5">
        <v>17</v>
      </c>
      <c r="F60" s="5">
        <v>6800</v>
      </c>
      <c r="G60" s="5"/>
    </row>
    <row r="61" spans="2:11" x14ac:dyDescent="0.25">
      <c r="B61" s="5"/>
      <c r="C61" s="5"/>
      <c r="D61" s="5"/>
      <c r="E61" s="5"/>
      <c r="F61" s="5">
        <f>SUM(F58:F60)</f>
        <v>38800</v>
      </c>
      <c r="G61" s="5"/>
    </row>
    <row r="62" spans="2:11" x14ac:dyDescent="0.25">
      <c r="B62" s="5"/>
      <c r="C62" s="5"/>
      <c r="D62" s="5"/>
      <c r="E62" s="5"/>
      <c r="F62" s="5"/>
      <c r="G62" s="5"/>
    </row>
    <row r="66" spans="2:10" ht="15.75" x14ac:dyDescent="0.25">
      <c r="B66" s="333" t="s">
        <v>0</v>
      </c>
      <c r="C66" s="333"/>
      <c r="D66" s="1"/>
      <c r="E66" s="1"/>
      <c r="F66" s="1"/>
      <c r="G66" s="1"/>
      <c r="H66" s="1"/>
      <c r="I66" s="1"/>
      <c r="J66" s="1"/>
    </row>
    <row r="67" spans="2:10" x14ac:dyDescent="0.25">
      <c r="B67" s="349" t="s">
        <v>1</v>
      </c>
      <c r="C67" s="349"/>
      <c r="D67" s="1"/>
      <c r="E67" s="1"/>
      <c r="F67" s="1"/>
      <c r="G67" s="1"/>
      <c r="H67" s="1"/>
      <c r="I67" s="1"/>
      <c r="J67" s="1"/>
    </row>
    <row r="68" spans="2:10" x14ac:dyDescent="0.25">
      <c r="B68" s="349" t="s">
        <v>2</v>
      </c>
      <c r="C68" s="349"/>
      <c r="D68" s="1"/>
      <c r="E68" s="1"/>
      <c r="F68" s="1"/>
      <c r="G68" s="1"/>
      <c r="H68" s="1"/>
      <c r="I68" s="1"/>
      <c r="J68" s="1"/>
    </row>
    <row r="69" spans="2:10" x14ac:dyDescent="0.25">
      <c r="B69" s="350" t="s">
        <v>3</v>
      </c>
      <c r="C69" s="350"/>
      <c r="D69" s="1"/>
      <c r="E69" s="1"/>
      <c r="F69" s="1"/>
      <c r="G69" s="1"/>
      <c r="H69" s="1"/>
      <c r="I69" s="1"/>
      <c r="J69" s="1"/>
    </row>
    <row r="70" spans="2:10" ht="15.75" x14ac:dyDescent="0.25">
      <c r="B70" s="335" t="s">
        <v>4</v>
      </c>
      <c r="C70" s="335"/>
      <c r="D70" s="1"/>
      <c r="E70" s="1"/>
      <c r="F70" s="1"/>
      <c r="G70" s="1"/>
      <c r="H70" s="1"/>
      <c r="I70" s="1"/>
      <c r="J70" s="1"/>
    </row>
    <row r="71" spans="2:10" x14ac:dyDescent="0.25">
      <c r="B71" s="347" t="s">
        <v>5</v>
      </c>
      <c r="C71" s="347"/>
      <c r="D71" s="1"/>
      <c r="E71" s="1"/>
      <c r="F71" s="1"/>
      <c r="G71" s="1"/>
      <c r="H71" s="1"/>
      <c r="I71" s="1"/>
      <c r="J71" s="1"/>
    </row>
    <row r="72" spans="2:10" x14ac:dyDescent="0.25">
      <c r="B72" s="331" t="s">
        <v>6</v>
      </c>
      <c r="C72" s="331"/>
      <c r="D72" s="1"/>
      <c r="E72" s="1"/>
      <c r="F72" s="1"/>
      <c r="G72" s="1"/>
      <c r="H72" s="1"/>
      <c r="I72" s="1"/>
      <c r="J72" s="1"/>
    </row>
    <row r="73" spans="2:10" x14ac:dyDescent="0.25">
      <c r="B73" s="348"/>
      <c r="C73" s="348"/>
      <c r="D73" s="30"/>
      <c r="E73" s="30"/>
      <c r="F73" s="30"/>
      <c r="G73" s="30"/>
      <c r="H73" s="30"/>
      <c r="I73" s="30"/>
      <c r="J73" s="30"/>
    </row>
    <row r="74" spans="2:10" ht="36" x14ac:dyDescent="0.25">
      <c r="B74" s="2" t="s">
        <v>7</v>
      </c>
      <c r="C74" s="3" t="s">
        <v>8</v>
      </c>
      <c r="D74" s="2" t="s">
        <v>9</v>
      </c>
      <c r="E74" s="2" t="s">
        <v>10</v>
      </c>
      <c r="F74" s="2" t="s">
        <v>11</v>
      </c>
      <c r="G74" s="3" t="s">
        <v>12</v>
      </c>
      <c r="H74" s="2" t="s">
        <v>13</v>
      </c>
      <c r="I74" s="2" t="s">
        <v>14</v>
      </c>
      <c r="J74" s="2" t="s">
        <v>15</v>
      </c>
    </row>
    <row r="75" spans="2:10" ht="24" x14ac:dyDescent="0.25">
      <c r="B75" s="6">
        <v>43498</v>
      </c>
      <c r="C75" s="29" t="s">
        <v>4</v>
      </c>
      <c r="D75" s="29" t="s">
        <v>41</v>
      </c>
      <c r="E75" s="2" t="s">
        <v>42</v>
      </c>
      <c r="F75" s="8">
        <v>400</v>
      </c>
      <c r="G75" s="9"/>
      <c r="H75" s="10">
        <v>11200</v>
      </c>
      <c r="I75" s="11">
        <v>11200</v>
      </c>
      <c r="J75" s="12">
        <v>11200</v>
      </c>
    </row>
    <row r="76" spans="2:10" x14ac:dyDescent="0.25">
      <c r="B76" s="13"/>
      <c r="C76" s="14" t="s">
        <v>21</v>
      </c>
      <c r="D76" s="29" t="s">
        <v>6</v>
      </c>
      <c r="E76" s="2" t="s">
        <v>6</v>
      </c>
      <c r="F76" s="15">
        <v>400</v>
      </c>
      <c r="G76" s="16">
        <v>28</v>
      </c>
      <c r="H76" s="17">
        <v>11200</v>
      </c>
      <c r="I76" s="18"/>
      <c r="J76" s="18"/>
    </row>
    <row r="77" spans="2:10" ht="24" x14ac:dyDescent="0.25">
      <c r="B77" s="6">
        <v>43499</v>
      </c>
      <c r="C77" s="29" t="s">
        <v>4</v>
      </c>
      <c r="D77" s="29" t="s">
        <v>43</v>
      </c>
      <c r="E77" s="2" t="s">
        <v>44</v>
      </c>
      <c r="F77" s="8">
        <v>400</v>
      </c>
      <c r="G77" s="9"/>
      <c r="H77" s="10">
        <v>11200</v>
      </c>
      <c r="I77" s="11">
        <v>11200</v>
      </c>
      <c r="J77" s="12">
        <v>11200</v>
      </c>
    </row>
    <row r="78" spans="2:10" x14ac:dyDescent="0.25">
      <c r="B78" s="13"/>
      <c r="C78" s="14" t="s">
        <v>21</v>
      </c>
      <c r="D78" s="29" t="s">
        <v>6</v>
      </c>
      <c r="E78" s="2" t="s">
        <v>6</v>
      </c>
      <c r="F78" s="15">
        <v>400</v>
      </c>
      <c r="G78" s="16">
        <v>28</v>
      </c>
      <c r="H78" s="17">
        <v>11200</v>
      </c>
      <c r="I78" s="18"/>
      <c r="J78" s="18"/>
    </row>
    <row r="79" spans="2:10" ht="24" x14ac:dyDescent="0.25">
      <c r="B79" s="6">
        <v>43503</v>
      </c>
      <c r="C79" s="29" t="s">
        <v>4</v>
      </c>
      <c r="D79" s="29" t="s">
        <v>22</v>
      </c>
      <c r="E79" s="2" t="s">
        <v>45</v>
      </c>
      <c r="F79" s="8">
        <v>400</v>
      </c>
      <c r="G79" s="9"/>
      <c r="H79" s="10">
        <v>11200</v>
      </c>
      <c r="I79" s="11">
        <v>11200</v>
      </c>
      <c r="J79" s="12">
        <v>11200</v>
      </c>
    </row>
    <row r="80" spans="2:10" x14ac:dyDescent="0.25">
      <c r="B80" s="13"/>
      <c r="C80" s="14" t="s">
        <v>21</v>
      </c>
      <c r="D80" s="29" t="s">
        <v>6</v>
      </c>
      <c r="E80" s="2" t="s">
        <v>6</v>
      </c>
      <c r="F80" s="15">
        <v>400</v>
      </c>
      <c r="G80" s="16">
        <v>28</v>
      </c>
      <c r="H80" s="17">
        <v>11200</v>
      </c>
      <c r="I80" s="18"/>
      <c r="J80" s="18"/>
    </row>
    <row r="81" spans="2:10" ht="24" x14ac:dyDescent="0.25">
      <c r="B81" s="6">
        <v>43507</v>
      </c>
      <c r="C81" s="29" t="s">
        <v>4</v>
      </c>
      <c r="D81" s="29" t="s">
        <v>41</v>
      </c>
      <c r="E81" s="2" t="s">
        <v>46</v>
      </c>
      <c r="F81" s="8">
        <v>400</v>
      </c>
      <c r="G81" s="9"/>
      <c r="H81" s="10">
        <v>11200</v>
      </c>
      <c r="I81" s="11">
        <v>11200</v>
      </c>
      <c r="J81" s="12">
        <v>11200</v>
      </c>
    </row>
    <row r="82" spans="2:10" x14ac:dyDescent="0.25">
      <c r="B82" s="13"/>
      <c r="C82" s="14" t="s">
        <v>21</v>
      </c>
      <c r="D82" s="29" t="s">
        <v>6</v>
      </c>
      <c r="E82" s="2" t="s">
        <v>6</v>
      </c>
      <c r="F82" s="15">
        <v>400</v>
      </c>
      <c r="G82" s="16">
        <v>28</v>
      </c>
      <c r="H82" s="17">
        <v>11200</v>
      </c>
      <c r="I82" s="18"/>
      <c r="J82" s="18"/>
    </row>
    <row r="83" spans="2:10" ht="24" x14ac:dyDescent="0.25">
      <c r="B83" s="6">
        <v>43511</v>
      </c>
      <c r="C83" s="29" t="s">
        <v>4</v>
      </c>
      <c r="D83" s="29" t="s">
        <v>41</v>
      </c>
      <c r="E83" s="2" t="s">
        <v>47</v>
      </c>
      <c r="F83" s="8">
        <v>400</v>
      </c>
      <c r="G83" s="9"/>
      <c r="H83" s="10">
        <v>11200</v>
      </c>
      <c r="I83" s="11">
        <v>11200</v>
      </c>
      <c r="J83" s="12">
        <v>11200</v>
      </c>
    </row>
    <row r="84" spans="2:10" x14ac:dyDescent="0.25">
      <c r="B84" s="13"/>
      <c r="C84" s="14" t="s">
        <v>21</v>
      </c>
      <c r="D84" s="29" t="s">
        <v>6</v>
      </c>
      <c r="E84" s="2" t="s">
        <v>6</v>
      </c>
      <c r="F84" s="15">
        <v>400</v>
      </c>
      <c r="G84" s="16">
        <v>28</v>
      </c>
      <c r="H84" s="17">
        <v>11200</v>
      </c>
      <c r="I84" s="18"/>
      <c r="J84" s="18"/>
    </row>
    <row r="85" spans="2:10" ht="24" x14ac:dyDescent="0.25">
      <c r="B85" s="6">
        <v>43521</v>
      </c>
      <c r="C85" s="29" t="s">
        <v>4</v>
      </c>
      <c r="D85" s="29" t="s">
        <v>48</v>
      </c>
      <c r="E85" s="2" t="s">
        <v>49</v>
      </c>
      <c r="F85" s="8">
        <v>400</v>
      </c>
      <c r="G85" s="9"/>
      <c r="H85" s="10">
        <v>11200</v>
      </c>
      <c r="I85" s="11">
        <v>11200</v>
      </c>
      <c r="J85" s="12">
        <v>11200</v>
      </c>
    </row>
    <row r="86" spans="2:10" x14ac:dyDescent="0.25">
      <c r="B86" s="13"/>
      <c r="C86" s="14" t="s">
        <v>21</v>
      </c>
      <c r="D86" s="29" t="s">
        <v>6</v>
      </c>
      <c r="E86" s="2" t="s">
        <v>6</v>
      </c>
      <c r="F86" s="15">
        <v>400</v>
      </c>
      <c r="G86" s="16">
        <v>28</v>
      </c>
      <c r="H86" s="17">
        <v>11200</v>
      </c>
      <c r="I86" s="18"/>
      <c r="J86" s="18"/>
    </row>
    <row r="87" spans="2:10" x14ac:dyDescent="0.25">
      <c r="B87" s="13"/>
      <c r="C87" s="14" t="s">
        <v>24</v>
      </c>
      <c r="D87" s="29" t="s">
        <v>6</v>
      </c>
      <c r="E87" s="2" t="s">
        <v>6</v>
      </c>
      <c r="F87" s="8">
        <v>2400</v>
      </c>
      <c r="G87" s="9"/>
      <c r="H87" s="10">
        <v>67200</v>
      </c>
      <c r="I87" s="11">
        <v>67200</v>
      </c>
      <c r="J87" s="12">
        <v>67200</v>
      </c>
    </row>
    <row r="90" spans="2:10" ht="15.75" x14ac:dyDescent="0.25">
      <c r="C90" s="24" t="s">
        <v>50</v>
      </c>
      <c r="D90" s="24">
        <v>2400</v>
      </c>
      <c r="E90" s="24">
        <v>28</v>
      </c>
      <c r="F90" s="24">
        <v>67200</v>
      </c>
      <c r="G90" s="5"/>
    </row>
    <row r="91" spans="2:10" ht="15.75" x14ac:dyDescent="0.25">
      <c r="C91" s="24" t="s">
        <v>51</v>
      </c>
      <c r="D91" s="24"/>
      <c r="E91" s="24"/>
      <c r="F91" s="24">
        <v>3360</v>
      </c>
      <c r="G91" s="5"/>
    </row>
    <row r="92" spans="2:10" ht="15.75" x14ac:dyDescent="0.25">
      <c r="C92" s="24"/>
      <c r="D92" s="24"/>
      <c r="E92" s="24"/>
      <c r="F92" s="24">
        <v>70560</v>
      </c>
      <c r="G92" s="5"/>
    </row>
    <row r="93" spans="2:10" ht="15.75" x14ac:dyDescent="0.25">
      <c r="C93" s="24" t="s">
        <v>52</v>
      </c>
      <c r="D93" s="24"/>
      <c r="E93" s="24"/>
      <c r="F93" s="24">
        <v>40740</v>
      </c>
      <c r="G93" s="5"/>
    </row>
    <row r="94" spans="2:10" ht="18.75" x14ac:dyDescent="0.3">
      <c r="C94" s="24" t="s">
        <v>37</v>
      </c>
      <c r="D94" s="5"/>
      <c r="E94" s="5"/>
      <c r="F94" s="26">
        <v>111300</v>
      </c>
      <c r="G94" s="5"/>
    </row>
    <row r="95" spans="2:10" x14ac:dyDescent="0.25">
      <c r="C95" s="5"/>
      <c r="D95" s="5"/>
      <c r="E95" s="5"/>
      <c r="F95" s="5"/>
      <c r="G95" s="5"/>
    </row>
    <row r="100" spans="2:10" x14ac:dyDescent="0.25">
      <c r="B100" s="344" t="s">
        <v>66</v>
      </c>
      <c r="C100" s="344"/>
    </row>
    <row r="101" spans="2:10" x14ac:dyDescent="0.25">
      <c r="B101" s="344" t="s">
        <v>1</v>
      </c>
      <c r="C101" s="344"/>
    </row>
    <row r="102" spans="2:10" x14ac:dyDescent="0.25">
      <c r="B102" s="344" t="s">
        <v>2</v>
      </c>
      <c r="C102" s="344"/>
    </row>
    <row r="103" spans="2:10" x14ac:dyDescent="0.25">
      <c r="B103" s="344" t="s">
        <v>3</v>
      </c>
      <c r="C103" s="344"/>
    </row>
    <row r="104" spans="2:10" x14ac:dyDescent="0.25">
      <c r="B104" s="344" t="s">
        <v>4</v>
      </c>
      <c r="C104" s="344"/>
    </row>
    <row r="105" spans="2:10" ht="21" x14ac:dyDescent="0.35">
      <c r="B105" s="345" t="s">
        <v>5</v>
      </c>
      <c r="C105" s="345"/>
    </row>
    <row r="106" spans="2:10" x14ac:dyDescent="0.25">
      <c r="B106" s="342" t="s">
        <v>6</v>
      </c>
      <c r="C106" s="342"/>
    </row>
    <row r="107" spans="2:10" x14ac:dyDescent="0.25">
      <c r="B107" s="342" t="s">
        <v>6</v>
      </c>
      <c r="C107" s="342"/>
    </row>
    <row r="108" spans="2:10" ht="18.75" x14ac:dyDescent="0.3">
      <c r="B108" s="343" t="s">
        <v>65</v>
      </c>
      <c r="C108" s="343"/>
    </row>
    <row r="109" spans="2:10" x14ac:dyDescent="0.25">
      <c r="B109" s="31" t="s">
        <v>7</v>
      </c>
      <c r="C109" s="31" t="s">
        <v>8</v>
      </c>
      <c r="D109" s="31" t="s">
        <v>9</v>
      </c>
      <c r="E109" s="31" t="s">
        <v>10</v>
      </c>
      <c r="F109" s="31" t="s">
        <v>11</v>
      </c>
      <c r="G109" s="31" t="s">
        <v>12</v>
      </c>
      <c r="H109" s="31" t="s">
        <v>14</v>
      </c>
      <c r="I109" s="31" t="s">
        <v>15</v>
      </c>
      <c r="J109" s="32"/>
    </row>
    <row r="110" spans="2:10" x14ac:dyDescent="0.25">
      <c r="B110" s="33">
        <v>43652</v>
      </c>
      <c r="C110" s="31" t="s">
        <v>4</v>
      </c>
      <c r="D110" s="31" t="s">
        <v>41</v>
      </c>
      <c r="E110" s="31" t="s">
        <v>64</v>
      </c>
      <c r="F110" s="34">
        <v>400</v>
      </c>
      <c r="G110" s="35"/>
      <c r="H110" s="36">
        <v>11200</v>
      </c>
      <c r="I110" s="36">
        <v>11200</v>
      </c>
      <c r="J110" s="32"/>
    </row>
    <row r="111" spans="2:10" x14ac:dyDescent="0.25">
      <c r="B111" s="32"/>
      <c r="C111" s="31" t="s">
        <v>21</v>
      </c>
      <c r="D111" s="31" t="s">
        <v>6</v>
      </c>
      <c r="E111" s="31" t="s">
        <v>6</v>
      </c>
      <c r="F111" s="34">
        <v>400</v>
      </c>
      <c r="G111" s="37">
        <v>28</v>
      </c>
      <c r="H111" s="35"/>
      <c r="I111" s="35"/>
      <c r="J111" s="32"/>
    </row>
    <row r="112" spans="2:10" x14ac:dyDescent="0.25">
      <c r="B112" s="33">
        <v>43655</v>
      </c>
      <c r="C112" s="31" t="s">
        <v>4</v>
      </c>
      <c r="D112" s="31" t="s">
        <v>41</v>
      </c>
      <c r="E112" s="31" t="s">
        <v>63</v>
      </c>
      <c r="F112" s="34">
        <v>400</v>
      </c>
      <c r="G112" s="35"/>
      <c r="H112" s="36">
        <v>9600</v>
      </c>
      <c r="I112" s="36">
        <v>9600</v>
      </c>
      <c r="J112" s="32"/>
    </row>
    <row r="113" spans="2:10" x14ac:dyDescent="0.25">
      <c r="B113" s="32"/>
      <c r="C113" s="31" t="s">
        <v>38</v>
      </c>
      <c r="D113" s="31" t="s">
        <v>6</v>
      </c>
      <c r="E113" s="31" t="s">
        <v>6</v>
      </c>
      <c r="F113" s="34">
        <v>400</v>
      </c>
      <c r="G113" s="37">
        <v>24</v>
      </c>
      <c r="H113" s="35"/>
      <c r="I113" s="35"/>
      <c r="J113" s="32"/>
    </row>
    <row r="114" spans="2:10" x14ac:dyDescent="0.25">
      <c r="B114" s="33">
        <v>43663</v>
      </c>
      <c r="C114" s="31" t="s">
        <v>4</v>
      </c>
      <c r="D114" s="31" t="s">
        <v>41</v>
      </c>
      <c r="E114" s="31" t="s">
        <v>62</v>
      </c>
      <c r="F114" s="34">
        <v>400</v>
      </c>
      <c r="G114" s="35"/>
      <c r="H114" s="36">
        <v>11200</v>
      </c>
      <c r="I114" s="36">
        <v>11200</v>
      </c>
      <c r="J114" s="32"/>
    </row>
    <row r="115" spans="2:10" x14ac:dyDescent="0.25">
      <c r="B115" s="32"/>
      <c r="C115" s="31" t="s">
        <v>21</v>
      </c>
      <c r="D115" s="31" t="s">
        <v>6</v>
      </c>
      <c r="E115" s="31" t="s">
        <v>6</v>
      </c>
      <c r="F115" s="34">
        <v>400</v>
      </c>
      <c r="G115" s="37">
        <v>28</v>
      </c>
      <c r="H115" s="35"/>
      <c r="I115" s="35"/>
      <c r="J115" s="32"/>
    </row>
    <row r="116" spans="2:10" x14ac:dyDescent="0.25">
      <c r="B116" s="33">
        <v>43667</v>
      </c>
      <c r="C116" s="31" t="s">
        <v>4</v>
      </c>
      <c r="D116" s="31" t="s">
        <v>41</v>
      </c>
      <c r="E116" s="31" t="s">
        <v>61</v>
      </c>
      <c r="F116" s="34">
        <v>400</v>
      </c>
      <c r="G116" s="35"/>
      <c r="H116" s="36">
        <v>9200</v>
      </c>
      <c r="I116" s="36">
        <v>9200</v>
      </c>
      <c r="J116" s="32"/>
    </row>
    <row r="117" spans="2:10" x14ac:dyDescent="0.25">
      <c r="B117" s="32"/>
      <c r="C117" s="31" t="s">
        <v>18</v>
      </c>
      <c r="D117" s="31" t="s">
        <v>6</v>
      </c>
      <c r="E117" s="31" t="s">
        <v>6</v>
      </c>
      <c r="F117" s="34">
        <v>200</v>
      </c>
      <c r="G117" s="37">
        <v>23</v>
      </c>
      <c r="H117" s="35"/>
      <c r="I117" s="35"/>
      <c r="J117" s="32"/>
    </row>
    <row r="118" spans="2:10" x14ac:dyDescent="0.25">
      <c r="B118" s="32"/>
      <c r="C118" s="31" t="s">
        <v>60</v>
      </c>
      <c r="D118" s="31" t="s">
        <v>6</v>
      </c>
      <c r="E118" s="31" t="s">
        <v>6</v>
      </c>
      <c r="F118" s="34">
        <v>200</v>
      </c>
      <c r="G118" s="37">
        <v>23</v>
      </c>
      <c r="H118" s="35"/>
      <c r="I118" s="35"/>
      <c r="J118" s="32"/>
    </row>
    <row r="119" spans="2:10" x14ac:dyDescent="0.25">
      <c r="B119" s="33">
        <v>43667</v>
      </c>
      <c r="C119" s="31" t="s">
        <v>4</v>
      </c>
      <c r="D119" s="31" t="s">
        <v>59</v>
      </c>
      <c r="E119" s="31" t="s">
        <v>58</v>
      </c>
      <c r="F119" s="34">
        <v>400</v>
      </c>
      <c r="G119" s="35"/>
      <c r="H119" s="36">
        <v>11200</v>
      </c>
      <c r="I119" s="36">
        <v>11200</v>
      </c>
      <c r="J119" s="32"/>
    </row>
    <row r="120" spans="2:10" x14ac:dyDescent="0.25">
      <c r="B120" s="32"/>
      <c r="C120" s="31" t="s">
        <v>21</v>
      </c>
      <c r="D120" s="31" t="s">
        <v>6</v>
      </c>
      <c r="E120" s="31" t="s">
        <v>6</v>
      </c>
      <c r="F120" s="34">
        <v>400</v>
      </c>
      <c r="G120" s="37">
        <v>28</v>
      </c>
      <c r="H120" s="35"/>
      <c r="I120" s="35"/>
      <c r="J120" s="32"/>
    </row>
    <row r="121" spans="2:10" x14ac:dyDescent="0.25">
      <c r="B121" s="33">
        <v>43673</v>
      </c>
      <c r="C121" s="31" t="s">
        <v>4</v>
      </c>
      <c r="D121" s="31" t="s">
        <v>41</v>
      </c>
      <c r="E121" s="31" t="s">
        <v>57</v>
      </c>
      <c r="F121" s="34">
        <v>400</v>
      </c>
      <c r="G121" s="35"/>
      <c r="H121" s="36">
        <v>11200</v>
      </c>
      <c r="I121" s="36">
        <v>11200</v>
      </c>
      <c r="J121" s="32"/>
    </row>
    <row r="122" spans="2:10" x14ac:dyDescent="0.25">
      <c r="B122" s="32"/>
      <c r="C122" s="31" t="s">
        <v>21</v>
      </c>
      <c r="D122" s="31" t="s">
        <v>6</v>
      </c>
      <c r="E122" s="31" t="s">
        <v>6</v>
      </c>
      <c r="F122" s="34">
        <v>400</v>
      </c>
      <c r="G122" s="37">
        <v>28</v>
      </c>
      <c r="H122" s="35"/>
      <c r="I122" s="35"/>
      <c r="J122" s="32"/>
    </row>
    <row r="123" spans="2:10" x14ac:dyDescent="0.25">
      <c r="B123" s="32"/>
      <c r="C123" s="31" t="s">
        <v>24</v>
      </c>
      <c r="D123" s="31" t="s">
        <v>6</v>
      </c>
      <c r="E123" s="31" t="s">
        <v>6</v>
      </c>
      <c r="F123" s="34">
        <v>2400</v>
      </c>
      <c r="G123" s="35"/>
      <c r="H123" s="36">
        <f>SUM(H110:H122)</f>
        <v>63600</v>
      </c>
      <c r="I123" s="36">
        <f>SUM(I110:I122)</f>
        <v>63600</v>
      </c>
      <c r="J123" s="32"/>
    </row>
    <row r="124" spans="2:10" x14ac:dyDescent="0.25">
      <c r="B124" s="32"/>
      <c r="C124" s="32"/>
      <c r="D124" s="32"/>
      <c r="E124" s="32"/>
      <c r="F124" s="32"/>
      <c r="G124" s="32"/>
      <c r="H124" s="32"/>
      <c r="I124" s="32"/>
      <c r="J124" s="32"/>
    </row>
    <row r="125" spans="2:10" x14ac:dyDescent="0.25">
      <c r="B125" s="32"/>
      <c r="C125" s="32"/>
      <c r="D125" s="32"/>
      <c r="E125" s="32"/>
      <c r="F125" s="32"/>
      <c r="G125" s="32"/>
      <c r="H125" s="32"/>
      <c r="I125" s="32"/>
      <c r="J125" s="32"/>
    </row>
    <row r="126" spans="2:10" x14ac:dyDescent="0.25">
      <c r="B126" s="32"/>
      <c r="C126" s="32" t="s">
        <v>50</v>
      </c>
      <c r="D126" s="32">
        <v>1600</v>
      </c>
      <c r="E126" s="32">
        <v>28</v>
      </c>
      <c r="F126" s="32">
        <f>D126*E126</f>
        <v>44800</v>
      </c>
      <c r="G126" s="32"/>
      <c r="H126" s="32"/>
      <c r="I126" s="32"/>
      <c r="J126" s="32"/>
    </row>
    <row r="127" spans="2:10" x14ac:dyDescent="0.25">
      <c r="B127" s="32"/>
      <c r="C127" s="32" t="s">
        <v>56</v>
      </c>
      <c r="D127" s="32">
        <v>400</v>
      </c>
      <c r="E127" s="32">
        <v>24</v>
      </c>
      <c r="F127" s="32">
        <f>D127*E127</f>
        <v>9600</v>
      </c>
      <c r="G127" s="32"/>
      <c r="H127" s="32"/>
      <c r="I127" s="32"/>
      <c r="J127" s="32"/>
    </row>
    <row r="128" spans="2:10" x14ac:dyDescent="0.25">
      <c r="B128" s="32"/>
      <c r="C128" s="32" t="s">
        <v>55</v>
      </c>
      <c r="D128" s="32">
        <v>400</v>
      </c>
      <c r="E128" s="32">
        <v>21</v>
      </c>
      <c r="F128" s="32">
        <f>D128*E128</f>
        <v>8400</v>
      </c>
      <c r="G128" s="32"/>
      <c r="H128" s="32"/>
      <c r="I128" s="32"/>
      <c r="J128" s="32"/>
    </row>
    <row r="129" spans="2:12" x14ac:dyDescent="0.25">
      <c r="B129" s="32"/>
      <c r="C129" s="32"/>
      <c r="D129" s="32">
        <f>SUM(D126:D128)</f>
        <v>2400</v>
      </c>
      <c r="E129" s="32"/>
      <c r="F129" s="32">
        <f>SUM(F126:F128)</f>
        <v>62800</v>
      </c>
      <c r="G129" s="32"/>
      <c r="H129" s="32"/>
      <c r="I129" s="32"/>
      <c r="J129" s="32"/>
    </row>
    <row r="130" spans="2:12" x14ac:dyDescent="0.25">
      <c r="B130" s="32"/>
      <c r="C130" s="32" t="s">
        <v>54</v>
      </c>
      <c r="D130" s="32"/>
      <c r="E130" s="32"/>
      <c r="F130" s="32">
        <f>F129*5%</f>
        <v>3140</v>
      </c>
      <c r="G130" s="32"/>
      <c r="H130" s="32"/>
      <c r="I130" s="32"/>
      <c r="J130" s="32"/>
    </row>
    <row r="131" spans="2:12" x14ac:dyDescent="0.25">
      <c r="B131" s="32"/>
      <c r="C131" s="32" t="s">
        <v>53</v>
      </c>
      <c r="D131" s="32"/>
      <c r="E131" s="32"/>
      <c r="F131" s="32">
        <f>SUM(F129:F130)</f>
        <v>65940</v>
      </c>
      <c r="G131" s="32"/>
      <c r="H131" s="32"/>
      <c r="I131" s="32"/>
      <c r="J131" s="32"/>
    </row>
    <row r="132" spans="2:12" x14ac:dyDescent="0.25">
      <c r="B132" s="32"/>
      <c r="C132" s="32" t="s">
        <v>52</v>
      </c>
      <c r="D132" s="32"/>
      <c r="E132" s="32"/>
      <c r="F132" s="32">
        <v>23520</v>
      </c>
      <c r="G132" s="32"/>
      <c r="H132" s="32"/>
      <c r="I132" s="32"/>
      <c r="J132" s="32"/>
    </row>
    <row r="133" spans="2:12" x14ac:dyDescent="0.25">
      <c r="B133" s="32"/>
      <c r="C133" s="32" t="s">
        <v>37</v>
      </c>
      <c r="D133" s="32"/>
      <c r="E133" s="32"/>
      <c r="F133" s="32">
        <f>F132+F131</f>
        <v>89460</v>
      </c>
      <c r="G133" s="32"/>
      <c r="H133" s="32"/>
      <c r="I133" s="32"/>
      <c r="J133" s="32"/>
    </row>
    <row r="134" spans="2:12" x14ac:dyDescent="0.25">
      <c r="B134" s="32"/>
      <c r="C134" s="32"/>
      <c r="D134" s="32"/>
      <c r="E134" s="32"/>
      <c r="F134" s="32"/>
      <c r="G134" s="32"/>
      <c r="H134" s="32"/>
      <c r="I134" s="32"/>
      <c r="J134" s="32"/>
    </row>
    <row r="135" spans="2:12" x14ac:dyDescent="0.25">
      <c r="B135" s="38"/>
      <c r="C135" s="38"/>
      <c r="D135" s="38"/>
      <c r="E135" s="38"/>
      <c r="F135" s="38"/>
      <c r="G135" s="38"/>
      <c r="H135" s="38"/>
      <c r="I135" s="38"/>
      <c r="J135" s="38"/>
    </row>
    <row r="138" spans="2:12" ht="16.5" x14ac:dyDescent="0.25">
      <c r="B138" s="338" t="s">
        <v>66</v>
      </c>
      <c r="C138" s="338"/>
      <c r="D138" s="40"/>
      <c r="E138" s="40"/>
      <c r="F138" s="40"/>
      <c r="G138" s="40"/>
      <c r="H138" s="40"/>
      <c r="I138" s="40"/>
      <c r="J138" s="40"/>
      <c r="K138" s="41"/>
      <c r="L138" s="41"/>
    </row>
    <row r="139" spans="2:12" x14ac:dyDescent="0.25">
      <c r="B139" s="336" t="s">
        <v>1</v>
      </c>
      <c r="C139" s="336"/>
      <c r="D139" s="40"/>
      <c r="E139" s="40"/>
      <c r="F139" s="40"/>
      <c r="G139" s="40"/>
      <c r="H139" s="40"/>
      <c r="I139" s="40"/>
      <c r="J139" s="40"/>
      <c r="K139" s="41"/>
      <c r="L139" s="41"/>
    </row>
    <row r="140" spans="2:12" x14ac:dyDescent="0.25">
      <c r="B140" s="336" t="s">
        <v>2</v>
      </c>
      <c r="C140" s="336"/>
      <c r="D140" s="40"/>
      <c r="E140" s="40"/>
      <c r="F140" s="40"/>
      <c r="G140" s="40"/>
      <c r="H140" s="40"/>
      <c r="I140" s="40"/>
      <c r="J140" s="40"/>
      <c r="K140" s="41"/>
      <c r="L140" s="41"/>
    </row>
    <row r="141" spans="2:12" x14ac:dyDescent="0.25">
      <c r="B141" s="339" t="s">
        <v>3</v>
      </c>
      <c r="C141" s="339"/>
      <c r="D141" s="40"/>
      <c r="E141" s="40"/>
      <c r="F141" s="40"/>
      <c r="G141" s="40"/>
      <c r="H141" s="40"/>
      <c r="I141" s="40"/>
      <c r="J141" s="40"/>
      <c r="K141" s="41"/>
      <c r="L141" s="41"/>
    </row>
    <row r="142" spans="2:12" ht="18.75" x14ac:dyDescent="0.25">
      <c r="B142" s="340" t="s">
        <v>4</v>
      </c>
      <c r="C142" s="340"/>
      <c r="D142" s="40"/>
      <c r="E142" s="40"/>
      <c r="F142" s="40"/>
      <c r="G142" s="40"/>
      <c r="H142" s="40"/>
      <c r="I142" s="40"/>
      <c r="J142" s="40"/>
      <c r="K142" s="41"/>
      <c r="L142" s="41"/>
    </row>
    <row r="143" spans="2:12" ht="18.75" x14ac:dyDescent="0.25">
      <c r="B143" s="341" t="s">
        <v>5</v>
      </c>
      <c r="C143" s="341"/>
      <c r="D143" s="40"/>
      <c r="E143" s="40"/>
      <c r="F143" s="40"/>
      <c r="G143" s="40"/>
      <c r="H143" s="40"/>
      <c r="I143" s="40"/>
      <c r="J143" s="40"/>
      <c r="K143" s="41"/>
      <c r="L143" s="41"/>
    </row>
    <row r="144" spans="2:12" x14ac:dyDescent="0.25">
      <c r="B144" s="336" t="s">
        <v>6</v>
      </c>
      <c r="C144" s="336"/>
      <c r="D144" s="40"/>
      <c r="E144" s="40"/>
      <c r="F144" s="40"/>
      <c r="G144" s="40"/>
      <c r="H144" s="40"/>
      <c r="I144" s="40"/>
      <c r="J144" s="40"/>
      <c r="K144" s="41"/>
      <c r="L144" s="41"/>
    </row>
    <row r="145" spans="1:12" x14ac:dyDescent="0.25">
      <c r="B145" s="336" t="s">
        <v>6</v>
      </c>
      <c r="C145" s="336"/>
      <c r="D145" s="40"/>
      <c r="E145" s="40"/>
      <c r="F145" s="40"/>
      <c r="G145" s="40"/>
      <c r="H145" s="40"/>
      <c r="I145" s="40"/>
      <c r="J145" s="40"/>
      <c r="K145" s="41"/>
      <c r="L145" s="41"/>
    </row>
    <row r="146" spans="1:12" x14ac:dyDescent="0.25">
      <c r="B146" s="337" t="s">
        <v>67</v>
      </c>
      <c r="C146" s="337"/>
      <c r="D146" s="40"/>
      <c r="E146" s="40"/>
      <c r="F146" s="40"/>
      <c r="G146" s="40"/>
      <c r="H146" s="40"/>
      <c r="I146" s="40"/>
      <c r="J146" s="40"/>
      <c r="K146" s="41"/>
      <c r="L146" s="41"/>
    </row>
    <row r="147" spans="1:12" ht="28.5" x14ac:dyDescent="0.3">
      <c r="B147" s="42" t="s">
        <v>7</v>
      </c>
      <c r="C147" s="43" t="s">
        <v>8</v>
      </c>
      <c r="D147" s="42" t="s">
        <v>9</v>
      </c>
      <c r="E147" s="42" t="s">
        <v>10</v>
      </c>
      <c r="F147" s="42" t="s">
        <v>11</v>
      </c>
      <c r="G147" s="43" t="s">
        <v>12</v>
      </c>
      <c r="H147" s="42" t="s">
        <v>13</v>
      </c>
      <c r="I147" s="42" t="s">
        <v>14</v>
      </c>
      <c r="J147" s="42" t="s">
        <v>15</v>
      </c>
      <c r="K147" s="44"/>
      <c r="L147" s="41"/>
    </row>
    <row r="148" spans="1:12" ht="28.5" x14ac:dyDescent="0.3">
      <c r="B148" s="45">
        <v>43689</v>
      </c>
      <c r="C148" s="46" t="s">
        <v>4</v>
      </c>
      <c r="D148" s="47" t="s">
        <v>68</v>
      </c>
      <c r="E148" s="48" t="s">
        <v>69</v>
      </c>
      <c r="F148" s="49">
        <v>400</v>
      </c>
      <c r="G148" s="50"/>
      <c r="H148" s="51">
        <v>11200</v>
      </c>
      <c r="I148" s="52">
        <v>11200</v>
      </c>
      <c r="J148" s="53">
        <v>11200</v>
      </c>
      <c r="K148" s="44"/>
      <c r="L148" s="41"/>
    </row>
    <row r="149" spans="1:12" ht="15.75" x14ac:dyDescent="0.3">
      <c r="B149" s="54"/>
      <c r="C149" s="55" t="s">
        <v>21</v>
      </c>
      <c r="D149" s="47" t="s">
        <v>6</v>
      </c>
      <c r="E149" s="48" t="s">
        <v>6</v>
      </c>
      <c r="F149" s="56">
        <v>400</v>
      </c>
      <c r="G149" s="57">
        <v>28</v>
      </c>
      <c r="H149" s="58">
        <v>11200</v>
      </c>
      <c r="I149" s="59"/>
      <c r="J149" s="59"/>
      <c r="K149" s="44"/>
      <c r="L149" s="41"/>
    </row>
    <row r="150" spans="1:12" ht="28.5" x14ac:dyDescent="0.3">
      <c r="B150" s="45">
        <v>43689</v>
      </c>
      <c r="C150" s="46" t="s">
        <v>4</v>
      </c>
      <c r="D150" s="47" t="s">
        <v>70</v>
      </c>
      <c r="E150" s="48" t="s">
        <v>71</v>
      </c>
      <c r="F150" s="49">
        <v>400</v>
      </c>
      <c r="G150" s="50"/>
      <c r="H150" s="51">
        <v>11200</v>
      </c>
      <c r="I150" s="52">
        <v>11200</v>
      </c>
      <c r="J150" s="53">
        <v>11200</v>
      </c>
      <c r="K150" s="44"/>
      <c r="L150" s="41"/>
    </row>
    <row r="151" spans="1:12" ht="15.75" x14ac:dyDescent="0.3">
      <c r="B151" s="54"/>
      <c r="C151" s="55" t="s">
        <v>21</v>
      </c>
      <c r="D151" s="47" t="s">
        <v>6</v>
      </c>
      <c r="E151" s="48" t="s">
        <v>6</v>
      </c>
      <c r="F151" s="56">
        <v>400</v>
      </c>
      <c r="G151" s="57">
        <v>28</v>
      </c>
      <c r="H151" s="58">
        <v>11200</v>
      </c>
      <c r="I151" s="59"/>
      <c r="J151" s="59"/>
      <c r="K151" s="44"/>
      <c r="L151" s="41"/>
    </row>
    <row r="152" spans="1:12" ht="15.75" x14ac:dyDescent="0.3">
      <c r="B152" s="45">
        <v>43694</v>
      </c>
      <c r="C152" s="46" t="s">
        <v>4</v>
      </c>
      <c r="D152" s="47" t="s">
        <v>68</v>
      </c>
      <c r="E152" s="48" t="s">
        <v>72</v>
      </c>
      <c r="F152" s="49">
        <v>400</v>
      </c>
      <c r="G152" s="50"/>
      <c r="H152" s="51">
        <v>9600</v>
      </c>
      <c r="I152" s="52">
        <v>9600</v>
      </c>
      <c r="J152" s="53">
        <v>9600</v>
      </c>
      <c r="K152" s="44"/>
      <c r="L152" s="41"/>
    </row>
    <row r="153" spans="1:12" ht="15.75" x14ac:dyDescent="0.3">
      <c r="B153" s="54"/>
      <c r="C153" s="55" t="s">
        <v>38</v>
      </c>
      <c r="D153" s="47" t="s">
        <v>6</v>
      </c>
      <c r="E153" s="48" t="s">
        <v>6</v>
      </c>
      <c r="F153" s="56">
        <v>400</v>
      </c>
      <c r="G153" s="57">
        <v>24</v>
      </c>
      <c r="H153" s="58">
        <v>9600</v>
      </c>
      <c r="I153" s="59"/>
      <c r="J153" s="59"/>
      <c r="K153" s="44"/>
      <c r="L153" s="41"/>
    </row>
    <row r="154" spans="1:12" ht="15.75" x14ac:dyDescent="0.3">
      <c r="B154" s="45">
        <v>43695</v>
      </c>
      <c r="C154" s="46" t="s">
        <v>4</v>
      </c>
      <c r="D154" s="47" t="s">
        <v>68</v>
      </c>
      <c r="E154" s="48" t="s">
        <v>73</v>
      </c>
      <c r="F154" s="49">
        <v>400</v>
      </c>
      <c r="G154" s="50"/>
      <c r="H154" s="51">
        <v>11200</v>
      </c>
      <c r="I154" s="52">
        <v>11200</v>
      </c>
      <c r="J154" s="53">
        <v>11200</v>
      </c>
      <c r="K154" s="44"/>
      <c r="L154" s="41"/>
    </row>
    <row r="155" spans="1:12" ht="15.75" x14ac:dyDescent="0.3">
      <c r="B155" s="54"/>
      <c r="C155" s="55" t="s">
        <v>21</v>
      </c>
      <c r="D155" s="47" t="s">
        <v>6</v>
      </c>
      <c r="E155" s="48" t="s">
        <v>6</v>
      </c>
      <c r="F155" s="56">
        <v>400</v>
      </c>
      <c r="G155" s="57">
        <v>28</v>
      </c>
      <c r="H155" s="58">
        <v>11200</v>
      </c>
      <c r="I155" s="59"/>
      <c r="J155" s="59"/>
      <c r="K155" s="44"/>
      <c r="L155" s="41"/>
    </row>
    <row r="156" spans="1:12" s="39" customFormat="1" ht="15.75" x14ac:dyDescent="0.3">
      <c r="A156" s="79"/>
      <c r="B156" s="45">
        <v>43697</v>
      </c>
      <c r="C156" s="46" t="s">
        <v>4</v>
      </c>
      <c r="D156" s="47" t="s">
        <v>68</v>
      </c>
      <c r="E156" s="48" t="s">
        <v>72</v>
      </c>
      <c r="F156" s="49">
        <v>400</v>
      </c>
      <c r="G156" s="50"/>
      <c r="H156" s="51">
        <v>9600</v>
      </c>
      <c r="I156" s="52">
        <v>9600</v>
      </c>
      <c r="J156" s="53">
        <v>9600</v>
      </c>
      <c r="K156" s="44"/>
      <c r="L156" s="41"/>
    </row>
    <row r="157" spans="1:12" s="39" customFormat="1" ht="15.75" x14ac:dyDescent="0.3">
      <c r="A157" s="79"/>
      <c r="B157" s="54"/>
      <c r="C157" s="55" t="s">
        <v>38</v>
      </c>
      <c r="D157" s="47" t="s">
        <v>6</v>
      </c>
      <c r="E157" s="48" t="s">
        <v>6</v>
      </c>
      <c r="F157" s="56">
        <v>400</v>
      </c>
      <c r="G157" s="57">
        <v>24</v>
      </c>
      <c r="H157" s="58">
        <v>9600</v>
      </c>
      <c r="I157" s="59"/>
      <c r="J157" s="59"/>
      <c r="K157" s="44"/>
      <c r="L157" s="41"/>
    </row>
    <row r="158" spans="1:12" s="39" customFormat="1" ht="15.75" x14ac:dyDescent="0.3">
      <c r="A158" s="79"/>
      <c r="B158" s="45">
        <v>43697</v>
      </c>
      <c r="C158" s="60" t="s">
        <v>4</v>
      </c>
      <c r="D158" s="60" t="s">
        <v>41</v>
      </c>
      <c r="E158" s="60" t="s">
        <v>61</v>
      </c>
      <c r="F158" s="61">
        <v>400</v>
      </c>
      <c r="G158" s="62"/>
      <c r="H158" s="63">
        <v>8400</v>
      </c>
      <c r="I158" s="63">
        <v>8400</v>
      </c>
      <c r="J158" s="59">
        <v>8400</v>
      </c>
      <c r="K158" s="44"/>
      <c r="L158" s="41"/>
    </row>
    <row r="159" spans="1:12" s="39" customFormat="1" ht="15.75" x14ac:dyDescent="0.3">
      <c r="A159" s="79"/>
      <c r="B159" s="64"/>
      <c r="C159" s="60" t="s">
        <v>18</v>
      </c>
      <c r="D159" s="60" t="s">
        <v>6</v>
      </c>
      <c r="E159" s="60" t="s">
        <v>6</v>
      </c>
      <c r="F159" s="61">
        <v>200</v>
      </c>
      <c r="G159" s="65">
        <v>21</v>
      </c>
      <c r="H159" s="62"/>
      <c r="I159" s="62"/>
      <c r="J159" s="59"/>
      <c r="K159" s="44"/>
      <c r="L159" s="41"/>
    </row>
    <row r="160" spans="1:12" ht="15.75" x14ac:dyDescent="0.3">
      <c r="B160" s="64"/>
      <c r="C160" s="60" t="s">
        <v>60</v>
      </c>
      <c r="D160" s="60" t="s">
        <v>6</v>
      </c>
      <c r="E160" s="60" t="s">
        <v>6</v>
      </c>
      <c r="F160" s="61">
        <v>200</v>
      </c>
      <c r="G160" s="65">
        <v>21</v>
      </c>
      <c r="H160" s="62"/>
      <c r="I160" s="62"/>
      <c r="J160" s="53">
        <v>11200</v>
      </c>
      <c r="K160" s="44"/>
      <c r="L160" s="41"/>
    </row>
    <row r="161" spans="1:12" ht="15.75" x14ac:dyDescent="0.3">
      <c r="B161" s="54"/>
      <c r="C161" s="55" t="s">
        <v>21</v>
      </c>
      <c r="D161" s="47" t="s">
        <v>6</v>
      </c>
      <c r="E161" s="48" t="s">
        <v>6</v>
      </c>
      <c r="F161" s="56">
        <v>400</v>
      </c>
      <c r="G161" s="57">
        <v>28</v>
      </c>
      <c r="H161" s="58">
        <v>11200</v>
      </c>
      <c r="I161" s="59"/>
      <c r="J161" s="59"/>
      <c r="K161" s="44"/>
      <c r="L161" s="41"/>
    </row>
    <row r="162" spans="1:12" ht="15.75" x14ac:dyDescent="0.3">
      <c r="B162" s="45">
        <v>43701</v>
      </c>
      <c r="C162" s="46" t="s">
        <v>4</v>
      </c>
      <c r="D162" s="47" t="s">
        <v>68</v>
      </c>
      <c r="E162" s="48" t="s">
        <v>74</v>
      </c>
      <c r="F162" s="49">
        <v>400</v>
      </c>
      <c r="G162" s="50"/>
      <c r="H162" s="51">
        <v>11200</v>
      </c>
      <c r="I162" s="52">
        <v>11200</v>
      </c>
      <c r="J162" s="53">
        <v>11200</v>
      </c>
      <c r="K162" s="44"/>
      <c r="L162" s="41"/>
    </row>
    <row r="163" spans="1:12" ht="15.75" x14ac:dyDescent="0.3">
      <c r="B163" s="54"/>
      <c r="C163" s="55" t="s">
        <v>21</v>
      </c>
      <c r="D163" s="47" t="s">
        <v>6</v>
      </c>
      <c r="E163" s="48" t="s">
        <v>6</v>
      </c>
      <c r="F163" s="56">
        <v>400</v>
      </c>
      <c r="G163" s="57">
        <v>28</v>
      </c>
      <c r="H163" s="58">
        <v>11200</v>
      </c>
      <c r="I163" s="59"/>
      <c r="J163" s="59"/>
      <c r="K163" s="44"/>
      <c r="L163" s="41"/>
    </row>
    <row r="164" spans="1:12" ht="16.5" x14ac:dyDescent="0.3">
      <c r="B164" s="70"/>
      <c r="C164" s="71" t="s">
        <v>24</v>
      </c>
      <c r="D164" s="72" t="s">
        <v>6</v>
      </c>
      <c r="E164" s="73" t="s">
        <v>6</v>
      </c>
      <c r="F164" s="74">
        <v>3200</v>
      </c>
      <c r="G164" s="75"/>
      <c r="H164" s="76">
        <v>83600</v>
      </c>
      <c r="I164" s="77">
        <v>83600</v>
      </c>
      <c r="J164" s="78">
        <f>SUM(J148:J163)</f>
        <v>83600</v>
      </c>
      <c r="K164" s="44"/>
      <c r="L164" s="41"/>
    </row>
    <row r="165" spans="1:12" ht="15.75" x14ac:dyDescent="0.3"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1"/>
    </row>
    <row r="166" spans="1:12" x14ac:dyDescent="0.25"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</row>
    <row r="167" spans="1:12" x14ac:dyDescent="0.25"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</row>
    <row r="168" spans="1:12" ht="16.5" x14ac:dyDescent="0.3">
      <c r="B168" s="66"/>
      <c r="C168" s="67" t="s">
        <v>75</v>
      </c>
      <c r="D168" s="67">
        <v>2000</v>
      </c>
      <c r="E168" s="67">
        <v>28</v>
      </c>
      <c r="F168" s="67">
        <v>56000</v>
      </c>
      <c r="G168" s="66"/>
      <c r="H168" s="41"/>
      <c r="I168" s="41"/>
      <c r="J168" s="41"/>
      <c r="K168" s="41"/>
      <c r="L168" s="41"/>
    </row>
    <row r="169" spans="1:12" ht="16.5" x14ac:dyDescent="0.3">
      <c r="B169" s="66"/>
      <c r="C169" s="67" t="s">
        <v>76</v>
      </c>
      <c r="D169" s="67">
        <v>800</v>
      </c>
      <c r="E169" s="67">
        <v>24</v>
      </c>
      <c r="F169" s="67">
        <f>E169*D169</f>
        <v>19200</v>
      </c>
      <c r="G169" s="66"/>
      <c r="H169" s="41"/>
      <c r="I169" s="41"/>
      <c r="J169" s="41"/>
      <c r="K169" s="41"/>
      <c r="L169" s="41"/>
    </row>
    <row r="170" spans="1:12" s="39" customFormat="1" ht="16.5" x14ac:dyDescent="0.3">
      <c r="A170" s="79"/>
      <c r="B170" s="66"/>
      <c r="C170" s="67" t="s">
        <v>79</v>
      </c>
      <c r="D170" s="67">
        <v>400</v>
      </c>
      <c r="E170" s="67">
        <v>21</v>
      </c>
      <c r="F170" s="67">
        <f>E170*D170</f>
        <v>8400</v>
      </c>
      <c r="G170" s="66"/>
      <c r="H170" s="41"/>
      <c r="I170" s="41"/>
      <c r="J170" s="41"/>
      <c r="K170" s="41"/>
      <c r="L170" s="41"/>
    </row>
    <row r="171" spans="1:12" ht="18.75" x14ac:dyDescent="0.3">
      <c r="B171" s="66"/>
      <c r="C171" s="66"/>
      <c r="D171" s="66"/>
      <c r="E171" s="66"/>
      <c r="F171" s="68">
        <f>SUM(F168:F170)</f>
        <v>83600</v>
      </c>
      <c r="G171" s="66"/>
      <c r="H171" s="41"/>
      <c r="I171" s="41"/>
      <c r="J171" s="41"/>
      <c r="K171" s="41"/>
      <c r="L171" s="41"/>
    </row>
    <row r="172" spans="1:12" ht="16.5" x14ac:dyDescent="0.3">
      <c r="B172" s="66"/>
      <c r="C172" s="67" t="s">
        <v>35</v>
      </c>
      <c r="D172" s="67"/>
      <c r="E172" s="67"/>
      <c r="F172" s="67">
        <f>F171*5%</f>
        <v>4180</v>
      </c>
      <c r="G172" s="66"/>
      <c r="H172" s="41"/>
      <c r="I172" s="41"/>
      <c r="J172" s="41"/>
      <c r="K172" s="41"/>
      <c r="L172" s="41"/>
    </row>
    <row r="173" spans="1:12" ht="18.75" x14ac:dyDescent="0.3">
      <c r="B173" s="66"/>
      <c r="C173" s="68" t="s">
        <v>77</v>
      </c>
      <c r="D173" s="68"/>
      <c r="E173" s="68"/>
      <c r="F173" s="68">
        <f>F172+F171</f>
        <v>87780</v>
      </c>
      <c r="G173" s="66"/>
      <c r="H173" s="41"/>
      <c r="I173" s="41"/>
      <c r="J173" s="41"/>
      <c r="K173" s="41"/>
      <c r="L173" s="41"/>
    </row>
    <row r="174" spans="1:12" ht="16.5" x14ac:dyDescent="0.3">
      <c r="B174" s="66"/>
      <c r="C174" s="67" t="s">
        <v>78</v>
      </c>
      <c r="D174" s="67"/>
      <c r="E174" s="67"/>
      <c r="F174" s="67">
        <v>65940</v>
      </c>
      <c r="G174" s="66"/>
      <c r="H174" s="41"/>
      <c r="I174" s="41"/>
      <c r="J174" s="41"/>
      <c r="K174" s="41"/>
      <c r="L174" s="41"/>
    </row>
    <row r="175" spans="1:12" ht="20.25" x14ac:dyDescent="0.3">
      <c r="B175" s="66"/>
      <c r="C175" s="68" t="s">
        <v>37</v>
      </c>
      <c r="D175" s="66"/>
      <c r="E175" s="66"/>
      <c r="F175" s="69">
        <f>F174+F173</f>
        <v>153720</v>
      </c>
      <c r="G175" s="66"/>
      <c r="H175" s="41"/>
      <c r="I175" s="41"/>
      <c r="J175" s="41"/>
      <c r="K175" s="41"/>
      <c r="L175" s="41"/>
    </row>
    <row r="181" spans="2:11" ht="15.75" x14ac:dyDescent="0.25">
      <c r="B181" s="333" t="s">
        <v>66</v>
      </c>
      <c r="C181" s="333"/>
      <c r="D181" s="80"/>
      <c r="E181" s="80"/>
      <c r="F181" s="80"/>
      <c r="G181" s="80"/>
      <c r="H181" s="80"/>
      <c r="I181" s="80"/>
      <c r="J181" s="80"/>
      <c r="K181" s="79"/>
    </row>
    <row r="182" spans="2:11" x14ac:dyDescent="0.25">
      <c r="B182" s="331" t="s">
        <v>1</v>
      </c>
      <c r="C182" s="331"/>
      <c r="D182" s="80"/>
      <c r="E182" s="80"/>
      <c r="F182" s="80"/>
      <c r="G182" s="80"/>
      <c r="H182" s="80"/>
      <c r="I182" s="80"/>
      <c r="J182" s="80"/>
      <c r="K182" s="79"/>
    </row>
    <row r="183" spans="2:11" x14ac:dyDescent="0.25">
      <c r="B183" s="331" t="s">
        <v>2</v>
      </c>
      <c r="C183" s="331"/>
      <c r="D183" s="80"/>
      <c r="E183" s="80"/>
      <c r="F183" s="80"/>
      <c r="G183" s="80"/>
      <c r="H183" s="80"/>
      <c r="I183" s="80"/>
      <c r="J183" s="80"/>
      <c r="K183" s="79"/>
    </row>
    <row r="184" spans="2:11" x14ac:dyDescent="0.25">
      <c r="B184" s="334" t="s">
        <v>3</v>
      </c>
      <c r="C184" s="334"/>
      <c r="D184" s="80"/>
      <c r="E184" s="80"/>
      <c r="F184" s="80"/>
      <c r="G184" s="80"/>
      <c r="H184" s="80"/>
      <c r="I184" s="80"/>
      <c r="J184" s="80"/>
      <c r="K184" s="79"/>
    </row>
    <row r="185" spans="2:11" ht="15.75" x14ac:dyDescent="0.25">
      <c r="B185" s="335" t="s">
        <v>4</v>
      </c>
      <c r="C185" s="335"/>
      <c r="D185" s="80"/>
      <c r="E185" s="80"/>
      <c r="F185" s="80"/>
      <c r="G185" s="80"/>
      <c r="H185" s="80"/>
      <c r="I185" s="80"/>
      <c r="J185" s="80"/>
      <c r="K185" s="79"/>
    </row>
    <row r="186" spans="2:11" x14ac:dyDescent="0.25">
      <c r="B186" s="79"/>
      <c r="C186" s="79"/>
      <c r="D186" s="80"/>
      <c r="E186" s="80"/>
      <c r="F186" s="80"/>
      <c r="G186" s="80"/>
      <c r="H186" s="80"/>
      <c r="I186" s="80"/>
      <c r="J186" s="80"/>
      <c r="K186" s="79"/>
    </row>
    <row r="187" spans="2:11" ht="15.75" x14ac:dyDescent="0.25">
      <c r="B187" s="333" t="s">
        <v>5</v>
      </c>
      <c r="C187" s="333"/>
      <c r="D187" s="80"/>
      <c r="E187" s="80"/>
      <c r="F187" s="80"/>
      <c r="G187" s="80"/>
      <c r="H187" s="80"/>
      <c r="I187" s="80"/>
      <c r="J187" s="80"/>
      <c r="K187" s="79"/>
    </row>
    <row r="188" spans="2:11" x14ac:dyDescent="0.25">
      <c r="B188" s="331" t="s">
        <v>6</v>
      </c>
      <c r="C188" s="331"/>
      <c r="D188" s="80"/>
      <c r="E188" s="80"/>
      <c r="F188" s="80"/>
      <c r="G188" s="80"/>
      <c r="H188" s="80"/>
      <c r="I188" s="80"/>
      <c r="J188" s="80"/>
      <c r="K188" s="79"/>
    </row>
    <row r="189" spans="2:11" x14ac:dyDescent="0.25">
      <c r="B189" s="332" t="s">
        <v>80</v>
      </c>
      <c r="C189" s="332"/>
      <c r="D189" s="80"/>
      <c r="E189" s="80"/>
      <c r="F189" s="80"/>
      <c r="G189" s="80"/>
      <c r="H189" s="80"/>
      <c r="I189" s="80"/>
      <c r="J189" s="80"/>
      <c r="K189" s="79"/>
    </row>
    <row r="190" spans="2:11" ht="36" x14ac:dyDescent="0.25">
      <c r="B190" s="86" t="s">
        <v>7</v>
      </c>
      <c r="C190" s="87" t="s">
        <v>8</v>
      </c>
      <c r="D190" s="86" t="s">
        <v>9</v>
      </c>
      <c r="E190" s="86" t="s">
        <v>10</v>
      </c>
      <c r="F190" s="86" t="s">
        <v>11</v>
      </c>
      <c r="G190" s="87" t="s">
        <v>12</v>
      </c>
      <c r="H190" s="86" t="s">
        <v>13</v>
      </c>
      <c r="I190" s="86" t="s">
        <v>14</v>
      </c>
      <c r="J190" s="86" t="s">
        <v>15</v>
      </c>
      <c r="K190" s="88"/>
    </row>
    <row r="191" spans="2:11" ht="24" x14ac:dyDescent="0.25">
      <c r="B191" s="89">
        <v>43721</v>
      </c>
      <c r="C191" s="81" t="s">
        <v>4</v>
      </c>
      <c r="D191" s="90" t="s">
        <v>41</v>
      </c>
      <c r="E191" s="91" t="s">
        <v>81</v>
      </c>
      <c r="F191" s="82">
        <v>400</v>
      </c>
      <c r="G191" s="92"/>
      <c r="H191" s="83">
        <v>11200</v>
      </c>
      <c r="I191" s="84">
        <v>11200</v>
      </c>
      <c r="J191" s="93">
        <v>11200</v>
      </c>
      <c r="K191" s="88"/>
    </row>
    <row r="192" spans="2:11" x14ac:dyDescent="0.25">
      <c r="B192" s="94"/>
      <c r="C192" s="95" t="s">
        <v>21</v>
      </c>
      <c r="D192" s="90" t="s">
        <v>6</v>
      </c>
      <c r="E192" s="91" t="s">
        <v>6</v>
      </c>
      <c r="F192" s="96">
        <v>400</v>
      </c>
      <c r="G192" s="97">
        <v>28</v>
      </c>
      <c r="H192" s="98">
        <v>11200</v>
      </c>
      <c r="I192" s="85"/>
      <c r="J192" s="85"/>
      <c r="K192" s="88"/>
    </row>
    <row r="193" spans="2:11" ht="24" x14ac:dyDescent="0.25">
      <c r="B193" s="89">
        <v>43723</v>
      </c>
      <c r="C193" s="81" t="s">
        <v>4</v>
      </c>
      <c r="D193" s="90" t="s">
        <v>41</v>
      </c>
      <c r="E193" s="91" t="s">
        <v>82</v>
      </c>
      <c r="F193" s="82">
        <v>400</v>
      </c>
      <c r="G193" s="92"/>
      <c r="H193" s="83">
        <v>8400</v>
      </c>
      <c r="I193" s="84">
        <v>8400</v>
      </c>
      <c r="J193" s="93">
        <v>8400</v>
      </c>
      <c r="K193" s="88"/>
    </row>
    <row r="194" spans="2:11" x14ac:dyDescent="0.25">
      <c r="B194" s="94"/>
      <c r="C194" s="95" t="s">
        <v>18</v>
      </c>
      <c r="D194" s="90" t="s">
        <v>6</v>
      </c>
      <c r="E194" s="91" t="s">
        <v>6</v>
      </c>
      <c r="F194" s="96">
        <v>200</v>
      </c>
      <c r="G194" s="97">
        <v>21</v>
      </c>
      <c r="H194" s="98">
        <v>4200</v>
      </c>
      <c r="I194" s="85"/>
      <c r="J194" s="85"/>
      <c r="K194" s="88"/>
    </row>
    <row r="195" spans="2:11" x14ac:dyDescent="0.25">
      <c r="B195" s="94"/>
      <c r="C195" s="95" t="s">
        <v>60</v>
      </c>
      <c r="D195" s="90" t="s">
        <v>6</v>
      </c>
      <c r="E195" s="91" t="s">
        <v>6</v>
      </c>
      <c r="F195" s="96">
        <v>200</v>
      </c>
      <c r="G195" s="97">
        <v>21</v>
      </c>
      <c r="H195" s="98">
        <v>4200</v>
      </c>
      <c r="I195" s="85"/>
      <c r="J195" s="85"/>
      <c r="K195" s="88"/>
    </row>
    <row r="196" spans="2:11" ht="24" x14ac:dyDescent="0.25">
      <c r="B196" s="89">
        <v>43726</v>
      </c>
      <c r="C196" s="81" t="s">
        <v>4</v>
      </c>
      <c r="D196" s="90" t="s">
        <v>59</v>
      </c>
      <c r="E196" s="91" t="s">
        <v>83</v>
      </c>
      <c r="F196" s="82">
        <v>400</v>
      </c>
      <c r="G196" s="92"/>
      <c r="H196" s="83">
        <v>9600</v>
      </c>
      <c r="I196" s="84">
        <v>9600</v>
      </c>
      <c r="J196" s="93">
        <v>9600</v>
      </c>
      <c r="K196" s="88"/>
    </row>
    <row r="197" spans="2:11" x14ac:dyDescent="0.25">
      <c r="B197" s="94"/>
      <c r="C197" s="95" t="s">
        <v>38</v>
      </c>
      <c r="D197" s="90" t="s">
        <v>6</v>
      </c>
      <c r="E197" s="91" t="s">
        <v>6</v>
      </c>
      <c r="F197" s="96">
        <v>400</v>
      </c>
      <c r="G197" s="97">
        <v>24</v>
      </c>
      <c r="H197" s="98">
        <v>9600</v>
      </c>
      <c r="I197" s="85"/>
      <c r="J197" s="85"/>
      <c r="K197" s="88"/>
    </row>
    <row r="198" spans="2:11" ht="24" x14ac:dyDescent="0.25">
      <c r="B198" s="89">
        <v>43728</v>
      </c>
      <c r="C198" s="81" t="s">
        <v>4</v>
      </c>
      <c r="D198" s="90" t="s">
        <v>41</v>
      </c>
      <c r="E198" s="91" t="s">
        <v>84</v>
      </c>
      <c r="F198" s="82">
        <v>400</v>
      </c>
      <c r="G198" s="92"/>
      <c r="H198" s="83">
        <v>11200</v>
      </c>
      <c r="I198" s="84">
        <v>11200</v>
      </c>
      <c r="J198" s="93">
        <v>11200</v>
      </c>
      <c r="K198" s="88"/>
    </row>
    <row r="199" spans="2:11" x14ac:dyDescent="0.25">
      <c r="B199" s="94"/>
      <c r="C199" s="95" t="s">
        <v>21</v>
      </c>
      <c r="D199" s="90" t="s">
        <v>6</v>
      </c>
      <c r="E199" s="91" t="s">
        <v>6</v>
      </c>
      <c r="F199" s="96">
        <v>400</v>
      </c>
      <c r="G199" s="97">
        <v>28</v>
      </c>
      <c r="H199" s="98">
        <v>11200</v>
      </c>
      <c r="I199" s="85"/>
      <c r="J199" s="85"/>
      <c r="K199" s="88"/>
    </row>
    <row r="200" spans="2:11" ht="24" x14ac:dyDescent="0.25">
      <c r="B200" s="89">
        <v>43729</v>
      </c>
      <c r="C200" s="81" t="s">
        <v>4</v>
      </c>
      <c r="D200" s="90" t="s">
        <v>41</v>
      </c>
      <c r="E200" s="91" t="s">
        <v>85</v>
      </c>
      <c r="F200" s="82">
        <v>400</v>
      </c>
      <c r="G200" s="92"/>
      <c r="H200" s="83">
        <v>11200</v>
      </c>
      <c r="I200" s="84">
        <v>11200</v>
      </c>
      <c r="J200" s="93">
        <v>11200</v>
      </c>
      <c r="K200" s="88"/>
    </row>
    <row r="201" spans="2:11" x14ac:dyDescent="0.25">
      <c r="B201" s="94"/>
      <c r="C201" s="95" t="s">
        <v>21</v>
      </c>
      <c r="D201" s="90" t="s">
        <v>6</v>
      </c>
      <c r="E201" s="91" t="s">
        <v>6</v>
      </c>
      <c r="F201" s="96">
        <v>400</v>
      </c>
      <c r="G201" s="97">
        <v>28</v>
      </c>
      <c r="H201" s="98">
        <v>11200</v>
      </c>
      <c r="I201" s="85"/>
      <c r="J201" s="85"/>
      <c r="K201" s="88"/>
    </row>
    <row r="202" spans="2:11" ht="24" x14ac:dyDescent="0.25">
      <c r="B202" s="89">
        <v>43732</v>
      </c>
      <c r="C202" s="81" t="s">
        <v>4</v>
      </c>
      <c r="D202" s="90" t="s">
        <v>41</v>
      </c>
      <c r="E202" s="91" t="s">
        <v>86</v>
      </c>
      <c r="F202" s="82">
        <v>400</v>
      </c>
      <c r="G202" s="92"/>
      <c r="H202" s="83">
        <v>11200</v>
      </c>
      <c r="I202" s="84">
        <v>11200</v>
      </c>
      <c r="J202" s="93">
        <v>11200</v>
      </c>
      <c r="K202" s="88"/>
    </row>
    <row r="203" spans="2:11" x14ac:dyDescent="0.25">
      <c r="B203" s="94"/>
      <c r="C203" s="95" t="s">
        <v>21</v>
      </c>
      <c r="D203" s="90" t="s">
        <v>6</v>
      </c>
      <c r="E203" s="91" t="s">
        <v>6</v>
      </c>
      <c r="F203" s="96">
        <v>400</v>
      </c>
      <c r="G203" s="97">
        <v>28</v>
      </c>
      <c r="H203" s="98">
        <v>11200</v>
      </c>
      <c r="I203" s="85"/>
      <c r="J203" s="85"/>
      <c r="K203" s="88"/>
    </row>
    <row r="204" spans="2:11" x14ac:dyDescent="0.25">
      <c r="B204" s="94"/>
      <c r="C204" s="99" t="s">
        <v>24</v>
      </c>
      <c r="D204" s="90" t="s">
        <v>6</v>
      </c>
      <c r="E204" s="91" t="s">
        <v>6</v>
      </c>
      <c r="F204" s="82">
        <v>2400</v>
      </c>
      <c r="G204" s="92"/>
      <c r="H204" s="83">
        <v>62800</v>
      </c>
      <c r="I204" s="84">
        <v>62800</v>
      </c>
      <c r="J204" s="93">
        <v>62800</v>
      </c>
      <c r="K204" s="88"/>
    </row>
    <row r="205" spans="2:11" x14ac:dyDescent="0.25">
      <c r="B205" s="88"/>
      <c r="C205" s="88"/>
      <c r="D205" s="88"/>
      <c r="E205" s="88"/>
      <c r="F205" s="88"/>
      <c r="G205" s="88"/>
      <c r="H205" s="88"/>
      <c r="I205" s="88"/>
      <c r="J205" s="88"/>
      <c r="K205" s="88"/>
    </row>
    <row r="206" spans="2:11" x14ac:dyDescent="0.25">
      <c r="B206" s="39"/>
      <c r="C206" s="39"/>
      <c r="D206" s="39"/>
      <c r="E206" s="39"/>
      <c r="F206" s="39"/>
      <c r="G206" s="39"/>
      <c r="H206" s="39"/>
      <c r="I206" s="39"/>
      <c r="J206" s="39"/>
      <c r="K206" s="39"/>
    </row>
    <row r="207" spans="2:11" x14ac:dyDescent="0.25">
      <c r="B207" s="88"/>
      <c r="C207" s="88"/>
      <c r="D207" s="88"/>
      <c r="E207" s="88"/>
      <c r="F207" s="88"/>
      <c r="G207" s="88"/>
      <c r="H207" s="79"/>
      <c r="I207" s="79"/>
      <c r="J207" s="79"/>
      <c r="K207" s="79"/>
    </row>
    <row r="208" spans="2:11" x14ac:dyDescent="0.25">
      <c r="B208" s="88"/>
      <c r="C208" s="88" t="s">
        <v>75</v>
      </c>
      <c r="D208" s="88">
        <v>1600</v>
      </c>
      <c r="E208" s="88">
        <v>28</v>
      </c>
      <c r="F208" s="88">
        <v>44800</v>
      </c>
      <c r="G208" s="88"/>
      <c r="H208" s="79"/>
      <c r="I208" s="79"/>
      <c r="J208" s="79"/>
      <c r="K208" s="79"/>
    </row>
    <row r="209" spans="2:11" x14ac:dyDescent="0.25">
      <c r="B209" s="88"/>
      <c r="C209" s="88" t="s">
        <v>87</v>
      </c>
      <c r="D209" s="88">
        <v>400</v>
      </c>
      <c r="E209" s="88">
        <v>24</v>
      </c>
      <c r="F209" s="88">
        <v>9600</v>
      </c>
      <c r="G209" s="88"/>
      <c r="H209" s="79"/>
      <c r="I209" s="79"/>
      <c r="J209" s="79"/>
      <c r="K209" s="79"/>
    </row>
    <row r="210" spans="2:11" x14ac:dyDescent="0.25">
      <c r="B210" s="88"/>
      <c r="C210" s="88" t="s">
        <v>88</v>
      </c>
      <c r="D210" s="88">
        <v>400</v>
      </c>
      <c r="E210" s="88">
        <v>21</v>
      </c>
      <c r="F210" s="88">
        <v>8400</v>
      </c>
      <c r="G210" s="88"/>
      <c r="H210" s="79"/>
      <c r="I210" s="79"/>
      <c r="J210" s="79"/>
      <c r="K210" s="79"/>
    </row>
    <row r="211" spans="2:11" ht="18.75" x14ac:dyDescent="0.3">
      <c r="B211" s="88"/>
      <c r="C211" s="88"/>
      <c r="D211" s="88"/>
      <c r="E211" s="88"/>
      <c r="F211" s="102">
        <v>62800</v>
      </c>
      <c r="G211" s="88"/>
      <c r="H211" s="79"/>
      <c r="I211" s="79"/>
      <c r="J211" s="79"/>
      <c r="K211" s="79"/>
    </row>
    <row r="212" spans="2:11" ht="15.75" x14ac:dyDescent="0.25">
      <c r="B212" s="88"/>
      <c r="C212" s="88" t="s">
        <v>54</v>
      </c>
      <c r="D212" s="88"/>
      <c r="E212" s="88"/>
      <c r="F212" s="101">
        <v>3140</v>
      </c>
      <c r="G212" s="88"/>
      <c r="H212" s="79"/>
      <c r="I212" s="79"/>
      <c r="J212" s="79"/>
      <c r="K212" s="79"/>
    </row>
    <row r="213" spans="2:11" ht="21" x14ac:dyDescent="0.35">
      <c r="B213" s="88"/>
      <c r="C213" s="102" t="s">
        <v>37</v>
      </c>
      <c r="D213" s="101"/>
      <c r="E213" s="101"/>
      <c r="F213" s="103">
        <v>65940</v>
      </c>
      <c r="G213" s="88"/>
      <c r="H213" s="39"/>
      <c r="I213" s="39"/>
      <c r="J213" s="39"/>
      <c r="K213" s="39"/>
    </row>
    <row r="214" spans="2:11" x14ac:dyDescent="0.25">
      <c r="B214" s="88"/>
      <c r="C214" s="88"/>
      <c r="D214" s="88"/>
      <c r="E214" s="88"/>
      <c r="F214" s="88"/>
      <c r="G214" s="88"/>
      <c r="H214" s="39"/>
      <c r="I214" s="39"/>
      <c r="J214" s="39"/>
      <c r="K214" s="39"/>
    </row>
    <row r="215" spans="2:11" x14ac:dyDescent="0.25">
      <c r="B215" s="88"/>
      <c r="C215" s="88"/>
      <c r="D215" s="88"/>
      <c r="E215" s="88"/>
      <c r="F215" s="88"/>
      <c r="G215" s="88"/>
      <c r="H215" s="39"/>
      <c r="I215" s="39"/>
      <c r="J215" s="39"/>
      <c r="K215" s="39"/>
    </row>
    <row r="216" spans="2:11" x14ac:dyDescent="0.25">
      <c r="B216" s="100"/>
      <c r="C216" s="100"/>
      <c r="D216" s="100"/>
      <c r="E216" s="100"/>
      <c r="F216" s="100"/>
      <c r="G216" s="100"/>
      <c r="H216" s="39"/>
      <c r="I216" s="39"/>
      <c r="J216" s="39"/>
      <c r="K216" s="39"/>
    </row>
    <row r="217" spans="2:11" x14ac:dyDescent="0.25">
      <c r="B217" s="39"/>
      <c r="C217" s="39"/>
      <c r="D217" s="39"/>
      <c r="E217" s="39"/>
      <c r="F217" s="39"/>
      <c r="G217" s="39"/>
      <c r="H217" s="39"/>
      <c r="I217" s="39"/>
      <c r="J217" s="39"/>
      <c r="K217" s="39"/>
    </row>
    <row r="222" spans="2:11" ht="16.5" x14ac:dyDescent="0.3">
      <c r="B222" s="330" t="s">
        <v>66</v>
      </c>
      <c r="C222" s="330"/>
      <c r="D222" s="104"/>
      <c r="E222" s="104"/>
      <c r="F222" s="104"/>
      <c r="G222" s="104"/>
      <c r="H222" s="104"/>
      <c r="I222" s="104"/>
      <c r="J222" s="104"/>
    </row>
    <row r="223" spans="2:11" ht="16.5" x14ac:dyDescent="0.3">
      <c r="B223" s="330" t="s">
        <v>1</v>
      </c>
      <c r="C223" s="330"/>
      <c r="D223" s="104"/>
      <c r="E223" s="104"/>
      <c r="F223" s="104"/>
      <c r="G223" s="104"/>
      <c r="H223" s="104"/>
      <c r="I223" s="104"/>
      <c r="J223" s="104"/>
    </row>
    <row r="224" spans="2:11" ht="16.5" x14ac:dyDescent="0.3">
      <c r="B224" s="330" t="s">
        <v>2</v>
      </c>
      <c r="C224" s="330"/>
      <c r="D224" s="104"/>
      <c r="E224" s="104"/>
      <c r="F224" s="104"/>
      <c r="G224" s="104"/>
      <c r="H224" s="104"/>
      <c r="I224" s="104"/>
      <c r="J224" s="104"/>
    </row>
    <row r="225" spans="2:10" ht="16.5" x14ac:dyDescent="0.3">
      <c r="B225" s="330" t="s">
        <v>3</v>
      </c>
      <c r="C225" s="330"/>
      <c r="D225" s="104"/>
      <c r="E225" s="104"/>
      <c r="F225" s="104"/>
      <c r="G225" s="104"/>
      <c r="H225" s="104"/>
      <c r="I225" s="104"/>
      <c r="J225" s="104"/>
    </row>
    <row r="226" spans="2:10" ht="16.5" x14ac:dyDescent="0.3">
      <c r="B226" s="330" t="s">
        <v>4</v>
      </c>
      <c r="C226" s="330"/>
      <c r="D226" s="104"/>
      <c r="E226" s="104"/>
      <c r="F226" s="104"/>
      <c r="G226" s="104"/>
      <c r="H226" s="104"/>
      <c r="I226" s="104"/>
      <c r="J226" s="104"/>
    </row>
    <row r="227" spans="2:10" ht="16.5" x14ac:dyDescent="0.3">
      <c r="B227" s="330" t="s">
        <v>5</v>
      </c>
      <c r="C227" s="330"/>
      <c r="D227" s="104"/>
      <c r="E227" s="104"/>
      <c r="F227" s="104"/>
      <c r="G227" s="104"/>
      <c r="H227" s="104"/>
      <c r="I227" s="104"/>
      <c r="J227" s="104"/>
    </row>
    <row r="228" spans="2:10" ht="16.5" x14ac:dyDescent="0.3">
      <c r="B228" s="330" t="s">
        <v>6</v>
      </c>
      <c r="C228" s="330"/>
      <c r="D228" s="104"/>
      <c r="E228" s="104"/>
      <c r="F228" s="104"/>
      <c r="G228" s="104"/>
      <c r="H228" s="104"/>
      <c r="I228" s="104"/>
      <c r="J228" s="104"/>
    </row>
    <row r="229" spans="2:10" ht="16.5" x14ac:dyDescent="0.3">
      <c r="B229" s="330" t="s">
        <v>6</v>
      </c>
      <c r="C229" s="330"/>
      <c r="D229" s="104"/>
      <c r="E229" s="104"/>
      <c r="F229" s="104"/>
      <c r="G229" s="104"/>
      <c r="H229" s="104"/>
      <c r="I229" s="104"/>
      <c r="J229" s="104"/>
    </row>
    <row r="230" spans="2:10" ht="16.5" x14ac:dyDescent="0.3">
      <c r="B230" s="330" t="s">
        <v>95</v>
      </c>
      <c r="C230" s="330"/>
      <c r="D230" s="104"/>
      <c r="E230" s="104"/>
      <c r="F230" s="104"/>
      <c r="G230" s="104"/>
      <c r="H230" s="104"/>
      <c r="I230" s="104"/>
      <c r="J230" s="104"/>
    </row>
    <row r="231" spans="2:10" ht="16.5" x14ac:dyDescent="0.3">
      <c r="B231" s="108" t="s">
        <v>7</v>
      </c>
      <c r="C231" s="108" t="s">
        <v>8</v>
      </c>
      <c r="D231" s="108" t="s">
        <v>9</v>
      </c>
      <c r="E231" s="108" t="s">
        <v>10</v>
      </c>
      <c r="F231" s="108" t="s">
        <v>11</v>
      </c>
      <c r="G231" s="108" t="s">
        <v>12</v>
      </c>
      <c r="H231" s="108" t="s">
        <v>14</v>
      </c>
      <c r="I231" s="108" t="s">
        <v>15</v>
      </c>
      <c r="J231" s="104"/>
    </row>
    <row r="232" spans="2:10" ht="16.5" x14ac:dyDescent="0.3">
      <c r="B232" s="109">
        <v>43744</v>
      </c>
      <c r="C232" s="108" t="s">
        <v>4</v>
      </c>
      <c r="D232" s="108" t="s">
        <v>41</v>
      </c>
      <c r="E232" s="108" t="s">
        <v>94</v>
      </c>
      <c r="F232" s="107">
        <v>400</v>
      </c>
      <c r="G232" s="106"/>
      <c r="H232" s="105">
        <v>11200</v>
      </c>
      <c r="I232" s="105">
        <v>11200</v>
      </c>
      <c r="J232" s="104"/>
    </row>
    <row r="233" spans="2:10" ht="16.5" x14ac:dyDescent="0.3">
      <c r="B233" s="104"/>
      <c r="C233" s="108" t="s">
        <v>21</v>
      </c>
      <c r="D233" s="108" t="s">
        <v>6</v>
      </c>
      <c r="E233" s="108" t="s">
        <v>6</v>
      </c>
      <c r="F233" s="107">
        <v>400</v>
      </c>
      <c r="G233" s="110">
        <v>28</v>
      </c>
      <c r="H233" s="106"/>
      <c r="I233" s="106"/>
      <c r="J233" s="104"/>
    </row>
    <row r="234" spans="2:10" ht="16.5" x14ac:dyDescent="0.3">
      <c r="B234" s="109">
        <v>43745</v>
      </c>
      <c r="C234" s="108" t="s">
        <v>4</v>
      </c>
      <c r="D234" s="108" t="s">
        <v>41</v>
      </c>
      <c r="E234" s="108" t="s">
        <v>93</v>
      </c>
      <c r="F234" s="107">
        <v>400</v>
      </c>
      <c r="G234" s="106"/>
      <c r="H234" s="105">
        <v>11200</v>
      </c>
      <c r="I234" s="105">
        <v>11200</v>
      </c>
      <c r="J234" s="104"/>
    </row>
    <row r="235" spans="2:10" ht="16.5" x14ac:dyDescent="0.3">
      <c r="B235" s="104"/>
      <c r="C235" s="108" t="s">
        <v>21</v>
      </c>
      <c r="D235" s="108" t="s">
        <v>6</v>
      </c>
      <c r="E235" s="108" t="s">
        <v>6</v>
      </c>
      <c r="F235" s="107">
        <v>400</v>
      </c>
      <c r="G235" s="110">
        <v>28</v>
      </c>
      <c r="H235" s="106"/>
      <c r="I235" s="106"/>
      <c r="J235" s="104"/>
    </row>
    <row r="236" spans="2:10" ht="16.5" x14ac:dyDescent="0.3">
      <c r="B236" s="109">
        <v>43751</v>
      </c>
      <c r="C236" s="108" t="s">
        <v>4</v>
      </c>
      <c r="D236" s="108" t="s">
        <v>41</v>
      </c>
      <c r="E236" s="108" t="s">
        <v>92</v>
      </c>
      <c r="F236" s="107">
        <v>400</v>
      </c>
      <c r="G236" s="106"/>
      <c r="H236" s="105">
        <v>11200</v>
      </c>
      <c r="I236" s="105">
        <v>11200</v>
      </c>
      <c r="J236" s="104"/>
    </row>
    <row r="237" spans="2:10" ht="16.5" x14ac:dyDescent="0.3">
      <c r="B237" s="104"/>
      <c r="C237" s="108" t="s">
        <v>21</v>
      </c>
      <c r="D237" s="108" t="s">
        <v>6</v>
      </c>
      <c r="E237" s="108" t="s">
        <v>6</v>
      </c>
      <c r="F237" s="107">
        <v>400</v>
      </c>
      <c r="G237" s="110">
        <v>28</v>
      </c>
      <c r="H237" s="106"/>
      <c r="I237" s="106"/>
      <c r="J237" s="104"/>
    </row>
    <row r="238" spans="2:10" ht="16.5" x14ac:dyDescent="0.3">
      <c r="B238" s="109">
        <v>43758</v>
      </c>
      <c r="C238" s="108" t="s">
        <v>4</v>
      </c>
      <c r="D238" s="108" t="s">
        <v>41</v>
      </c>
      <c r="E238" s="108" t="s">
        <v>91</v>
      </c>
      <c r="F238" s="107">
        <v>400</v>
      </c>
      <c r="G238" s="106"/>
      <c r="H238" s="105">
        <v>11200</v>
      </c>
      <c r="I238" s="105">
        <v>11200</v>
      </c>
      <c r="J238" s="104"/>
    </row>
    <row r="239" spans="2:10" ht="16.5" x14ac:dyDescent="0.3">
      <c r="B239" s="104"/>
      <c r="C239" s="108" t="s">
        <v>21</v>
      </c>
      <c r="D239" s="108" t="s">
        <v>6</v>
      </c>
      <c r="E239" s="108" t="s">
        <v>6</v>
      </c>
      <c r="F239" s="107">
        <v>400</v>
      </c>
      <c r="G239" s="110">
        <v>28</v>
      </c>
      <c r="H239" s="106"/>
      <c r="I239" s="106"/>
      <c r="J239" s="104"/>
    </row>
    <row r="240" spans="2:10" ht="16.5" x14ac:dyDescent="0.3">
      <c r="B240" s="109">
        <v>43758</v>
      </c>
      <c r="C240" s="108" t="s">
        <v>90</v>
      </c>
      <c r="D240" s="108" t="s">
        <v>89</v>
      </c>
      <c r="E240" s="108" t="s">
        <v>6</v>
      </c>
      <c r="F240" s="106"/>
      <c r="G240" s="106"/>
      <c r="H240" s="105">
        <v>2240</v>
      </c>
      <c r="I240" s="106"/>
      <c r="J240" s="104"/>
    </row>
    <row r="241" spans="2:12" ht="16.5" x14ac:dyDescent="0.3">
      <c r="B241" s="104"/>
      <c r="C241" s="108" t="s">
        <v>24</v>
      </c>
      <c r="D241" s="108" t="s">
        <v>6</v>
      </c>
      <c r="E241" s="108" t="s">
        <v>6</v>
      </c>
      <c r="F241" s="107">
        <v>1600</v>
      </c>
      <c r="G241" s="106"/>
      <c r="H241" s="105">
        <v>47040</v>
      </c>
      <c r="I241" s="105">
        <v>44800</v>
      </c>
      <c r="J241" s="104"/>
    </row>
    <row r="242" spans="2:12" ht="16.5" x14ac:dyDescent="0.3">
      <c r="B242" s="104"/>
      <c r="C242" s="104"/>
      <c r="D242" s="104"/>
      <c r="E242" s="104"/>
      <c r="F242" s="104"/>
      <c r="G242" s="104"/>
      <c r="H242" s="104"/>
      <c r="I242" s="104"/>
      <c r="J242" s="104"/>
    </row>
    <row r="243" spans="2:12" ht="16.5" x14ac:dyDescent="0.3">
      <c r="B243" s="104"/>
      <c r="C243" s="104"/>
      <c r="D243" s="104"/>
      <c r="E243" s="104"/>
      <c r="F243" s="104"/>
      <c r="G243" s="104"/>
      <c r="H243" s="104"/>
      <c r="I243" s="104"/>
      <c r="J243" s="104"/>
    </row>
    <row r="244" spans="2:12" ht="16.5" x14ac:dyDescent="0.3">
      <c r="B244" s="104"/>
      <c r="C244" s="104"/>
      <c r="D244" s="104"/>
      <c r="E244" s="104"/>
      <c r="F244" s="104"/>
      <c r="G244" s="104"/>
      <c r="H244" s="104"/>
      <c r="I244" s="104"/>
      <c r="J244" s="104"/>
    </row>
    <row r="245" spans="2:12" ht="16.5" x14ac:dyDescent="0.3">
      <c r="B245" s="104"/>
      <c r="C245" s="104"/>
      <c r="D245" s="104"/>
      <c r="E245" s="104"/>
      <c r="F245" s="104"/>
      <c r="G245" s="104"/>
      <c r="H245" s="104"/>
      <c r="I245" s="104"/>
      <c r="J245" s="104"/>
    </row>
    <row r="246" spans="2:12" ht="16.5" x14ac:dyDescent="0.3">
      <c r="B246" s="104"/>
      <c r="C246" s="104"/>
      <c r="D246" s="104"/>
      <c r="E246" s="104"/>
      <c r="F246" s="104"/>
      <c r="G246" s="104"/>
      <c r="H246" s="104"/>
      <c r="I246" s="104"/>
      <c r="J246" s="104"/>
    </row>
    <row r="249" spans="2:12" ht="16.5" x14ac:dyDescent="0.3">
      <c r="B249" s="355" t="s">
        <v>96</v>
      </c>
      <c r="C249" s="355"/>
      <c r="D249" s="111"/>
      <c r="E249" s="111"/>
      <c r="F249" s="111"/>
      <c r="G249" s="111"/>
      <c r="H249" s="111"/>
      <c r="I249" s="111"/>
      <c r="J249" s="111"/>
      <c r="K249" s="111"/>
      <c r="L249" s="112"/>
    </row>
    <row r="250" spans="2:12" ht="16.5" x14ac:dyDescent="0.3">
      <c r="B250" s="356" t="s">
        <v>1</v>
      </c>
      <c r="C250" s="356"/>
      <c r="D250" s="111"/>
      <c r="E250" s="111"/>
      <c r="F250" s="111"/>
      <c r="G250" s="111"/>
      <c r="H250" s="111"/>
      <c r="I250" s="111"/>
      <c r="J250" s="111"/>
      <c r="K250" s="111"/>
      <c r="L250" s="112"/>
    </row>
    <row r="251" spans="2:12" ht="16.5" x14ac:dyDescent="0.3">
      <c r="B251" s="356" t="s">
        <v>2</v>
      </c>
      <c r="C251" s="356"/>
      <c r="D251" s="111"/>
      <c r="E251" s="111"/>
      <c r="F251" s="111"/>
      <c r="G251" s="111"/>
      <c r="H251" s="111"/>
      <c r="I251" s="111"/>
      <c r="J251" s="111"/>
      <c r="K251" s="111"/>
      <c r="L251" s="112"/>
    </row>
    <row r="252" spans="2:12" ht="16.5" x14ac:dyDescent="0.3">
      <c r="B252" s="356" t="s">
        <v>3</v>
      </c>
      <c r="C252" s="356"/>
      <c r="D252" s="111"/>
      <c r="E252" s="111"/>
      <c r="F252" s="111"/>
      <c r="G252" s="111"/>
      <c r="H252" s="111"/>
      <c r="I252" s="111"/>
      <c r="J252" s="111"/>
      <c r="K252" s="111"/>
      <c r="L252" s="112"/>
    </row>
    <row r="253" spans="2:12" ht="18.75" x14ac:dyDescent="0.3">
      <c r="B253" s="357" t="s">
        <v>4</v>
      </c>
      <c r="C253" s="357"/>
      <c r="D253" s="111"/>
      <c r="E253" s="111"/>
      <c r="F253" s="111"/>
      <c r="G253" s="111"/>
      <c r="H253" s="111"/>
      <c r="I253" s="111"/>
      <c r="J253" s="111"/>
      <c r="K253" s="111"/>
      <c r="L253" s="112"/>
    </row>
    <row r="254" spans="2:12" ht="18.75" x14ac:dyDescent="0.3">
      <c r="B254" s="358" t="s">
        <v>5</v>
      </c>
      <c r="C254" s="358"/>
      <c r="D254" s="111"/>
      <c r="E254" s="111"/>
      <c r="F254" s="111"/>
      <c r="G254" s="111"/>
      <c r="H254" s="111"/>
      <c r="I254" s="111"/>
      <c r="J254" s="111"/>
      <c r="K254" s="111"/>
      <c r="L254" s="112"/>
    </row>
    <row r="255" spans="2:12" ht="16.5" x14ac:dyDescent="0.3">
      <c r="B255" s="352" t="s">
        <v>6</v>
      </c>
      <c r="C255" s="352"/>
      <c r="D255" s="111"/>
      <c r="E255" s="111"/>
      <c r="F255" s="111"/>
      <c r="G255" s="111"/>
      <c r="H255" s="111"/>
      <c r="I255" s="111"/>
      <c r="J255" s="111"/>
      <c r="K255" s="111"/>
      <c r="L255" s="112"/>
    </row>
    <row r="256" spans="2:12" ht="16.5" x14ac:dyDescent="0.3">
      <c r="B256" s="353" t="s">
        <v>6</v>
      </c>
      <c r="C256" s="353"/>
      <c r="D256" s="114"/>
      <c r="E256" s="114"/>
      <c r="F256" s="114"/>
      <c r="G256" s="114"/>
      <c r="H256" s="114"/>
      <c r="I256" s="114"/>
      <c r="J256" s="114"/>
      <c r="K256" s="114"/>
      <c r="L256" s="115"/>
    </row>
    <row r="257" spans="2:12" ht="16.5" x14ac:dyDescent="0.3">
      <c r="B257" s="354" t="s">
        <v>97</v>
      </c>
      <c r="C257" s="354"/>
      <c r="D257" s="114"/>
      <c r="E257" s="114"/>
      <c r="F257" s="114"/>
      <c r="G257" s="114"/>
      <c r="H257" s="114"/>
      <c r="I257" s="114"/>
      <c r="J257" s="114"/>
      <c r="K257" s="114"/>
      <c r="L257" s="115"/>
    </row>
    <row r="258" spans="2:12" ht="26.25" customHeight="1" x14ac:dyDescent="0.3">
      <c r="B258" s="116" t="s">
        <v>7</v>
      </c>
      <c r="C258" s="117" t="s">
        <v>8</v>
      </c>
      <c r="D258" s="116" t="s">
        <v>9</v>
      </c>
      <c r="E258" s="116" t="s">
        <v>98</v>
      </c>
      <c r="F258" s="116" t="s">
        <v>10</v>
      </c>
      <c r="G258" s="116" t="s">
        <v>11</v>
      </c>
      <c r="H258" s="117" t="s">
        <v>12</v>
      </c>
      <c r="I258" s="116" t="s">
        <v>13</v>
      </c>
      <c r="J258" s="116" t="s">
        <v>14</v>
      </c>
      <c r="K258" s="116" t="s">
        <v>15</v>
      </c>
      <c r="L258" s="115"/>
    </row>
    <row r="259" spans="2:12" ht="16.5" x14ac:dyDescent="0.3">
      <c r="B259" s="118">
        <v>43771</v>
      </c>
      <c r="C259" s="119" t="s">
        <v>4</v>
      </c>
      <c r="D259" s="120" t="s">
        <v>41</v>
      </c>
      <c r="E259" s="113" t="s">
        <v>99</v>
      </c>
      <c r="F259" s="121" t="s">
        <v>100</v>
      </c>
      <c r="G259" s="122">
        <v>400</v>
      </c>
      <c r="H259" s="123"/>
      <c r="I259" s="124">
        <v>11200</v>
      </c>
      <c r="J259" s="125">
        <v>11200</v>
      </c>
      <c r="K259" s="126">
        <v>11200</v>
      </c>
      <c r="L259" s="115"/>
    </row>
    <row r="260" spans="2:12" ht="16.5" x14ac:dyDescent="0.3">
      <c r="B260" s="127"/>
      <c r="C260" s="128" t="s">
        <v>21</v>
      </c>
      <c r="D260" s="120" t="s">
        <v>6</v>
      </c>
      <c r="E260" s="113" t="s">
        <v>6</v>
      </c>
      <c r="F260" s="121" t="s">
        <v>6</v>
      </c>
      <c r="G260" s="129">
        <v>400</v>
      </c>
      <c r="H260" s="130">
        <v>28</v>
      </c>
      <c r="I260" s="131">
        <v>11200</v>
      </c>
      <c r="J260" s="132"/>
      <c r="K260" s="133"/>
      <c r="L260" s="115"/>
    </row>
    <row r="261" spans="2:12" ht="16.5" x14ac:dyDescent="0.3">
      <c r="B261" s="118">
        <v>43774</v>
      </c>
      <c r="C261" s="119" t="s">
        <v>4</v>
      </c>
      <c r="D261" s="120" t="s">
        <v>59</v>
      </c>
      <c r="E261" s="113" t="s">
        <v>101</v>
      </c>
      <c r="F261" s="121" t="s">
        <v>102</v>
      </c>
      <c r="G261" s="122">
        <v>400</v>
      </c>
      <c r="H261" s="123"/>
      <c r="I261" s="124">
        <v>11200</v>
      </c>
      <c r="J261" s="125">
        <v>11200</v>
      </c>
      <c r="K261" s="126">
        <v>11200</v>
      </c>
      <c r="L261" s="115"/>
    </row>
    <row r="262" spans="2:12" ht="16.5" x14ac:dyDescent="0.3">
      <c r="B262" s="127"/>
      <c r="C262" s="128" t="s">
        <v>21</v>
      </c>
      <c r="D262" s="120" t="s">
        <v>6</v>
      </c>
      <c r="E262" s="113" t="s">
        <v>6</v>
      </c>
      <c r="F262" s="121" t="s">
        <v>6</v>
      </c>
      <c r="G262" s="129">
        <v>400</v>
      </c>
      <c r="H262" s="130">
        <v>28</v>
      </c>
      <c r="I262" s="131">
        <v>11200</v>
      </c>
      <c r="J262" s="132"/>
      <c r="K262" s="133"/>
      <c r="L262" s="115"/>
    </row>
    <row r="263" spans="2:12" ht="16.5" x14ac:dyDescent="0.3">
      <c r="B263" s="118">
        <v>43784</v>
      </c>
      <c r="C263" s="119" t="s">
        <v>4</v>
      </c>
      <c r="D263" s="120" t="s">
        <v>59</v>
      </c>
      <c r="E263" s="113" t="s">
        <v>103</v>
      </c>
      <c r="F263" s="121" t="s">
        <v>104</v>
      </c>
      <c r="G263" s="122">
        <v>400</v>
      </c>
      <c r="H263" s="123"/>
      <c r="I263" s="124">
        <v>11200</v>
      </c>
      <c r="J263" s="125">
        <v>11200</v>
      </c>
      <c r="K263" s="126">
        <v>11200</v>
      </c>
      <c r="L263" s="115"/>
    </row>
    <row r="264" spans="2:12" ht="16.5" x14ac:dyDescent="0.3">
      <c r="B264" s="127"/>
      <c r="C264" s="128" t="s">
        <v>21</v>
      </c>
      <c r="D264" s="120" t="s">
        <v>6</v>
      </c>
      <c r="E264" s="113" t="s">
        <v>6</v>
      </c>
      <c r="F264" s="121" t="s">
        <v>6</v>
      </c>
      <c r="G264" s="129">
        <v>400</v>
      </c>
      <c r="H264" s="130">
        <v>28</v>
      </c>
      <c r="I264" s="131">
        <v>11200</v>
      </c>
      <c r="J264" s="132"/>
      <c r="K264" s="133"/>
      <c r="L264" s="115"/>
    </row>
    <row r="265" spans="2:12" ht="16.5" x14ac:dyDescent="0.3">
      <c r="B265" s="118">
        <v>43790</v>
      </c>
      <c r="C265" s="119" t="s">
        <v>4</v>
      </c>
      <c r="D265" s="120" t="s">
        <v>41</v>
      </c>
      <c r="E265" s="113" t="s">
        <v>103</v>
      </c>
      <c r="F265" s="121" t="s">
        <v>105</v>
      </c>
      <c r="G265" s="122">
        <v>400</v>
      </c>
      <c r="H265" s="123"/>
      <c r="I265" s="124">
        <v>11200</v>
      </c>
      <c r="J265" s="125">
        <v>11200</v>
      </c>
      <c r="K265" s="126">
        <v>11200</v>
      </c>
      <c r="L265" s="115"/>
    </row>
    <row r="266" spans="2:12" ht="16.5" x14ac:dyDescent="0.3">
      <c r="B266" s="127"/>
      <c r="C266" s="128" t="s">
        <v>21</v>
      </c>
      <c r="D266" s="120" t="s">
        <v>6</v>
      </c>
      <c r="E266" s="113" t="s">
        <v>6</v>
      </c>
      <c r="F266" s="121" t="s">
        <v>6</v>
      </c>
      <c r="G266" s="129">
        <v>400</v>
      </c>
      <c r="H266" s="130">
        <v>28</v>
      </c>
      <c r="I266" s="131">
        <v>11200</v>
      </c>
      <c r="J266" s="132"/>
      <c r="K266" s="133"/>
      <c r="L266" s="115"/>
    </row>
    <row r="267" spans="2:12" ht="16.5" x14ac:dyDescent="0.3">
      <c r="B267" s="118">
        <v>43793</v>
      </c>
      <c r="C267" s="119" t="s">
        <v>4</v>
      </c>
      <c r="D267" s="120" t="s">
        <v>41</v>
      </c>
      <c r="E267" s="113" t="s">
        <v>103</v>
      </c>
      <c r="F267" s="121" t="s">
        <v>106</v>
      </c>
      <c r="G267" s="122">
        <v>400</v>
      </c>
      <c r="H267" s="123"/>
      <c r="I267" s="124">
        <v>11200</v>
      </c>
      <c r="J267" s="125">
        <v>11200</v>
      </c>
      <c r="K267" s="126">
        <v>11200</v>
      </c>
      <c r="L267" s="115"/>
    </row>
    <row r="268" spans="2:12" ht="16.5" x14ac:dyDescent="0.3">
      <c r="B268" s="127"/>
      <c r="C268" s="128" t="s">
        <v>21</v>
      </c>
      <c r="D268" s="120" t="s">
        <v>6</v>
      </c>
      <c r="E268" s="113" t="s">
        <v>6</v>
      </c>
      <c r="F268" s="121" t="s">
        <v>6</v>
      </c>
      <c r="G268" s="129">
        <v>400</v>
      </c>
      <c r="H268" s="130">
        <v>28</v>
      </c>
      <c r="I268" s="131">
        <v>11200</v>
      </c>
      <c r="J268" s="132"/>
      <c r="K268" s="133"/>
      <c r="L268" s="115"/>
    </row>
    <row r="269" spans="2:12" ht="16.5" x14ac:dyDescent="0.3">
      <c r="B269" s="118">
        <v>43793</v>
      </c>
      <c r="C269" s="119" t="s">
        <v>4</v>
      </c>
      <c r="D269" s="120" t="s">
        <v>59</v>
      </c>
      <c r="E269" s="113" t="s">
        <v>103</v>
      </c>
      <c r="F269" s="121" t="s">
        <v>107</v>
      </c>
      <c r="G269" s="122">
        <v>400</v>
      </c>
      <c r="H269" s="123"/>
      <c r="I269" s="124">
        <v>11200</v>
      </c>
      <c r="J269" s="125">
        <v>11200</v>
      </c>
      <c r="K269" s="126">
        <v>11200</v>
      </c>
      <c r="L269" s="115"/>
    </row>
    <row r="270" spans="2:12" ht="16.5" x14ac:dyDescent="0.3">
      <c r="B270" s="127"/>
      <c r="C270" s="128" t="s">
        <v>21</v>
      </c>
      <c r="D270" s="120" t="s">
        <v>6</v>
      </c>
      <c r="E270" s="113" t="s">
        <v>6</v>
      </c>
      <c r="F270" s="121" t="s">
        <v>6</v>
      </c>
      <c r="G270" s="129">
        <v>400</v>
      </c>
      <c r="H270" s="130">
        <v>28</v>
      </c>
      <c r="I270" s="131">
        <v>11200</v>
      </c>
      <c r="J270" s="132"/>
      <c r="K270" s="133"/>
      <c r="L270" s="115"/>
    </row>
    <row r="271" spans="2:12" ht="16.5" x14ac:dyDescent="0.3">
      <c r="B271" s="118">
        <v>43799</v>
      </c>
      <c r="C271" s="119" t="s">
        <v>4</v>
      </c>
      <c r="D271" s="120" t="s">
        <v>59</v>
      </c>
      <c r="E271" s="113" t="s">
        <v>103</v>
      </c>
      <c r="F271" s="121" t="s">
        <v>111</v>
      </c>
      <c r="G271" s="122">
        <v>400</v>
      </c>
      <c r="H271" s="123"/>
      <c r="I271" s="124">
        <v>11200</v>
      </c>
      <c r="J271" s="125">
        <v>11200</v>
      </c>
      <c r="K271" s="126">
        <v>11200</v>
      </c>
      <c r="L271" s="115"/>
    </row>
    <row r="272" spans="2:12" ht="16.5" x14ac:dyDescent="0.3">
      <c r="B272" s="127"/>
      <c r="C272" s="128" t="s">
        <v>21</v>
      </c>
      <c r="D272" s="120" t="s">
        <v>6</v>
      </c>
      <c r="E272" s="113" t="s">
        <v>6</v>
      </c>
      <c r="F272" s="121" t="s">
        <v>6</v>
      </c>
      <c r="G272" s="129">
        <v>400</v>
      </c>
      <c r="H272" s="130">
        <v>28</v>
      </c>
      <c r="I272" s="131">
        <v>11200</v>
      </c>
      <c r="J272" s="132"/>
      <c r="K272" s="133"/>
      <c r="L272" s="115"/>
    </row>
    <row r="273" spans="2:12" ht="16.5" x14ac:dyDescent="0.3">
      <c r="B273" s="127"/>
      <c r="C273" s="134" t="s">
        <v>24</v>
      </c>
      <c r="D273" s="120" t="s">
        <v>6</v>
      </c>
      <c r="E273" s="113" t="s">
        <v>6</v>
      </c>
      <c r="F273" s="121" t="s">
        <v>6</v>
      </c>
      <c r="G273" s="122">
        <v>2800</v>
      </c>
      <c r="H273" s="123"/>
      <c r="I273" s="124">
        <v>78400</v>
      </c>
      <c r="J273" s="125">
        <v>78400</v>
      </c>
      <c r="K273" s="126">
        <v>78400</v>
      </c>
      <c r="L273" s="115"/>
    </row>
    <row r="274" spans="2:12" ht="16.5" x14ac:dyDescent="0.3"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</row>
    <row r="275" spans="2:12" ht="16.5" x14ac:dyDescent="0.3"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</row>
    <row r="276" spans="2:12" ht="16.5" x14ac:dyDescent="0.3">
      <c r="B276" s="136"/>
      <c r="C276" s="136"/>
      <c r="D276" s="136"/>
      <c r="E276" s="136"/>
      <c r="F276" s="136"/>
      <c r="G276" s="136"/>
      <c r="H276" s="135"/>
      <c r="I276" s="135"/>
      <c r="J276" s="135"/>
      <c r="K276" s="135"/>
      <c r="L276" s="135"/>
    </row>
    <row r="277" spans="2:12" ht="16.5" x14ac:dyDescent="0.3">
      <c r="B277" s="136"/>
      <c r="C277" s="136" t="s">
        <v>108</v>
      </c>
      <c r="D277" s="137">
        <v>2800</v>
      </c>
      <c r="E277" s="137">
        <v>28</v>
      </c>
      <c r="F277" s="137">
        <v>78400</v>
      </c>
      <c r="G277" s="136"/>
      <c r="H277" s="135"/>
      <c r="I277" s="135"/>
      <c r="J277" s="135"/>
      <c r="K277" s="135"/>
      <c r="L277" s="135"/>
    </row>
    <row r="278" spans="2:12" ht="16.5" x14ac:dyDescent="0.3">
      <c r="B278" s="136"/>
      <c r="C278" s="136" t="s">
        <v>109</v>
      </c>
      <c r="D278" s="137"/>
      <c r="E278" s="137"/>
      <c r="F278" s="137">
        <v>3920</v>
      </c>
      <c r="G278" s="136"/>
      <c r="H278" s="135"/>
      <c r="I278" s="135"/>
      <c r="J278" s="135"/>
      <c r="K278" s="135"/>
      <c r="L278" s="135"/>
    </row>
    <row r="279" spans="2:12" ht="20.25" x14ac:dyDescent="0.3">
      <c r="B279" s="136"/>
      <c r="C279" s="136" t="s">
        <v>77</v>
      </c>
      <c r="D279" s="136"/>
      <c r="E279" s="136"/>
      <c r="F279" s="138">
        <v>82320</v>
      </c>
      <c r="G279" s="136"/>
      <c r="H279" s="135"/>
      <c r="I279" s="135"/>
      <c r="J279" s="135"/>
      <c r="K279" s="135"/>
      <c r="L279" s="135"/>
    </row>
    <row r="280" spans="2:12" ht="16.5" x14ac:dyDescent="0.3">
      <c r="B280" s="136"/>
      <c r="C280" s="136" t="s">
        <v>110</v>
      </c>
      <c r="D280" s="136"/>
      <c r="E280" s="136"/>
      <c r="F280" s="137">
        <v>47040</v>
      </c>
      <c r="G280" s="136"/>
      <c r="H280" s="135"/>
      <c r="I280" s="135"/>
      <c r="J280" s="135"/>
      <c r="K280" s="135"/>
      <c r="L280" s="135"/>
    </row>
    <row r="281" spans="2:12" ht="20.25" x14ac:dyDescent="0.3">
      <c r="B281" s="136"/>
      <c r="C281" s="136" t="s">
        <v>37</v>
      </c>
      <c r="D281" s="136"/>
      <c r="E281" s="136"/>
      <c r="F281" s="138">
        <v>129360</v>
      </c>
      <c r="G281" s="136"/>
      <c r="H281" s="135"/>
      <c r="I281" s="135"/>
      <c r="J281" s="135"/>
      <c r="K281" s="135"/>
      <c r="L281" s="135"/>
    </row>
    <row r="282" spans="2:12" ht="16.5" x14ac:dyDescent="0.3">
      <c r="B282" s="136"/>
      <c r="C282" s="136"/>
      <c r="D282" s="136"/>
      <c r="E282" s="136"/>
      <c r="F282" s="136"/>
      <c r="G282" s="136"/>
      <c r="H282" s="135"/>
      <c r="I282" s="135"/>
      <c r="J282" s="135"/>
      <c r="K282" s="135"/>
      <c r="L282" s="135"/>
    </row>
    <row r="283" spans="2:12" ht="16.5" x14ac:dyDescent="0.3"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</row>
    <row r="284" spans="2:12" ht="16.5" x14ac:dyDescent="0.3"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</row>
    <row r="285" spans="2:12" ht="16.5" x14ac:dyDescent="0.3">
      <c r="B285" s="326" t="s">
        <v>96</v>
      </c>
      <c r="C285" s="326"/>
      <c r="D285" s="139"/>
      <c r="E285" s="139"/>
      <c r="F285" s="139"/>
      <c r="G285" s="139"/>
      <c r="H285" s="139"/>
      <c r="I285" s="139"/>
      <c r="J285" s="139"/>
      <c r="K285" s="139"/>
      <c r="L285" s="139"/>
    </row>
    <row r="286" spans="2:12" ht="16.5" x14ac:dyDescent="0.3">
      <c r="B286" s="326" t="s">
        <v>1</v>
      </c>
      <c r="C286" s="326"/>
      <c r="D286" s="139"/>
      <c r="E286" s="139"/>
      <c r="F286" s="139"/>
      <c r="G286" s="139"/>
      <c r="H286" s="139"/>
      <c r="I286" s="139"/>
      <c r="J286" s="139"/>
      <c r="K286" s="139"/>
      <c r="L286" s="139"/>
    </row>
    <row r="287" spans="2:12" ht="16.5" x14ac:dyDescent="0.3">
      <c r="B287" s="326" t="s">
        <v>2</v>
      </c>
      <c r="C287" s="326"/>
      <c r="D287" s="139"/>
      <c r="E287" s="139"/>
      <c r="F287" s="139"/>
      <c r="G287" s="139"/>
      <c r="H287" s="139"/>
      <c r="I287" s="139"/>
      <c r="J287" s="139"/>
      <c r="K287" s="139"/>
      <c r="L287" s="139"/>
    </row>
    <row r="288" spans="2:12" ht="16.5" x14ac:dyDescent="0.3">
      <c r="B288" s="326" t="s">
        <v>3</v>
      </c>
      <c r="C288" s="326"/>
      <c r="D288" s="139"/>
      <c r="E288" s="139"/>
      <c r="F288" s="139"/>
      <c r="G288" s="139"/>
      <c r="H288" s="139"/>
      <c r="I288" s="139"/>
      <c r="J288" s="139"/>
      <c r="K288" s="139"/>
      <c r="L288" s="139"/>
    </row>
    <row r="289" spans="2:12" ht="21" x14ac:dyDescent="0.35">
      <c r="B289" s="328" t="s">
        <v>4</v>
      </c>
      <c r="C289" s="328"/>
      <c r="D289" s="139"/>
      <c r="E289" s="139"/>
      <c r="F289" s="139"/>
      <c r="G289" s="139"/>
      <c r="H289" s="139"/>
      <c r="I289" s="139"/>
      <c r="J289" s="139"/>
      <c r="K289" s="139"/>
      <c r="L289" s="139"/>
    </row>
    <row r="290" spans="2:12" ht="18.75" x14ac:dyDescent="0.3">
      <c r="B290" s="329" t="s">
        <v>5</v>
      </c>
      <c r="C290" s="329"/>
      <c r="D290" s="139"/>
      <c r="E290" s="139"/>
      <c r="F290" s="139"/>
      <c r="G290" s="139"/>
      <c r="H290" s="139"/>
      <c r="I290" s="139"/>
      <c r="J290" s="139"/>
      <c r="K290" s="139"/>
      <c r="L290" s="139"/>
    </row>
    <row r="291" spans="2:12" ht="16.5" x14ac:dyDescent="0.3">
      <c r="B291" s="326" t="s">
        <v>6</v>
      </c>
      <c r="C291" s="326"/>
      <c r="D291" s="139"/>
      <c r="E291" s="139"/>
      <c r="F291" s="139"/>
      <c r="G291" s="139"/>
      <c r="H291" s="139"/>
      <c r="I291" s="139"/>
      <c r="J291" s="139"/>
      <c r="K291" s="139"/>
      <c r="L291" s="139"/>
    </row>
    <row r="292" spans="2:12" ht="16.5" x14ac:dyDescent="0.3">
      <c r="B292" s="327" t="s">
        <v>6</v>
      </c>
      <c r="C292" s="327"/>
      <c r="D292" s="141"/>
      <c r="E292" s="141"/>
      <c r="F292" s="141"/>
      <c r="G292" s="141"/>
      <c r="H292" s="141"/>
      <c r="I292" s="141"/>
      <c r="J292" s="141"/>
      <c r="K292" s="141"/>
      <c r="L292" s="139"/>
    </row>
    <row r="293" spans="2:12" ht="16.5" x14ac:dyDescent="0.3">
      <c r="B293" s="327" t="s">
        <v>123</v>
      </c>
      <c r="C293" s="327"/>
      <c r="D293" s="141"/>
      <c r="E293" s="141"/>
      <c r="F293" s="141"/>
      <c r="G293" s="141"/>
      <c r="H293" s="141"/>
      <c r="I293" s="141"/>
      <c r="J293" s="141"/>
      <c r="K293" s="141"/>
      <c r="L293" s="139"/>
    </row>
    <row r="294" spans="2:12" ht="16.5" x14ac:dyDescent="0.3">
      <c r="B294" s="140" t="s">
        <v>7</v>
      </c>
      <c r="C294" s="140" t="s">
        <v>8</v>
      </c>
      <c r="D294" s="140" t="s">
        <v>9</v>
      </c>
      <c r="E294" s="140" t="s">
        <v>112</v>
      </c>
      <c r="F294" s="140" t="s">
        <v>10</v>
      </c>
      <c r="G294" s="140" t="s">
        <v>11</v>
      </c>
      <c r="H294" s="140" t="s">
        <v>12</v>
      </c>
      <c r="I294" s="140" t="s">
        <v>14</v>
      </c>
      <c r="J294" s="140" t="s">
        <v>15</v>
      </c>
      <c r="K294" s="141"/>
      <c r="L294" s="139"/>
    </row>
    <row r="295" spans="2:12" ht="16.5" x14ac:dyDescent="0.3">
      <c r="B295" s="142">
        <v>43800</v>
      </c>
      <c r="C295" s="140" t="s">
        <v>4</v>
      </c>
      <c r="D295" s="140" t="s">
        <v>41</v>
      </c>
      <c r="E295" s="140" t="s">
        <v>113</v>
      </c>
      <c r="F295" s="140" t="s">
        <v>114</v>
      </c>
      <c r="G295" s="143">
        <v>400</v>
      </c>
      <c r="H295" s="144"/>
      <c r="I295" s="145">
        <v>11600</v>
      </c>
      <c r="J295" s="145">
        <v>11600</v>
      </c>
      <c r="K295" s="141"/>
      <c r="L295" s="139"/>
    </row>
    <row r="296" spans="2:12" ht="16.5" x14ac:dyDescent="0.3">
      <c r="B296" s="141"/>
      <c r="C296" s="140" t="s">
        <v>21</v>
      </c>
      <c r="D296" s="140" t="s">
        <v>6</v>
      </c>
      <c r="E296" s="140" t="s">
        <v>6</v>
      </c>
      <c r="F296" s="140" t="s">
        <v>6</v>
      </c>
      <c r="G296" s="143">
        <v>400</v>
      </c>
      <c r="H296" s="146">
        <v>29</v>
      </c>
      <c r="I296" s="144"/>
      <c r="J296" s="144"/>
      <c r="K296" s="141"/>
      <c r="L296" s="139"/>
    </row>
    <row r="297" spans="2:12" ht="16.5" x14ac:dyDescent="0.3">
      <c r="B297" s="142">
        <v>43802</v>
      </c>
      <c r="C297" s="140" t="s">
        <v>4</v>
      </c>
      <c r="D297" s="140" t="s">
        <v>41</v>
      </c>
      <c r="E297" s="140" t="s">
        <v>113</v>
      </c>
      <c r="F297" s="140" t="s">
        <v>115</v>
      </c>
      <c r="G297" s="143">
        <v>400</v>
      </c>
      <c r="H297" s="144"/>
      <c r="I297" s="145">
        <v>11600</v>
      </c>
      <c r="J297" s="145">
        <v>11600</v>
      </c>
      <c r="K297" s="141"/>
      <c r="L297" s="139"/>
    </row>
    <row r="298" spans="2:12" ht="16.5" x14ac:dyDescent="0.3">
      <c r="B298" s="141"/>
      <c r="C298" s="140" t="s">
        <v>21</v>
      </c>
      <c r="D298" s="140" t="s">
        <v>6</v>
      </c>
      <c r="E298" s="140" t="s">
        <v>6</v>
      </c>
      <c r="F298" s="140" t="s">
        <v>6</v>
      </c>
      <c r="G298" s="143">
        <v>400</v>
      </c>
      <c r="H298" s="146">
        <v>29</v>
      </c>
      <c r="I298" s="144"/>
      <c r="J298" s="144"/>
      <c r="K298" s="141"/>
      <c r="L298" s="139"/>
    </row>
    <row r="299" spans="2:12" ht="16.5" x14ac:dyDescent="0.3">
      <c r="B299" s="142">
        <v>43802</v>
      </c>
      <c r="C299" s="140" t="s">
        <v>4</v>
      </c>
      <c r="D299" s="140" t="s">
        <v>41</v>
      </c>
      <c r="E299" s="140" t="s">
        <v>113</v>
      </c>
      <c r="F299" s="140" t="s">
        <v>116</v>
      </c>
      <c r="G299" s="143">
        <v>400</v>
      </c>
      <c r="H299" s="144"/>
      <c r="I299" s="145">
        <v>11600</v>
      </c>
      <c r="J299" s="145">
        <v>11600</v>
      </c>
      <c r="K299" s="141"/>
      <c r="L299" s="139"/>
    </row>
    <row r="300" spans="2:12" ht="16.5" x14ac:dyDescent="0.3">
      <c r="B300" s="141"/>
      <c r="C300" s="140" t="s">
        <v>21</v>
      </c>
      <c r="D300" s="140" t="s">
        <v>6</v>
      </c>
      <c r="E300" s="140" t="s">
        <v>6</v>
      </c>
      <c r="F300" s="140" t="s">
        <v>6</v>
      </c>
      <c r="G300" s="143">
        <v>400</v>
      </c>
      <c r="H300" s="146">
        <v>29</v>
      </c>
      <c r="I300" s="144"/>
      <c r="J300" s="144"/>
      <c r="K300" s="141"/>
      <c r="L300" s="139"/>
    </row>
    <row r="301" spans="2:12" ht="16.5" x14ac:dyDescent="0.3">
      <c r="B301" s="142">
        <v>43807</v>
      </c>
      <c r="C301" s="140" t="s">
        <v>4</v>
      </c>
      <c r="D301" s="140" t="s">
        <v>59</v>
      </c>
      <c r="E301" s="140" t="s">
        <v>113</v>
      </c>
      <c r="F301" s="140" t="s">
        <v>117</v>
      </c>
      <c r="G301" s="143">
        <v>400</v>
      </c>
      <c r="H301" s="144"/>
      <c r="I301" s="145">
        <v>11600</v>
      </c>
      <c r="J301" s="145">
        <v>11600</v>
      </c>
      <c r="K301" s="141"/>
      <c r="L301" s="139"/>
    </row>
    <row r="302" spans="2:12" ht="16.5" x14ac:dyDescent="0.3">
      <c r="B302" s="141"/>
      <c r="C302" s="140" t="s">
        <v>21</v>
      </c>
      <c r="D302" s="140" t="s">
        <v>6</v>
      </c>
      <c r="E302" s="140" t="s">
        <v>6</v>
      </c>
      <c r="F302" s="140" t="s">
        <v>6</v>
      </c>
      <c r="G302" s="143">
        <v>400</v>
      </c>
      <c r="H302" s="146">
        <v>29</v>
      </c>
      <c r="I302" s="144"/>
      <c r="J302" s="144"/>
      <c r="K302" s="141"/>
      <c r="L302" s="139"/>
    </row>
    <row r="303" spans="2:12" ht="16.5" x14ac:dyDescent="0.3">
      <c r="B303" s="142">
        <v>43809</v>
      </c>
      <c r="C303" s="140" t="s">
        <v>4</v>
      </c>
      <c r="D303" s="140" t="s">
        <v>59</v>
      </c>
      <c r="E303" s="140" t="s">
        <v>113</v>
      </c>
      <c r="F303" s="140" t="s">
        <v>118</v>
      </c>
      <c r="G303" s="143">
        <v>400</v>
      </c>
      <c r="H303" s="144"/>
      <c r="I303" s="145">
        <v>11600</v>
      </c>
      <c r="J303" s="145">
        <v>11600</v>
      </c>
      <c r="K303" s="141"/>
      <c r="L303" s="139"/>
    </row>
    <row r="304" spans="2:12" ht="16.5" x14ac:dyDescent="0.3">
      <c r="B304" s="141"/>
      <c r="C304" s="140" t="s">
        <v>21</v>
      </c>
      <c r="D304" s="140" t="s">
        <v>6</v>
      </c>
      <c r="E304" s="140" t="s">
        <v>6</v>
      </c>
      <c r="F304" s="140" t="s">
        <v>6</v>
      </c>
      <c r="G304" s="143">
        <v>400</v>
      </c>
      <c r="H304" s="146">
        <v>29</v>
      </c>
      <c r="I304" s="144"/>
      <c r="J304" s="144"/>
      <c r="K304" s="141"/>
      <c r="L304" s="139"/>
    </row>
    <row r="305" spans="2:12" ht="16.5" x14ac:dyDescent="0.3">
      <c r="B305" s="142">
        <v>43813</v>
      </c>
      <c r="C305" s="140" t="s">
        <v>4</v>
      </c>
      <c r="D305" s="140" t="s">
        <v>41</v>
      </c>
      <c r="E305" s="140" t="s">
        <v>113</v>
      </c>
      <c r="F305" s="140" t="s">
        <v>119</v>
      </c>
      <c r="G305" s="143">
        <v>400</v>
      </c>
      <c r="H305" s="144"/>
      <c r="I305" s="145">
        <v>10800</v>
      </c>
      <c r="J305" s="145">
        <v>10800</v>
      </c>
      <c r="K305" s="141"/>
      <c r="L305" s="139"/>
    </row>
    <row r="306" spans="2:12" ht="16.5" x14ac:dyDescent="0.3">
      <c r="B306" s="141"/>
      <c r="C306" s="140" t="s">
        <v>60</v>
      </c>
      <c r="D306" s="140" t="s">
        <v>6</v>
      </c>
      <c r="E306" s="140" t="s">
        <v>6</v>
      </c>
      <c r="F306" s="140" t="s">
        <v>6</v>
      </c>
      <c r="G306" s="143">
        <v>400</v>
      </c>
      <c r="H306" s="146">
        <v>27</v>
      </c>
      <c r="I306" s="144"/>
      <c r="J306" s="144"/>
      <c r="K306" s="141"/>
      <c r="L306" s="139"/>
    </row>
    <row r="307" spans="2:12" ht="16.5" x14ac:dyDescent="0.3">
      <c r="B307" s="142">
        <v>43824</v>
      </c>
      <c r="C307" s="140" t="s">
        <v>4</v>
      </c>
      <c r="D307" s="140" t="s">
        <v>59</v>
      </c>
      <c r="E307" s="140" t="s">
        <v>113</v>
      </c>
      <c r="F307" s="140" t="s">
        <v>120</v>
      </c>
      <c r="G307" s="143">
        <v>400</v>
      </c>
      <c r="H307" s="144"/>
      <c r="I307" s="145">
        <v>11600</v>
      </c>
      <c r="J307" s="145">
        <v>11600</v>
      </c>
      <c r="K307" s="141"/>
      <c r="L307" s="139"/>
    </row>
    <row r="308" spans="2:12" ht="16.5" x14ac:dyDescent="0.3">
      <c r="B308" s="141"/>
      <c r="C308" s="140" t="s">
        <v>21</v>
      </c>
      <c r="D308" s="140" t="s">
        <v>6</v>
      </c>
      <c r="E308" s="140" t="s">
        <v>6</v>
      </c>
      <c r="F308" s="140" t="s">
        <v>6</v>
      </c>
      <c r="G308" s="143">
        <v>400</v>
      </c>
      <c r="H308" s="146">
        <v>29</v>
      </c>
      <c r="I308" s="144"/>
      <c r="J308" s="144"/>
      <c r="K308" s="141"/>
      <c r="L308" s="139"/>
    </row>
    <row r="309" spans="2:12" ht="16.5" x14ac:dyDescent="0.3">
      <c r="B309" s="142">
        <v>43828</v>
      </c>
      <c r="C309" s="140" t="s">
        <v>4</v>
      </c>
      <c r="D309" s="140" t="s">
        <v>41</v>
      </c>
      <c r="E309" s="140" t="s">
        <v>113</v>
      </c>
      <c r="F309" s="140" t="s">
        <v>121</v>
      </c>
      <c r="G309" s="143">
        <v>400</v>
      </c>
      <c r="H309" s="144"/>
      <c r="I309" s="145">
        <v>10400</v>
      </c>
      <c r="J309" s="145">
        <v>10400</v>
      </c>
      <c r="K309" s="141"/>
      <c r="L309" s="139"/>
    </row>
    <row r="310" spans="2:12" ht="16.5" x14ac:dyDescent="0.3">
      <c r="B310" s="141"/>
      <c r="C310" s="140" t="s">
        <v>18</v>
      </c>
      <c r="D310" s="140" t="s">
        <v>6</v>
      </c>
      <c r="E310" s="140" t="s">
        <v>6</v>
      </c>
      <c r="F310" s="140" t="s">
        <v>6</v>
      </c>
      <c r="G310" s="143">
        <v>400</v>
      </c>
      <c r="H310" s="146">
        <v>26</v>
      </c>
      <c r="I310" s="144"/>
      <c r="J310" s="144"/>
      <c r="K310" s="141"/>
      <c r="L310" s="139"/>
    </row>
    <row r="311" spans="2:12" ht="16.5" x14ac:dyDescent="0.3">
      <c r="B311" s="141"/>
      <c r="C311" s="140" t="s">
        <v>24</v>
      </c>
      <c r="D311" s="140" t="s">
        <v>6</v>
      </c>
      <c r="E311" s="140" t="s">
        <v>6</v>
      </c>
      <c r="F311" s="140" t="s">
        <v>6</v>
      </c>
      <c r="G311" s="143">
        <v>3200</v>
      </c>
      <c r="H311" s="144"/>
      <c r="I311" s="145">
        <v>90800</v>
      </c>
      <c r="J311" s="145">
        <v>90800</v>
      </c>
      <c r="K311" s="141"/>
      <c r="L311" s="139"/>
    </row>
    <row r="312" spans="2:12" ht="16.5" x14ac:dyDescent="0.3"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39"/>
    </row>
    <row r="313" spans="2:12" ht="16.5" x14ac:dyDescent="0.3"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</row>
    <row r="314" spans="2:12" ht="16.5" x14ac:dyDescent="0.3">
      <c r="B314" s="141"/>
      <c r="C314" s="148" t="s">
        <v>75</v>
      </c>
      <c r="D314" s="141">
        <v>2400</v>
      </c>
      <c r="E314" s="141">
        <v>29</v>
      </c>
      <c r="F314" s="141">
        <f>E314*D314</f>
        <v>69600</v>
      </c>
      <c r="G314" s="141"/>
      <c r="H314" s="139"/>
      <c r="I314" s="139"/>
      <c r="J314" s="139"/>
      <c r="K314" s="139"/>
      <c r="L314" s="139"/>
    </row>
    <row r="315" spans="2:12" ht="16.5" x14ac:dyDescent="0.3">
      <c r="B315" s="141"/>
      <c r="C315" s="148" t="s">
        <v>124</v>
      </c>
      <c r="D315" s="141">
        <v>400</v>
      </c>
      <c r="E315" s="141">
        <v>26</v>
      </c>
      <c r="F315" s="141">
        <f t="shared" ref="F315:F316" si="0">E315*D315</f>
        <v>10400</v>
      </c>
      <c r="G315" s="141"/>
      <c r="H315" s="139"/>
      <c r="I315" s="139"/>
      <c r="J315" s="139"/>
      <c r="K315" s="139"/>
      <c r="L315" s="139"/>
    </row>
    <row r="316" spans="2:12" ht="16.5" x14ac:dyDescent="0.3">
      <c r="B316" s="141"/>
      <c r="C316" s="148" t="s">
        <v>125</v>
      </c>
      <c r="D316" s="141">
        <v>400</v>
      </c>
      <c r="E316" s="141">
        <v>27</v>
      </c>
      <c r="F316" s="141">
        <f t="shared" si="0"/>
        <v>10800</v>
      </c>
      <c r="G316" s="141"/>
      <c r="H316" s="139"/>
      <c r="I316" s="139"/>
      <c r="J316" s="139"/>
      <c r="K316" s="139"/>
      <c r="L316" s="139"/>
    </row>
    <row r="317" spans="2:12" ht="18.75" x14ac:dyDescent="0.3">
      <c r="B317" s="141"/>
      <c r="C317" s="149" t="s">
        <v>77</v>
      </c>
      <c r="D317" s="141"/>
      <c r="E317" s="141"/>
      <c r="F317" s="149">
        <f>SUM(F314:F316)</f>
        <v>90800</v>
      </c>
      <c r="G317" s="141"/>
      <c r="H317" s="139"/>
      <c r="I317" s="139"/>
      <c r="J317" s="139"/>
      <c r="K317" s="139"/>
      <c r="L317" s="139"/>
    </row>
    <row r="318" spans="2:12" ht="16.5" x14ac:dyDescent="0.3">
      <c r="B318" s="141"/>
      <c r="C318" s="148" t="s">
        <v>109</v>
      </c>
      <c r="D318" s="141"/>
      <c r="E318" s="141"/>
      <c r="F318" s="141">
        <f>F317*5%</f>
        <v>4540</v>
      </c>
      <c r="G318" s="141"/>
      <c r="H318" s="139"/>
      <c r="I318" s="139"/>
      <c r="J318" s="139"/>
      <c r="K318" s="139"/>
      <c r="L318" s="139"/>
    </row>
    <row r="319" spans="2:12" ht="18.75" x14ac:dyDescent="0.3">
      <c r="B319" s="141"/>
      <c r="C319" s="150" t="s">
        <v>122</v>
      </c>
      <c r="D319" s="149"/>
      <c r="E319" s="141"/>
      <c r="F319" s="149">
        <f>F318+F317</f>
        <v>95340</v>
      </c>
      <c r="G319" s="141"/>
      <c r="H319" s="139"/>
      <c r="I319" s="139"/>
      <c r="J319" s="139"/>
      <c r="K319" s="139"/>
      <c r="L319" s="139"/>
    </row>
    <row r="320" spans="2:12" ht="16.5" x14ac:dyDescent="0.3">
      <c r="B320" s="141"/>
      <c r="C320" s="141"/>
      <c r="D320" s="141"/>
      <c r="E320" s="141"/>
      <c r="F320" s="141"/>
      <c r="G320" s="141"/>
      <c r="H320" s="139"/>
      <c r="I320" s="139"/>
      <c r="J320" s="139"/>
      <c r="K320" s="139"/>
      <c r="L320" s="139"/>
    </row>
    <row r="321" spans="2:14" ht="16.5" x14ac:dyDescent="0.3">
      <c r="B321" s="141"/>
      <c r="C321" s="141"/>
      <c r="D321" s="141"/>
      <c r="E321" s="141"/>
      <c r="F321" s="141"/>
      <c r="G321" s="141"/>
      <c r="H321" s="139"/>
      <c r="I321" s="139"/>
      <c r="J321" s="139"/>
      <c r="K321" s="139"/>
    </row>
    <row r="322" spans="2:14" ht="16.5" x14ac:dyDescent="0.3"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</row>
    <row r="324" spans="2:14" ht="16.5" x14ac:dyDescent="0.3">
      <c r="B324" s="326" t="s">
        <v>96</v>
      </c>
      <c r="C324" s="326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</row>
    <row r="325" spans="2:14" ht="16.5" x14ac:dyDescent="0.3">
      <c r="B325" s="326" t="s">
        <v>1</v>
      </c>
      <c r="C325" s="326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</row>
    <row r="326" spans="2:14" ht="16.5" x14ac:dyDescent="0.3">
      <c r="B326" s="326" t="s">
        <v>2</v>
      </c>
      <c r="C326" s="326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</row>
    <row r="327" spans="2:14" ht="16.5" x14ac:dyDescent="0.3">
      <c r="B327" s="326" t="s">
        <v>3</v>
      </c>
      <c r="C327" s="326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</row>
    <row r="328" spans="2:14" x14ac:dyDescent="0.25">
      <c r="B328" s="147"/>
      <c r="C328" s="147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</row>
    <row r="329" spans="2:14" ht="21" x14ac:dyDescent="0.35">
      <c r="B329" s="360" t="s">
        <v>4</v>
      </c>
      <c r="C329" s="360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</row>
    <row r="330" spans="2:14" ht="21" x14ac:dyDescent="0.35">
      <c r="B330" s="360" t="s">
        <v>5</v>
      </c>
      <c r="C330" s="360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</row>
    <row r="331" spans="2:14" x14ac:dyDescent="0.25">
      <c r="B331" s="342" t="s">
        <v>6</v>
      </c>
      <c r="C331" s="342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</row>
    <row r="332" spans="2:14" ht="16.5" x14ac:dyDescent="0.3">
      <c r="B332" s="327" t="s">
        <v>6</v>
      </c>
      <c r="C332" s="327"/>
      <c r="D332" s="141"/>
      <c r="E332" s="141"/>
      <c r="F332" s="141"/>
      <c r="G332" s="141"/>
      <c r="H332" s="141"/>
      <c r="I332" s="141"/>
      <c r="J332" s="141"/>
      <c r="K332" s="141"/>
      <c r="L332" s="139"/>
      <c r="M332" s="79"/>
      <c r="N332" s="79"/>
    </row>
    <row r="333" spans="2:14" ht="18.75" x14ac:dyDescent="0.3">
      <c r="B333" s="359" t="s">
        <v>134</v>
      </c>
      <c r="C333" s="359"/>
      <c r="D333" s="141"/>
      <c r="E333" s="141"/>
      <c r="F333" s="141"/>
      <c r="G333" s="141"/>
      <c r="H333" s="141"/>
      <c r="I333" s="141"/>
      <c r="J333" s="141"/>
      <c r="K333" s="141"/>
      <c r="L333" s="139"/>
      <c r="M333" s="79"/>
      <c r="N333" s="79"/>
    </row>
    <row r="334" spans="2:14" ht="16.5" x14ac:dyDescent="0.3">
      <c r="B334" s="164" t="s">
        <v>7</v>
      </c>
      <c r="C334" s="164" t="s">
        <v>8</v>
      </c>
      <c r="D334" s="164" t="s">
        <v>133</v>
      </c>
      <c r="E334" s="164" t="s">
        <v>112</v>
      </c>
      <c r="F334" s="164" t="s">
        <v>10</v>
      </c>
      <c r="G334" s="164" t="s">
        <v>11</v>
      </c>
      <c r="H334" s="164" t="s">
        <v>12</v>
      </c>
      <c r="I334" s="164" t="s">
        <v>14</v>
      </c>
      <c r="J334" s="164" t="s">
        <v>15</v>
      </c>
      <c r="K334" s="163"/>
      <c r="L334" s="162"/>
      <c r="M334" s="79"/>
      <c r="N334" s="79"/>
    </row>
    <row r="335" spans="2:14" ht="16.5" x14ac:dyDescent="0.3">
      <c r="B335" s="161">
        <v>43841</v>
      </c>
      <c r="C335" s="159" t="s">
        <v>4</v>
      </c>
      <c r="D335" s="159" t="s">
        <v>129</v>
      </c>
      <c r="E335" s="159" t="s">
        <v>128</v>
      </c>
      <c r="F335" s="159" t="s">
        <v>132</v>
      </c>
      <c r="G335" s="158">
        <v>400</v>
      </c>
      <c r="H335" s="156"/>
      <c r="I335" s="160">
        <v>11600</v>
      </c>
      <c r="J335" s="160">
        <v>11600</v>
      </c>
      <c r="K335" s="155"/>
      <c r="L335" s="139"/>
      <c r="M335" s="79"/>
      <c r="N335" s="79"/>
    </row>
    <row r="336" spans="2:14" ht="16.5" x14ac:dyDescent="0.3">
      <c r="B336" s="155"/>
      <c r="C336" s="159" t="s">
        <v>21</v>
      </c>
      <c r="D336" s="159" t="s">
        <v>6</v>
      </c>
      <c r="E336" s="159" t="s">
        <v>6</v>
      </c>
      <c r="F336" s="159" t="s">
        <v>6</v>
      </c>
      <c r="G336" s="158">
        <v>400</v>
      </c>
      <c r="H336" s="157">
        <v>29</v>
      </c>
      <c r="I336" s="156"/>
      <c r="J336" s="156"/>
      <c r="K336" s="155"/>
      <c r="L336" s="139"/>
      <c r="M336" s="79"/>
      <c r="N336" s="79"/>
    </row>
    <row r="337" spans="2:14" ht="16.5" x14ac:dyDescent="0.3">
      <c r="B337" s="161">
        <v>43844</v>
      </c>
      <c r="C337" s="159" t="s">
        <v>4</v>
      </c>
      <c r="D337" s="159" t="s">
        <v>131</v>
      </c>
      <c r="E337" s="159" t="s">
        <v>128</v>
      </c>
      <c r="F337" s="159" t="s">
        <v>130</v>
      </c>
      <c r="G337" s="158">
        <v>400</v>
      </c>
      <c r="H337" s="156"/>
      <c r="I337" s="160">
        <v>11600</v>
      </c>
      <c r="J337" s="160">
        <v>11600</v>
      </c>
      <c r="K337" s="155"/>
      <c r="L337" s="139"/>
      <c r="M337" s="79"/>
      <c r="N337" s="79"/>
    </row>
    <row r="338" spans="2:14" ht="16.5" x14ac:dyDescent="0.3">
      <c r="B338" s="155"/>
      <c r="C338" s="159" t="s">
        <v>21</v>
      </c>
      <c r="D338" s="159" t="s">
        <v>6</v>
      </c>
      <c r="E338" s="159" t="s">
        <v>6</v>
      </c>
      <c r="F338" s="159" t="s">
        <v>6</v>
      </c>
      <c r="G338" s="158">
        <v>400</v>
      </c>
      <c r="H338" s="157">
        <v>29</v>
      </c>
      <c r="I338" s="156"/>
      <c r="J338" s="156"/>
      <c r="K338" s="155"/>
      <c r="L338" s="139"/>
      <c r="M338" s="79"/>
      <c r="N338" s="79"/>
    </row>
    <row r="339" spans="2:14" ht="16.5" x14ac:dyDescent="0.3">
      <c r="B339" s="161">
        <v>43844</v>
      </c>
      <c r="C339" s="159" t="s">
        <v>4</v>
      </c>
      <c r="D339" s="159" t="s">
        <v>129</v>
      </c>
      <c r="E339" s="159" t="s">
        <v>128</v>
      </c>
      <c r="F339" s="159" t="s">
        <v>127</v>
      </c>
      <c r="G339" s="158">
        <v>400</v>
      </c>
      <c r="H339" s="156"/>
      <c r="I339" s="160">
        <v>11600</v>
      </c>
      <c r="J339" s="160">
        <v>11600</v>
      </c>
      <c r="K339" s="155"/>
      <c r="L339" s="139"/>
      <c r="M339" s="79"/>
      <c r="N339" s="79"/>
    </row>
    <row r="340" spans="2:14" ht="16.5" x14ac:dyDescent="0.3">
      <c r="B340" s="155"/>
      <c r="C340" s="159" t="s">
        <v>21</v>
      </c>
      <c r="D340" s="159" t="s">
        <v>6</v>
      </c>
      <c r="E340" s="159" t="s">
        <v>6</v>
      </c>
      <c r="F340" s="159" t="s">
        <v>6</v>
      </c>
      <c r="G340" s="158">
        <v>400</v>
      </c>
      <c r="H340" s="157">
        <v>29</v>
      </c>
      <c r="I340" s="156"/>
      <c r="J340" s="156"/>
      <c r="K340" s="155"/>
      <c r="L340" s="139"/>
      <c r="M340" s="79"/>
      <c r="N340" s="79"/>
    </row>
    <row r="341" spans="2:14" ht="16.5" x14ac:dyDescent="0.3">
      <c r="B341" s="136"/>
      <c r="C341" s="154" t="s">
        <v>24</v>
      </c>
      <c r="D341" s="154" t="s">
        <v>6</v>
      </c>
      <c r="E341" s="154" t="s">
        <v>6</v>
      </c>
      <c r="F341" s="154" t="s">
        <v>6</v>
      </c>
      <c r="G341" s="153">
        <v>1200</v>
      </c>
      <c r="H341" s="152"/>
      <c r="I341" s="151">
        <v>34800</v>
      </c>
      <c r="J341" s="151">
        <v>34800</v>
      </c>
      <c r="K341" s="64"/>
      <c r="L341" s="139"/>
      <c r="M341" s="79"/>
      <c r="N341" s="79"/>
    </row>
    <row r="342" spans="2:14" ht="16.5" x14ac:dyDescent="0.3"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139"/>
      <c r="M342" s="79"/>
      <c r="N342" s="79"/>
    </row>
    <row r="343" spans="2:14" ht="16.5" x14ac:dyDescent="0.3">
      <c r="B343" s="141"/>
      <c r="C343" s="141"/>
      <c r="D343" s="141"/>
      <c r="E343" s="141"/>
      <c r="F343" s="141"/>
      <c r="G343" s="141"/>
      <c r="H343" s="141"/>
      <c r="I343" s="141"/>
      <c r="J343" s="141"/>
      <c r="K343" s="141"/>
      <c r="L343" s="139"/>
      <c r="M343" s="79"/>
      <c r="N343" s="79"/>
    </row>
    <row r="344" spans="2:14" ht="16.5" x14ac:dyDescent="0.3"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39"/>
      <c r="M344" s="79"/>
      <c r="N344" s="79"/>
    </row>
    <row r="345" spans="2:14" ht="16.5" x14ac:dyDescent="0.3">
      <c r="B345" s="141"/>
      <c r="C345" s="141"/>
      <c r="D345" s="141"/>
      <c r="E345" s="141"/>
      <c r="F345" s="141"/>
      <c r="G345" s="141"/>
      <c r="H345" s="139"/>
      <c r="I345" s="139"/>
      <c r="J345" s="139"/>
      <c r="K345" s="139"/>
      <c r="L345" s="139"/>
      <c r="M345" s="79"/>
      <c r="N345" s="79"/>
    </row>
    <row r="346" spans="2:14" ht="16.5" x14ac:dyDescent="0.3">
      <c r="B346" s="141"/>
      <c r="C346" s="141" t="s">
        <v>75</v>
      </c>
      <c r="D346" s="141">
        <v>1200</v>
      </c>
      <c r="E346" s="141">
        <v>29</v>
      </c>
      <c r="F346" s="141">
        <f>E346*D346</f>
        <v>34800</v>
      </c>
      <c r="G346" s="141"/>
      <c r="H346" s="139"/>
      <c r="I346" s="139"/>
      <c r="J346" s="139"/>
      <c r="K346" s="139"/>
      <c r="L346" s="139"/>
      <c r="M346" s="79"/>
      <c r="N346" s="79"/>
    </row>
    <row r="347" spans="2:14" ht="16.5" x14ac:dyDescent="0.3">
      <c r="B347" s="141"/>
      <c r="C347" s="141" t="s">
        <v>109</v>
      </c>
      <c r="D347" s="141"/>
      <c r="E347" s="141"/>
      <c r="F347" s="141">
        <f>F346*5%</f>
        <v>1740</v>
      </c>
      <c r="G347" s="141"/>
      <c r="H347" s="139"/>
      <c r="I347" s="139"/>
      <c r="J347" s="139"/>
      <c r="K347" s="139"/>
      <c r="L347" s="139"/>
      <c r="M347" s="79"/>
      <c r="N347" s="79"/>
    </row>
    <row r="348" spans="2:14" ht="16.5" x14ac:dyDescent="0.3">
      <c r="B348" s="137"/>
      <c r="C348" s="137" t="s">
        <v>126</v>
      </c>
      <c r="D348" s="137"/>
      <c r="E348" s="137"/>
      <c r="F348" s="137">
        <f>F347+F346</f>
        <v>36540</v>
      </c>
      <c r="G348" s="137"/>
      <c r="H348" s="139"/>
      <c r="I348" s="139"/>
      <c r="J348" s="139"/>
      <c r="K348" s="139"/>
      <c r="L348" s="139"/>
      <c r="M348" s="79"/>
      <c r="N348" s="79"/>
    </row>
    <row r="349" spans="2:14" ht="16.5" x14ac:dyDescent="0.3">
      <c r="B349" s="141"/>
      <c r="C349" s="141"/>
      <c r="D349" s="141"/>
      <c r="E349" s="141"/>
      <c r="F349" s="141"/>
      <c r="G349" s="141"/>
      <c r="H349" s="139"/>
      <c r="I349" s="139"/>
      <c r="J349" s="139"/>
      <c r="K349" s="139"/>
      <c r="L349" s="139"/>
      <c r="M349" s="79"/>
      <c r="N349" s="79"/>
    </row>
    <row r="350" spans="2:14" ht="16.5" x14ac:dyDescent="0.3"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79"/>
      <c r="N350" s="79"/>
    </row>
    <row r="351" spans="2:14" ht="16.5" x14ac:dyDescent="0.3"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79"/>
      <c r="N351" s="79"/>
    </row>
    <row r="352" spans="2:14" x14ac:dyDescent="0.25"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</row>
    <row r="353" spans="2:12" ht="16.5" x14ac:dyDescent="0.3">
      <c r="B353" s="326" t="s">
        <v>140</v>
      </c>
      <c r="C353" s="326"/>
      <c r="D353" s="139"/>
      <c r="E353" s="139"/>
      <c r="F353" s="139"/>
      <c r="G353" s="139"/>
      <c r="H353" s="139"/>
      <c r="I353" s="139"/>
      <c r="J353" s="139"/>
      <c r="K353" s="139"/>
      <c r="L353" s="79"/>
    </row>
    <row r="354" spans="2:12" ht="16.5" x14ac:dyDescent="0.3">
      <c r="B354" s="326" t="s">
        <v>1</v>
      </c>
      <c r="C354" s="326"/>
      <c r="D354" s="139"/>
      <c r="E354" s="139"/>
      <c r="F354" s="139"/>
      <c r="G354" s="139"/>
      <c r="H354" s="139"/>
      <c r="I354" s="139"/>
      <c r="J354" s="139"/>
      <c r="K354" s="139"/>
      <c r="L354" s="79"/>
    </row>
    <row r="355" spans="2:12" ht="16.5" x14ac:dyDescent="0.3">
      <c r="B355" s="326" t="s">
        <v>2</v>
      </c>
      <c r="C355" s="326"/>
      <c r="D355" s="139"/>
      <c r="E355" s="139"/>
      <c r="F355" s="139"/>
      <c r="G355" s="139"/>
      <c r="H355" s="139"/>
      <c r="I355" s="139"/>
      <c r="J355" s="139"/>
      <c r="K355" s="139"/>
      <c r="L355" s="79"/>
    </row>
    <row r="356" spans="2:12" ht="16.5" x14ac:dyDescent="0.3">
      <c r="B356" s="326" t="s">
        <v>3</v>
      </c>
      <c r="C356" s="326"/>
      <c r="D356" s="139"/>
      <c r="E356" s="139"/>
      <c r="F356" s="139"/>
      <c r="G356" s="139"/>
      <c r="H356" s="139"/>
      <c r="I356" s="139"/>
      <c r="J356" s="139"/>
      <c r="K356" s="139"/>
      <c r="L356" s="79"/>
    </row>
    <row r="357" spans="2:12" ht="18.75" x14ac:dyDescent="0.3">
      <c r="B357" s="368" t="s">
        <v>4</v>
      </c>
      <c r="C357" s="368"/>
      <c r="D357" s="139"/>
      <c r="E357" s="139"/>
      <c r="F357" s="139"/>
      <c r="G357" s="139"/>
      <c r="H357" s="139"/>
      <c r="I357" s="139"/>
      <c r="J357" s="139"/>
      <c r="K357" s="139"/>
      <c r="L357" s="79"/>
    </row>
    <row r="358" spans="2:12" ht="16.5" x14ac:dyDescent="0.3">
      <c r="B358" s="369" t="s">
        <v>5</v>
      </c>
      <c r="C358" s="369"/>
      <c r="D358" s="139"/>
      <c r="E358" s="139"/>
      <c r="F358" s="139"/>
      <c r="G358" s="139"/>
      <c r="H358" s="139"/>
      <c r="I358" s="139"/>
      <c r="J358" s="139"/>
      <c r="K358" s="139"/>
      <c r="L358" s="79"/>
    </row>
    <row r="359" spans="2:12" ht="16.5" x14ac:dyDescent="0.3">
      <c r="B359" s="326" t="s">
        <v>6</v>
      </c>
      <c r="C359" s="326"/>
      <c r="D359" s="139"/>
      <c r="E359" s="139"/>
      <c r="F359" s="139"/>
      <c r="G359" s="139"/>
      <c r="H359" s="139"/>
      <c r="I359" s="139"/>
      <c r="J359" s="139"/>
      <c r="K359" s="139"/>
      <c r="L359" s="79"/>
    </row>
    <row r="360" spans="2:12" ht="16.5" x14ac:dyDescent="0.3">
      <c r="B360" s="326" t="s">
        <v>6</v>
      </c>
      <c r="C360" s="326"/>
      <c r="D360" s="139"/>
      <c r="E360" s="139"/>
      <c r="F360" s="139"/>
      <c r="G360" s="139"/>
      <c r="H360" s="139"/>
      <c r="I360" s="139"/>
      <c r="J360" s="139"/>
      <c r="K360" s="139"/>
      <c r="L360" s="79"/>
    </row>
    <row r="361" spans="2:12" ht="16.5" x14ac:dyDescent="0.3">
      <c r="B361" s="367" t="s">
        <v>139</v>
      </c>
      <c r="C361" s="367"/>
      <c r="D361" s="139"/>
      <c r="E361" s="139"/>
      <c r="F361" s="139"/>
      <c r="G361" s="139"/>
      <c r="H361" s="139"/>
      <c r="I361" s="139"/>
      <c r="J361" s="139"/>
      <c r="K361" s="139"/>
      <c r="L361" s="79"/>
    </row>
    <row r="362" spans="2:12" ht="16.5" x14ac:dyDescent="0.3">
      <c r="B362" s="165" t="s">
        <v>7</v>
      </c>
      <c r="C362" s="165" t="s">
        <v>8</v>
      </c>
      <c r="D362" s="165" t="s">
        <v>9</v>
      </c>
      <c r="E362" s="165" t="s">
        <v>112</v>
      </c>
      <c r="F362" s="165" t="s">
        <v>10</v>
      </c>
      <c r="G362" s="165" t="s">
        <v>11</v>
      </c>
      <c r="H362" s="165" t="s">
        <v>12</v>
      </c>
      <c r="I362" s="165" t="s">
        <v>14</v>
      </c>
      <c r="J362" s="165" t="s">
        <v>15</v>
      </c>
      <c r="K362" s="141"/>
      <c r="L362" s="79"/>
    </row>
    <row r="363" spans="2:12" ht="16.5" x14ac:dyDescent="0.3">
      <c r="B363" s="142">
        <v>43887</v>
      </c>
      <c r="C363" s="165" t="s">
        <v>4</v>
      </c>
      <c r="D363" s="165" t="s">
        <v>138</v>
      </c>
      <c r="E363" s="165" t="s">
        <v>137</v>
      </c>
      <c r="F363" s="165" t="s">
        <v>136</v>
      </c>
      <c r="G363" s="143">
        <v>600</v>
      </c>
      <c r="H363" s="144"/>
      <c r="I363" s="145">
        <v>16200</v>
      </c>
      <c r="J363" s="145">
        <v>16200</v>
      </c>
      <c r="K363" s="141"/>
      <c r="L363" s="79"/>
    </row>
    <row r="364" spans="2:12" ht="16.5" x14ac:dyDescent="0.3">
      <c r="B364" s="141"/>
      <c r="C364" s="165" t="s">
        <v>60</v>
      </c>
      <c r="D364" s="165" t="s">
        <v>6</v>
      </c>
      <c r="E364" s="165" t="s">
        <v>6</v>
      </c>
      <c r="F364" s="165" t="s">
        <v>6</v>
      </c>
      <c r="G364" s="143">
        <v>600</v>
      </c>
      <c r="H364" s="146">
        <v>27</v>
      </c>
      <c r="I364" s="144"/>
      <c r="J364" s="144"/>
      <c r="K364" s="141"/>
      <c r="L364" s="79"/>
    </row>
    <row r="365" spans="2:12" ht="16.5" x14ac:dyDescent="0.3">
      <c r="B365" s="142">
        <v>43887</v>
      </c>
      <c r="C365" s="165" t="s">
        <v>4</v>
      </c>
      <c r="D365" s="165" t="s">
        <v>22</v>
      </c>
      <c r="E365" s="165" t="s">
        <v>128</v>
      </c>
      <c r="F365" s="165" t="s">
        <v>135</v>
      </c>
      <c r="G365" s="143">
        <v>400</v>
      </c>
      <c r="H365" s="144"/>
      <c r="I365" s="145">
        <v>10800</v>
      </c>
      <c r="J365" s="145">
        <v>10800</v>
      </c>
      <c r="K365" s="141"/>
      <c r="L365" s="79"/>
    </row>
    <row r="366" spans="2:12" ht="16.5" x14ac:dyDescent="0.3">
      <c r="B366" s="141"/>
      <c r="C366" s="165" t="s">
        <v>38</v>
      </c>
      <c r="D366" s="165" t="s">
        <v>6</v>
      </c>
      <c r="E366" s="165" t="s">
        <v>6</v>
      </c>
      <c r="F366" s="165" t="s">
        <v>6</v>
      </c>
      <c r="G366" s="143">
        <v>400</v>
      </c>
      <c r="H366" s="146">
        <v>27</v>
      </c>
      <c r="I366" s="144"/>
      <c r="J366" s="144"/>
      <c r="K366" s="141"/>
      <c r="L366" s="79"/>
    </row>
    <row r="367" spans="2:12" ht="16.5" x14ac:dyDescent="0.3">
      <c r="B367" s="141"/>
      <c r="C367" s="165" t="s">
        <v>24</v>
      </c>
      <c r="D367" s="165" t="s">
        <v>6</v>
      </c>
      <c r="E367" s="165" t="s">
        <v>6</v>
      </c>
      <c r="F367" s="165" t="s">
        <v>6</v>
      </c>
      <c r="G367" s="143">
        <v>1000</v>
      </c>
      <c r="H367" s="144"/>
      <c r="I367" s="145">
        <v>27000</v>
      </c>
      <c r="J367" s="145">
        <v>27000</v>
      </c>
      <c r="K367" s="141"/>
      <c r="L367" s="79"/>
    </row>
    <row r="368" spans="2:12" ht="16.5" x14ac:dyDescent="0.3">
      <c r="B368" s="141"/>
      <c r="C368" s="141" t="s">
        <v>109</v>
      </c>
      <c r="D368" s="141"/>
      <c r="E368" s="141"/>
      <c r="F368" s="141"/>
      <c r="G368" s="141"/>
      <c r="H368" s="141"/>
      <c r="I368" s="141">
        <f>I367*5%</f>
        <v>1350</v>
      </c>
      <c r="J368" s="141"/>
      <c r="K368" s="141"/>
      <c r="L368" s="79"/>
    </row>
    <row r="369" spans="2:12" ht="18.75" x14ac:dyDescent="0.3">
      <c r="B369" s="68"/>
      <c r="C369" s="68" t="s">
        <v>122</v>
      </c>
      <c r="D369" s="68"/>
      <c r="E369" s="68"/>
      <c r="F369" s="68"/>
      <c r="G369" s="68"/>
      <c r="H369" s="68"/>
      <c r="I369" s="166">
        <f>I368+I367</f>
        <v>28350</v>
      </c>
      <c r="J369" s="68"/>
      <c r="K369" s="141"/>
      <c r="L369" s="79"/>
    </row>
    <row r="370" spans="2:12" ht="16.5" x14ac:dyDescent="0.3">
      <c r="B370" s="141"/>
      <c r="C370" s="141"/>
      <c r="D370" s="141"/>
      <c r="E370" s="141"/>
      <c r="F370" s="141"/>
      <c r="G370" s="141"/>
      <c r="H370" s="141"/>
      <c r="I370" s="141"/>
      <c r="J370" s="141"/>
      <c r="K370" s="141"/>
      <c r="L370" s="79"/>
    </row>
    <row r="371" spans="2:12" ht="16.5" x14ac:dyDescent="0.3">
      <c r="B371" s="141"/>
      <c r="C371" s="141"/>
      <c r="D371" s="141"/>
      <c r="E371" s="141"/>
      <c r="F371" s="141"/>
      <c r="G371" s="141"/>
      <c r="H371" s="141"/>
      <c r="I371" s="141"/>
      <c r="J371" s="141"/>
      <c r="K371" s="141"/>
      <c r="L371" s="79"/>
    </row>
    <row r="372" spans="2:12" ht="16.5" x14ac:dyDescent="0.3"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79"/>
    </row>
    <row r="373" spans="2:12" x14ac:dyDescent="0.25"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</row>
    <row r="374" spans="2:12" x14ac:dyDescent="0.25"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</row>
    <row r="375" spans="2:12" x14ac:dyDescent="0.25"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</row>
    <row r="376" spans="2:12" ht="16.5" x14ac:dyDescent="0.3">
      <c r="B376" s="338" t="s">
        <v>140</v>
      </c>
      <c r="C376" s="338"/>
      <c r="D376" s="167"/>
      <c r="E376" s="167"/>
      <c r="F376" s="167"/>
      <c r="G376" s="167"/>
      <c r="H376" s="167"/>
      <c r="I376" s="167"/>
      <c r="J376" s="167"/>
      <c r="K376" s="168"/>
      <c r="L376" s="79"/>
    </row>
    <row r="377" spans="2:12" ht="16.5" x14ac:dyDescent="0.3">
      <c r="B377" s="370" t="s">
        <v>1</v>
      </c>
      <c r="C377" s="370"/>
      <c r="D377" s="167"/>
      <c r="E377" s="167"/>
      <c r="F377" s="167"/>
      <c r="G377" s="167"/>
      <c r="H377" s="167"/>
      <c r="I377" s="167"/>
      <c r="J377" s="167"/>
      <c r="K377" s="168"/>
      <c r="L377" s="79"/>
    </row>
    <row r="378" spans="2:12" ht="16.5" x14ac:dyDescent="0.3">
      <c r="B378" s="370" t="s">
        <v>2</v>
      </c>
      <c r="C378" s="370"/>
      <c r="D378" s="167"/>
      <c r="E378" s="167"/>
      <c r="F378" s="167"/>
      <c r="G378" s="167"/>
      <c r="H378" s="167"/>
      <c r="I378" s="167"/>
      <c r="J378" s="167"/>
      <c r="K378" s="168"/>
    </row>
    <row r="379" spans="2:12" ht="16.5" x14ac:dyDescent="0.3">
      <c r="B379" s="372" t="s">
        <v>3</v>
      </c>
      <c r="C379" s="372"/>
      <c r="D379" s="167"/>
      <c r="E379" s="167"/>
      <c r="F379" s="167"/>
      <c r="G379" s="167"/>
      <c r="H379" s="167"/>
      <c r="I379" s="167"/>
      <c r="J379" s="167"/>
      <c r="K379" s="168"/>
    </row>
    <row r="380" spans="2:12" ht="18.75" x14ac:dyDescent="0.3">
      <c r="B380" s="340" t="s">
        <v>4</v>
      </c>
      <c r="C380" s="340"/>
      <c r="D380" s="167"/>
      <c r="E380" s="167"/>
      <c r="F380" s="167"/>
      <c r="G380" s="167"/>
      <c r="H380" s="167"/>
      <c r="I380" s="167"/>
      <c r="J380" s="167"/>
      <c r="K380" s="168"/>
    </row>
    <row r="381" spans="2:12" ht="16.5" x14ac:dyDescent="0.3">
      <c r="B381" s="373" t="s">
        <v>5</v>
      </c>
      <c r="C381" s="373"/>
      <c r="D381" s="167"/>
      <c r="E381" s="167"/>
      <c r="F381" s="167"/>
      <c r="G381" s="167"/>
      <c r="H381" s="167"/>
      <c r="I381" s="167"/>
      <c r="J381" s="167"/>
      <c r="K381" s="168"/>
    </row>
    <row r="382" spans="2:12" ht="16.5" x14ac:dyDescent="0.3">
      <c r="B382" s="370" t="s">
        <v>6</v>
      </c>
      <c r="C382" s="370"/>
      <c r="D382" s="167"/>
      <c r="E382" s="167"/>
      <c r="F382" s="167"/>
      <c r="G382" s="167"/>
      <c r="H382" s="167"/>
      <c r="I382" s="167"/>
      <c r="J382" s="167"/>
      <c r="K382" s="168"/>
    </row>
    <row r="383" spans="2:12" ht="16.5" x14ac:dyDescent="0.3">
      <c r="B383" s="370" t="s">
        <v>6</v>
      </c>
      <c r="C383" s="370"/>
      <c r="D383" s="167"/>
      <c r="E383" s="167"/>
      <c r="F383" s="167"/>
      <c r="G383" s="167"/>
      <c r="H383" s="167"/>
      <c r="I383" s="167"/>
      <c r="J383" s="167"/>
      <c r="K383" s="168"/>
    </row>
    <row r="384" spans="2:12" ht="16.5" x14ac:dyDescent="0.3">
      <c r="B384" s="371" t="s">
        <v>141</v>
      </c>
      <c r="C384" s="371"/>
      <c r="D384" s="167"/>
      <c r="E384" s="167"/>
      <c r="F384" s="167"/>
      <c r="G384" s="167"/>
      <c r="H384" s="167"/>
      <c r="I384" s="167"/>
      <c r="J384" s="167"/>
      <c r="K384" s="168"/>
    </row>
    <row r="385" spans="2:11" ht="63" x14ac:dyDescent="0.3">
      <c r="B385" s="205" t="s">
        <v>7</v>
      </c>
      <c r="C385" s="206" t="s">
        <v>8</v>
      </c>
      <c r="D385" s="205" t="s">
        <v>9</v>
      </c>
      <c r="E385" s="205" t="s">
        <v>10</v>
      </c>
      <c r="F385" s="205" t="s">
        <v>11</v>
      </c>
      <c r="G385" s="206" t="s">
        <v>12</v>
      </c>
      <c r="H385" s="205" t="s">
        <v>13</v>
      </c>
      <c r="I385" s="205" t="s">
        <v>14</v>
      </c>
      <c r="J385" s="205" t="s">
        <v>15</v>
      </c>
      <c r="K385" s="168"/>
    </row>
    <row r="386" spans="2:11" ht="16.5" x14ac:dyDescent="0.3">
      <c r="B386" s="189">
        <v>43893</v>
      </c>
      <c r="C386" s="190" t="s">
        <v>4</v>
      </c>
      <c r="D386" s="191" t="s">
        <v>142</v>
      </c>
      <c r="E386" s="192" t="s">
        <v>143</v>
      </c>
      <c r="F386" s="193">
        <v>600</v>
      </c>
      <c r="G386" s="194"/>
      <c r="H386" s="195">
        <v>17400</v>
      </c>
      <c r="I386" s="196">
        <v>17400</v>
      </c>
      <c r="J386" s="197">
        <v>17400</v>
      </c>
      <c r="K386" s="168"/>
    </row>
    <row r="387" spans="2:11" ht="16.5" x14ac:dyDescent="0.3">
      <c r="B387" s="198"/>
      <c r="C387" s="199" t="s">
        <v>21</v>
      </c>
      <c r="D387" s="191" t="s">
        <v>6</v>
      </c>
      <c r="E387" s="192" t="s">
        <v>6</v>
      </c>
      <c r="F387" s="200">
        <v>600</v>
      </c>
      <c r="G387" s="201">
        <v>29</v>
      </c>
      <c r="H387" s="202">
        <v>17400</v>
      </c>
      <c r="I387" s="203"/>
      <c r="J387" s="204"/>
      <c r="K387" s="168"/>
    </row>
    <row r="388" spans="2:11" ht="16.5" x14ac:dyDescent="0.3">
      <c r="B388" s="189">
        <v>43899</v>
      </c>
      <c r="C388" s="190" t="s">
        <v>4</v>
      </c>
      <c r="D388" s="191" t="s">
        <v>144</v>
      </c>
      <c r="E388" s="192" t="s">
        <v>145</v>
      </c>
      <c r="F388" s="193">
        <v>400</v>
      </c>
      <c r="G388" s="194"/>
      <c r="H388" s="195">
        <v>11600</v>
      </c>
      <c r="I388" s="196">
        <v>11600</v>
      </c>
      <c r="J388" s="197">
        <v>11600</v>
      </c>
      <c r="K388" s="168"/>
    </row>
    <row r="389" spans="2:11" ht="16.5" x14ac:dyDescent="0.3">
      <c r="B389" s="198"/>
      <c r="C389" s="199" t="s">
        <v>21</v>
      </c>
      <c r="D389" s="191" t="s">
        <v>6</v>
      </c>
      <c r="E389" s="192" t="s">
        <v>6</v>
      </c>
      <c r="F389" s="200">
        <v>400</v>
      </c>
      <c r="G389" s="201">
        <v>29</v>
      </c>
      <c r="H389" s="202">
        <v>11600</v>
      </c>
      <c r="I389" s="203"/>
      <c r="J389" s="204"/>
      <c r="K389" s="168"/>
    </row>
    <row r="390" spans="2:11" ht="16.5" x14ac:dyDescent="0.3">
      <c r="B390" s="189">
        <v>43899</v>
      </c>
      <c r="C390" s="190" t="s">
        <v>4</v>
      </c>
      <c r="D390" s="191" t="s">
        <v>146</v>
      </c>
      <c r="E390" s="192" t="s">
        <v>147</v>
      </c>
      <c r="F390" s="193">
        <v>400</v>
      </c>
      <c r="G390" s="194"/>
      <c r="H390" s="195">
        <v>11600</v>
      </c>
      <c r="I390" s="196">
        <v>11600</v>
      </c>
      <c r="J390" s="197">
        <v>11600</v>
      </c>
      <c r="K390" s="168"/>
    </row>
    <row r="391" spans="2:11" ht="16.5" x14ac:dyDescent="0.3">
      <c r="B391" s="198"/>
      <c r="C391" s="199" t="s">
        <v>21</v>
      </c>
      <c r="D391" s="191" t="s">
        <v>6</v>
      </c>
      <c r="E391" s="192" t="s">
        <v>6</v>
      </c>
      <c r="F391" s="200">
        <v>400</v>
      </c>
      <c r="G391" s="201">
        <v>29</v>
      </c>
      <c r="H391" s="202">
        <v>11600</v>
      </c>
      <c r="I391" s="203"/>
      <c r="J391" s="204"/>
      <c r="K391" s="168"/>
    </row>
    <row r="392" spans="2:11" ht="16.5" x14ac:dyDescent="0.25">
      <c r="B392" s="180"/>
      <c r="C392" s="181" t="s">
        <v>24</v>
      </c>
      <c r="D392" s="182" t="s">
        <v>6</v>
      </c>
      <c r="E392" s="183" t="s">
        <v>6</v>
      </c>
      <c r="F392" s="184">
        <v>1400</v>
      </c>
      <c r="G392" s="185"/>
      <c r="H392" s="186">
        <v>40600</v>
      </c>
      <c r="I392" s="187">
        <v>40600</v>
      </c>
      <c r="J392" s="188">
        <v>40600</v>
      </c>
      <c r="K392" s="179"/>
    </row>
    <row r="393" spans="2:11" ht="16.5" x14ac:dyDescent="0.3">
      <c r="B393" s="169"/>
      <c r="C393" s="170"/>
      <c r="D393" s="171"/>
      <c r="E393" s="172"/>
      <c r="F393" s="173"/>
      <c r="G393" s="174"/>
      <c r="H393" s="175"/>
      <c r="I393" s="176"/>
      <c r="J393" s="177"/>
      <c r="K393" s="168"/>
    </row>
    <row r="394" spans="2:11" ht="16.5" x14ac:dyDescent="0.3">
      <c r="B394" s="178"/>
      <c r="C394" s="178"/>
      <c r="D394" s="178"/>
      <c r="E394" s="178"/>
      <c r="F394" s="178"/>
      <c r="G394" s="178"/>
      <c r="H394" s="178"/>
      <c r="I394" s="168"/>
      <c r="J394" s="168"/>
      <c r="K394" s="168"/>
    </row>
    <row r="395" spans="2:11" ht="16.5" x14ac:dyDescent="0.3">
      <c r="B395" s="178"/>
      <c r="C395" s="178" t="s">
        <v>75</v>
      </c>
      <c r="D395" s="178">
        <v>1400</v>
      </c>
      <c r="E395" s="178">
        <v>29</v>
      </c>
      <c r="F395" s="178">
        <f>E395*D395</f>
        <v>40600</v>
      </c>
      <c r="G395" s="178"/>
      <c r="H395" s="178"/>
      <c r="I395" s="168"/>
      <c r="J395" s="168"/>
      <c r="K395" s="168"/>
    </row>
    <row r="396" spans="2:11" ht="16.5" x14ac:dyDescent="0.3">
      <c r="B396" s="178"/>
      <c r="C396" s="178" t="s">
        <v>109</v>
      </c>
      <c r="D396" s="178"/>
      <c r="E396" s="178"/>
      <c r="F396" s="178">
        <f>F395*5%</f>
        <v>2030</v>
      </c>
      <c r="G396" s="178"/>
      <c r="H396" s="178"/>
      <c r="I396" s="168"/>
      <c r="J396" s="168"/>
      <c r="K396" s="168"/>
    </row>
    <row r="397" spans="2:11" ht="18.75" x14ac:dyDescent="0.3">
      <c r="B397" s="207"/>
      <c r="C397" s="207" t="s">
        <v>148</v>
      </c>
      <c r="D397" s="207"/>
      <c r="E397" s="207"/>
      <c r="F397" s="207">
        <f>F396+F395</f>
        <v>42630</v>
      </c>
      <c r="G397" s="207"/>
      <c r="H397" s="207"/>
      <c r="I397" s="168"/>
      <c r="J397" s="168"/>
      <c r="K397" s="168"/>
    </row>
    <row r="398" spans="2:11" ht="16.5" x14ac:dyDescent="0.3">
      <c r="B398" s="178"/>
      <c r="C398" s="178"/>
      <c r="D398" s="178"/>
      <c r="E398" s="178"/>
      <c r="F398" s="178"/>
      <c r="G398" s="178"/>
      <c r="H398" s="178"/>
      <c r="I398" s="168"/>
      <c r="J398" s="168"/>
      <c r="K398" s="168"/>
    </row>
    <row r="399" spans="2:11" ht="16.5" x14ac:dyDescent="0.3">
      <c r="B399" s="178"/>
      <c r="C399" s="178"/>
      <c r="D399" s="178"/>
      <c r="E399" s="178"/>
      <c r="F399" s="178"/>
      <c r="G399" s="178"/>
      <c r="H399" s="178"/>
      <c r="I399" s="168"/>
      <c r="J399" s="168"/>
      <c r="K399" s="168"/>
    </row>
    <row r="400" spans="2:11" ht="16.5" x14ac:dyDescent="0.3"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</row>
    <row r="401" spans="2:11" ht="16.5" x14ac:dyDescent="0.3"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</row>
    <row r="402" spans="2:11" ht="16.5" x14ac:dyDescent="0.3"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</row>
    <row r="403" spans="2:11" ht="18.75" x14ac:dyDescent="0.3">
      <c r="B403" s="21"/>
      <c r="C403" s="207" t="s">
        <v>162</v>
      </c>
      <c r="D403" s="218"/>
      <c r="E403" s="102"/>
      <c r="F403" s="102"/>
      <c r="G403" s="21"/>
      <c r="H403" s="21"/>
      <c r="I403" s="21"/>
    </row>
    <row r="404" spans="2:11" ht="19.5" customHeight="1" x14ac:dyDescent="0.25">
      <c r="B404" s="224" t="s">
        <v>7</v>
      </c>
      <c r="C404" s="224" t="s">
        <v>149</v>
      </c>
      <c r="D404" s="224" t="s">
        <v>133</v>
      </c>
      <c r="E404" s="224" t="s">
        <v>150</v>
      </c>
      <c r="F404" s="224" t="s">
        <v>11</v>
      </c>
      <c r="G404" s="224" t="s">
        <v>12</v>
      </c>
      <c r="H404" s="224" t="s">
        <v>151</v>
      </c>
      <c r="I404" s="211"/>
    </row>
    <row r="405" spans="2:11" ht="16.5" x14ac:dyDescent="0.3">
      <c r="B405" s="209">
        <v>43961</v>
      </c>
      <c r="C405" s="163" t="s">
        <v>155</v>
      </c>
      <c r="D405" s="163" t="s">
        <v>48</v>
      </c>
      <c r="E405" s="163">
        <v>552</v>
      </c>
      <c r="F405" s="163">
        <v>400</v>
      </c>
      <c r="G405" s="163">
        <v>27</v>
      </c>
      <c r="H405" s="163">
        <f>G405*F405</f>
        <v>10800</v>
      </c>
      <c r="I405" s="163"/>
    </row>
    <row r="406" spans="2:11" ht="16.5" x14ac:dyDescent="0.3">
      <c r="B406" s="209">
        <v>43969</v>
      </c>
      <c r="C406" s="163" t="s">
        <v>154</v>
      </c>
      <c r="D406" s="163" t="s">
        <v>48</v>
      </c>
      <c r="E406" s="163">
        <v>33</v>
      </c>
      <c r="F406" s="163">
        <v>400</v>
      </c>
      <c r="G406" s="163">
        <v>29</v>
      </c>
      <c r="H406" s="163">
        <f t="shared" ref="H406:H408" si="1">G406*F406</f>
        <v>11600</v>
      </c>
      <c r="I406" s="163"/>
    </row>
    <row r="407" spans="2:11" ht="16.5" x14ac:dyDescent="0.3">
      <c r="B407" s="209">
        <v>43978</v>
      </c>
      <c r="C407" s="210" t="s">
        <v>156</v>
      </c>
      <c r="D407" s="163" t="s">
        <v>152</v>
      </c>
      <c r="E407" s="163">
        <v>113</v>
      </c>
      <c r="F407" s="163">
        <v>600</v>
      </c>
      <c r="G407" s="163">
        <v>26</v>
      </c>
      <c r="H407" s="163">
        <f t="shared" si="1"/>
        <v>15600</v>
      </c>
      <c r="I407" s="163"/>
    </row>
    <row r="408" spans="2:11" ht="16.5" x14ac:dyDescent="0.3">
      <c r="B408" s="209">
        <v>43982</v>
      </c>
      <c r="C408" s="163" t="s">
        <v>154</v>
      </c>
      <c r="D408" s="163" t="s">
        <v>152</v>
      </c>
      <c r="E408" s="163">
        <v>197</v>
      </c>
      <c r="F408" s="163">
        <v>600</v>
      </c>
      <c r="G408" s="163">
        <v>29</v>
      </c>
      <c r="H408" s="163">
        <f t="shared" si="1"/>
        <v>17400</v>
      </c>
      <c r="I408" s="163"/>
    </row>
    <row r="409" spans="2:11" ht="18.75" x14ac:dyDescent="0.3">
      <c r="B409" s="21"/>
      <c r="C409" s="21"/>
      <c r="D409" s="21"/>
      <c r="E409" s="21"/>
      <c r="F409" s="217">
        <f>SUM(F405:F408)</f>
        <v>2000</v>
      </c>
      <c r="G409" s="21"/>
      <c r="H409" s="212">
        <f>SUM(H405:H408)</f>
        <v>55400</v>
      </c>
      <c r="I409" s="21"/>
    </row>
    <row r="410" spans="2:11" s="79" customFormat="1" ht="18.75" x14ac:dyDescent="0.3">
      <c r="B410" s="25"/>
      <c r="C410" s="25"/>
      <c r="D410" s="25"/>
      <c r="E410" s="25"/>
      <c r="F410" s="219"/>
      <c r="G410" s="25"/>
      <c r="H410" s="220"/>
      <c r="I410" s="25"/>
    </row>
    <row r="411" spans="2:11" s="79" customFormat="1" ht="18.75" x14ac:dyDescent="0.3">
      <c r="B411" s="25"/>
      <c r="C411" s="25"/>
      <c r="D411" s="25"/>
      <c r="E411" s="25"/>
      <c r="F411" s="219"/>
      <c r="G411" s="25"/>
      <c r="H411" s="220"/>
      <c r="I411" s="25"/>
    </row>
    <row r="413" spans="2:11" s="79" customFormat="1" ht="16.5" x14ac:dyDescent="0.3">
      <c r="C413" s="178"/>
      <c r="D413" s="178"/>
      <c r="E413" s="178"/>
      <c r="F413" s="178"/>
      <c r="G413" s="178"/>
      <c r="H413" s="178"/>
    </row>
    <row r="414" spans="2:11" ht="16.5" x14ac:dyDescent="0.3">
      <c r="C414" s="178"/>
      <c r="D414" s="210" t="s">
        <v>75</v>
      </c>
      <c r="E414" s="210">
        <v>1000</v>
      </c>
      <c r="F414" s="210">
        <v>29</v>
      </c>
      <c r="G414" s="178">
        <f>F414*E414</f>
        <v>29000</v>
      </c>
      <c r="H414" s="178"/>
    </row>
    <row r="415" spans="2:11" s="79" customFormat="1" ht="16.5" x14ac:dyDescent="0.3">
      <c r="C415" s="178"/>
      <c r="D415" s="210" t="s">
        <v>157</v>
      </c>
      <c r="E415" s="210">
        <v>600</v>
      </c>
      <c r="F415" s="210">
        <v>26</v>
      </c>
      <c r="G415" s="178">
        <f>F415*E415</f>
        <v>15600</v>
      </c>
      <c r="H415" s="178"/>
    </row>
    <row r="416" spans="2:11" s="79" customFormat="1" ht="16.5" x14ac:dyDescent="0.3">
      <c r="C416" s="178"/>
      <c r="D416" s="210" t="s">
        <v>76</v>
      </c>
      <c r="E416" s="210">
        <v>400</v>
      </c>
      <c r="F416" s="210">
        <v>27</v>
      </c>
      <c r="G416" s="178">
        <f>F416*E416</f>
        <v>10800</v>
      </c>
      <c r="H416" s="178"/>
    </row>
    <row r="417" spans="2:13" s="79" customFormat="1" ht="18.75" x14ac:dyDescent="0.3">
      <c r="C417" s="136"/>
      <c r="D417" s="213" t="s">
        <v>77</v>
      </c>
      <c r="E417" s="213"/>
      <c r="F417" s="213"/>
      <c r="G417" s="207">
        <f>SUM(G414:G416)</f>
        <v>55400</v>
      </c>
      <c r="H417" s="136"/>
    </row>
    <row r="418" spans="2:13" s="79" customFormat="1" ht="16.5" x14ac:dyDescent="0.3">
      <c r="C418" s="215"/>
      <c r="D418" s="178" t="s">
        <v>158</v>
      </c>
      <c r="E418" s="178"/>
      <c r="F418" s="178"/>
      <c r="G418" s="178">
        <f>G417*5%</f>
        <v>2770</v>
      </c>
      <c r="H418" s="178"/>
    </row>
    <row r="419" spans="2:13" s="79" customFormat="1" ht="18.75" x14ac:dyDescent="0.3">
      <c r="C419" s="207"/>
      <c r="D419" s="214" t="s">
        <v>159</v>
      </c>
      <c r="E419" s="137"/>
      <c r="F419" s="137"/>
      <c r="G419" s="207">
        <f>G418+G417</f>
        <v>58170</v>
      </c>
      <c r="H419" s="207"/>
    </row>
    <row r="420" spans="2:13" s="79" customFormat="1" ht="16.5" x14ac:dyDescent="0.3">
      <c r="C420" s="216"/>
      <c r="D420" s="178"/>
      <c r="E420" s="178"/>
      <c r="F420" s="178"/>
      <c r="G420" s="178"/>
      <c r="H420" s="178"/>
    </row>
    <row r="421" spans="2:13" s="79" customFormat="1" x14ac:dyDescent="0.25"/>
    <row r="422" spans="2:13" s="79" customFormat="1" x14ac:dyDescent="0.25"/>
    <row r="423" spans="2:13" s="79" customFormat="1" x14ac:dyDescent="0.25"/>
    <row r="424" spans="2:13" s="79" customFormat="1" ht="18.75" x14ac:dyDescent="0.25">
      <c r="C424" s="357"/>
      <c r="D424" s="357"/>
    </row>
    <row r="425" spans="2:13" s="79" customFormat="1" x14ac:dyDescent="0.25"/>
    <row r="426" spans="2:13" ht="18.75" x14ac:dyDescent="0.3">
      <c r="B426" s="21"/>
      <c r="C426" s="207" t="s">
        <v>162</v>
      </c>
      <c r="D426" s="218"/>
      <c r="E426" s="102"/>
      <c r="F426" s="102"/>
      <c r="G426" s="21"/>
      <c r="H426" s="21"/>
      <c r="I426" s="21"/>
    </row>
    <row r="427" spans="2:13" s="79" customFormat="1" x14ac:dyDescent="0.25">
      <c r="B427" s="224" t="s">
        <v>7</v>
      </c>
      <c r="C427" s="224" t="s">
        <v>149</v>
      </c>
      <c r="D427" s="224" t="s">
        <v>133</v>
      </c>
      <c r="E427" s="224" t="s">
        <v>150</v>
      </c>
      <c r="F427" s="224" t="s">
        <v>11</v>
      </c>
      <c r="G427" s="224" t="s">
        <v>12</v>
      </c>
      <c r="H427" s="224" t="s">
        <v>151</v>
      </c>
      <c r="I427" s="224"/>
    </row>
    <row r="428" spans="2:13" ht="16.5" x14ac:dyDescent="0.3">
      <c r="B428" s="208">
        <v>43983</v>
      </c>
      <c r="C428" s="178" t="s">
        <v>154</v>
      </c>
      <c r="D428" s="178" t="s">
        <v>152</v>
      </c>
      <c r="E428" s="178">
        <v>204</v>
      </c>
      <c r="F428" s="178">
        <v>600</v>
      </c>
      <c r="G428" s="178">
        <v>29</v>
      </c>
      <c r="H428" s="178">
        <f t="shared" ref="H428:H435" si="2">G428*F428</f>
        <v>17400</v>
      </c>
      <c r="I428" s="178"/>
      <c r="M428" s="178">
        <v>17400</v>
      </c>
    </row>
    <row r="429" spans="2:13" ht="16.5" x14ac:dyDescent="0.3">
      <c r="B429" s="208">
        <v>43996</v>
      </c>
      <c r="C429" s="178" t="s">
        <v>155</v>
      </c>
      <c r="D429" s="178" t="s">
        <v>48</v>
      </c>
      <c r="E429" s="178">
        <v>409</v>
      </c>
      <c r="F429" s="178">
        <v>400</v>
      </c>
      <c r="G429" s="178">
        <v>27</v>
      </c>
      <c r="H429" s="178">
        <f t="shared" si="2"/>
        <v>10800</v>
      </c>
      <c r="I429" s="178"/>
      <c r="M429" s="178">
        <v>10800</v>
      </c>
    </row>
    <row r="430" spans="2:13" ht="16.5" x14ac:dyDescent="0.3">
      <c r="B430" s="208">
        <v>43998</v>
      </c>
      <c r="C430" s="178" t="s">
        <v>154</v>
      </c>
      <c r="D430" s="178" t="s">
        <v>153</v>
      </c>
      <c r="E430" s="178">
        <v>434</v>
      </c>
      <c r="F430" s="178">
        <v>400</v>
      </c>
      <c r="G430" s="178">
        <v>29</v>
      </c>
      <c r="H430" s="178">
        <f t="shared" si="2"/>
        <v>11600</v>
      </c>
      <c r="I430" s="178"/>
      <c r="M430" s="178">
        <v>11600</v>
      </c>
    </row>
    <row r="431" spans="2:13" ht="16.5" x14ac:dyDescent="0.3">
      <c r="B431" s="208">
        <v>44003</v>
      </c>
      <c r="C431" s="178" t="s">
        <v>154</v>
      </c>
      <c r="D431" s="178" t="s">
        <v>153</v>
      </c>
      <c r="E431" s="178">
        <v>539</v>
      </c>
      <c r="F431" s="178">
        <v>400</v>
      </c>
      <c r="G431" s="178">
        <v>29</v>
      </c>
      <c r="H431" s="178">
        <f t="shared" si="2"/>
        <v>11600</v>
      </c>
      <c r="I431" s="178"/>
      <c r="M431" s="178">
        <v>11600</v>
      </c>
    </row>
    <row r="432" spans="2:13" ht="16.5" x14ac:dyDescent="0.3">
      <c r="B432" s="208">
        <v>44007</v>
      </c>
      <c r="C432" s="178" t="s">
        <v>154</v>
      </c>
      <c r="D432" s="178" t="s">
        <v>153</v>
      </c>
      <c r="E432" s="178">
        <v>588</v>
      </c>
      <c r="F432" s="178">
        <v>400</v>
      </c>
      <c r="G432" s="178">
        <v>29</v>
      </c>
      <c r="H432" s="178">
        <f t="shared" si="2"/>
        <v>11600</v>
      </c>
      <c r="I432" s="178"/>
      <c r="M432" s="178">
        <v>11600</v>
      </c>
    </row>
    <row r="433" spans="2:14" s="79" customFormat="1" ht="16.5" x14ac:dyDescent="0.3">
      <c r="B433" s="208">
        <v>44009</v>
      </c>
      <c r="C433" s="178" t="s">
        <v>160</v>
      </c>
      <c r="D433" s="178" t="s">
        <v>153</v>
      </c>
      <c r="E433" s="178">
        <v>718</v>
      </c>
      <c r="F433" s="178">
        <v>400</v>
      </c>
      <c r="G433" s="178">
        <v>39</v>
      </c>
      <c r="H433" s="178">
        <f t="shared" si="2"/>
        <v>15600</v>
      </c>
      <c r="I433" s="178"/>
      <c r="M433" s="79">
        <f>SUM(M428:M432)</f>
        <v>63000</v>
      </c>
    </row>
    <row r="434" spans="2:14" s="79" customFormat="1" ht="16.5" x14ac:dyDescent="0.3">
      <c r="B434" s="208">
        <v>44012</v>
      </c>
      <c r="C434" s="178" t="s">
        <v>154</v>
      </c>
      <c r="D434" s="178" t="s">
        <v>153</v>
      </c>
      <c r="E434" s="178">
        <v>762</v>
      </c>
      <c r="F434" s="178">
        <v>400</v>
      </c>
      <c r="G434" s="178">
        <v>29</v>
      </c>
      <c r="H434" s="178">
        <f t="shared" si="2"/>
        <v>11600</v>
      </c>
      <c r="I434" s="178"/>
    </row>
    <row r="435" spans="2:14" s="79" customFormat="1" ht="16.5" x14ac:dyDescent="0.3">
      <c r="B435" s="208">
        <v>44012</v>
      </c>
      <c r="C435" s="178" t="s">
        <v>155</v>
      </c>
      <c r="D435" s="178" t="s">
        <v>153</v>
      </c>
      <c r="E435" s="178">
        <v>779</v>
      </c>
      <c r="F435" s="178">
        <v>400</v>
      </c>
      <c r="G435" s="178">
        <v>27</v>
      </c>
      <c r="H435" s="178">
        <f t="shared" si="2"/>
        <v>10800</v>
      </c>
      <c r="I435" s="178"/>
    </row>
    <row r="436" spans="2:14" ht="18.75" x14ac:dyDescent="0.3">
      <c r="B436" s="178"/>
      <c r="C436" s="178"/>
      <c r="D436" s="178"/>
      <c r="E436" s="178"/>
      <c r="F436" s="207">
        <f>SUM(F428:F435)</f>
        <v>3400</v>
      </c>
      <c r="G436" s="207"/>
      <c r="H436" s="207">
        <f>SUM(H428:H435)</f>
        <v>101000</v>
      </c>
      <c r="I436" s="207"/>
      <c r="M436">
        <v>15600</v>
      </c>
    </row>
    <row r="437" spans="2:14" s="79" customFormat="1" ht="18.75" x14ac:dyDescent="0.3">
      <c r="B437" s="112"/>
      <c r="C437" s="112"/>
      <c r="D437" s="112"/>
      <c r="E437" s="112"/>
      <c r="F437" s="221"/>
      <c r="G437" s="221"/>
      <c r="H437" s="221"/>
      <c r="I437" s="221"/>
      <c r="M437" s="79">
        <v>11600</v>
      </c>
    </row>
    <row r="438" spans="2:14" s="79" customFormat="1" ht="18.75" x14ac:dyDescent="0.3">
      <c r="B438" s="112"/>
      <c r="C438" s="112"/>
      <c r="D438" s="112"/>
      <c r="E438" s="112"/>
      <c r="F438" s="221"/>
      <c r="G438" s="221"/>
      <c r="H438" s="221"/>
      <c r="I438" s="221"/>
      <c r="M438" s="79">
        <v>10800</v>
      </c>
    </row>
    <row r="439" spans="2:14" ht="16.5" x14ac:dyDescent="0.3">
      <c r="B439" s="168"/>
      <c r="C439" s="168"/>
      <c r="D439" s="168"/>
      <c r="E439" s="168"/>
      <c r="F439" s="168"/>
      <c r="G439" s="168"/>
      <c r="H439" s="168"/>
      <c r="I439" s="168"/>
      <c r="M439">
        <f>SUM(M436:M438)</f>
        <v>38000</v>
      </c>
    </row>
    <row r="440" spans="2:14" ht="16.5" x14ac:dyDescent="0.3">
      <c r="B440" s="168"/>
      <c r="C440" s="178"/>
      <c r="D440" s="178"/>
      <c r="E440" s="178"/>
      <c r="F440" s="178"/>
      <c r="G440" s="178"/>
      <c r="H440" s="178"/>
      <c r="I440" s="168"/>
    </row>
    <row r="441" spans="2:14" ht="16.5" x14ac:dyDescent="0.3">
      <c r="B441" s="168"/>
      <c r="C441" s="178"/>
      <c r="D441" s="210" t="s">
        <v>75</v>
      </c>
      <c r="E441" s="210">
        <v>2200</v>
      </c>
      <c r="F441" s="210">
        <v>29</v>
      </c>
      <c r="G441" s="178">
        <f>F441*E441</f>
        <v>63800</v>
      </c>
      <c r="H441" s="178"/>
      <c r="I441" s="168"/>
    </row>
    <row r="442" spans="2:14" ht="16.5" x14ac:dyDescent="0.3">
      <c r="B442" s="168"/>
      <c r="C442" s="178"/>
      <c r="D442" s="210" t="s">
        <v>76</v>
      </c>
      <c r="E442" s="210">
        <v>800</v>
      </c>
      <c r="F442" s="210">
        <v>27</v>
      </c>
      <c r="G442" s="178">
        <f>F442*E442</f>
        <v>21600</v>
      </c>
      <c r="H442" s="178"/>
      <c r="I442" s="168"/>
    </row>
    <row r="443" spans="2:14" s="79" customFormat="1" ht="16.5" x14ac:dyDescent="0.3">
      <c r="B443" s="168"/>
      <c r="C443" s="178"/>
      <c r="D443" s="210" t="s">
        <v>161</v>
      </c>
      <c r="E443" s="210">
        <v>400</v>
      </c>
      <c r="F443" s="210">
        <v>39</v>
      </c>
      <c r="G443" s="178">
        <f>F443*E443</f>
        <v>15600</v>
      </c>
      <c r="H443" s="178"/>
      <c r="I443" s="168"/>
    </row>
    <row r="444" spans="2:14" ht="16.5" x14ac:dyDescent="0.3">
      <c r="B444" s="168"/>
      <c r="C444" s="136"/>
      <c r="D444" s="213" t="s">
        <v>77</v>
      </c>
      <c r="E444" s="213">
        <f>SUM(E441:E443)</f>
        <v>3400</v>
      </c>
      <c r="F444" s="213"/>
      <c r="G444" s="137">
        <f>SUM(G441:G443)</f>
        <v>101000</v>
      </c>
      <c r="H444" s="136"/>
      <c r="I444" s="168"/>
      <c r="N444">
        <f>58170+106050</f>
        <v>164220</v>
      </c>
    </row>
    <row r="445" spans="2:14" ht="16.5" x14ac:dyDescent="0.3">
      <c r="B445" s="168"/>
      <c r="C445" s="215"/>
      <c r="D445" s="178" t="s">
        <v>158</v>
      </c>
      <c r="E445" s="178"/>
      <c r="F445" s="178"/>
      <c r="G445" s="136">
        <f>G444*5%</f>
        <v>5050</v>
      </c>
      <c r="H445" s="178"/>
      <c r="I445" s="168"/>
    </row>
    <row r="446" spans="2:14" ht="18.75" x14ac:dyDescent="0.3">
      <c r="B446" s="168"/>
      <c r="C446" s="207"/>
      <c r="D446" s="214" t="s">
        <v>159</v>
      </c>
      <c r="E446" s="137"/>
      <c r="F446" s="137"/>
      <c r="G446" s="207">
        <f>G445+G444</f>
        <v>106050</v>
      </c>
      <c r="H446" s="207"/>
      <c r="I446" s="168"/>
    </row>
    <row r="447" spans="2:14" ht="16.5" x14ac:dyDescent="0.3">
      <c r="B447" s="168"/>
      <c r="C447" s="216"/>
      <c r="D447" s="178"/>
      <c r="E447" s="178"/>
      <c r="F447" s="178"/>
      <c r="G447" s="178"/>
      <c r="H447" s="178"/>
      <c r="I447" s="168"/>
    </row>
    <row r="448" spans="2:14" ht="16.5" x14ac:dyDescent="0.3">
      <c r="B448" s="168"/>
      <c r="C448" s="168"/>
      <c r="D448" s="168"/>
      <c r="E448" s="168"/>
      <c r="F448" s="168"/>
      <c r="G448" s="168"/>
      <c r="H448" s="168"/>
      <c r="I448" s="168"/>
    </row>
    <row r="449" spans="2:9" ht="16.5" x14ac:dyDescent="0.3">
      <c r="B449" s="168"/>
      <c r="C449" s="168"/>
      <c r="D449" s="168"/>
      <c r="E449" s="168"/>
      <c r="F449" s="168"/>
      <c r="G449" s="168"/>
      <c r="H449" s="168"/>
      <c r="I449" s="168"/>
    </row>
    <row r="450" spans="2:9" ht="18.75" x14ac:dyDescent="0.3">
      <c r="B450" s="207" t="s">
        <v>163</v>
      </c>
      <c r="C450" s="207"/>
      <c r="D450" s="23"/>
      <c r="E450" s="168"/>
      <c r="F450" s="168"/>
      <c r="G450" s="168"/>
      <c r="H450" s="168"/>
      <c r="I450" s="168"/>
    </row>
    <row r="451" spans="2:9" ht="16.5" x14ac:dyDescent="0.3">
      <c r="B451" s="222"/>
      <c r="C451" s="222"/>
      <c r="D451" s="222"/>
      <c r="E451" s="168"/>
      <c r="F451" s="168"/>
      <c r="G451" s="168"/>
      <c r="H451" s="168"/>
      <c r="I451" s="168"/>
    </row>
    <row r="452" spans="2:9" ht="16.5" x14ac:dyDescent="0.3">
      <c r="B452" s="223">
        <v>43961</v>
      </c>
      <c r="C452" s="222">
        <v>10992988</v>
      </c>
      <c r="D452" s="222"/>
      <c r="E452" s="168"/>
      <c r="F452" s="168"/>
      <c r="G452" s="168"/>
      <c r="H452" s="168"/>
      <c r="I452" s="168"/>
    </row>
    <row r="453" spans="2:9" ht="16.5" x14ac:dyDescent="0.3">
      <c r="B453" s="223">
        <v>43969</v>
      </c>
      <c r="C453" s="222">
        <v>11051860</v>
      </c>
      <c r="D453" s="222"/>
      <c r="E453" s="168"/>
      <c r="F453" s="168"/>
      <c r="G453" s="168"/>
      <c r="H453" s="168"/>
      <c r="I453" s="168"/>
    </row>
    <row r="454" spans="2:9" ht="16.5" x14ac:dyDescent="0.3">
      <c r="B454" s="223">
        <v>43978</v>
      </c>
      <c r="C454" s="222">
        <v>11125647</v>
      </c>
      <c r="D454" s="222"/>
      <c r="E454" s="168"/>
      <c r="F454" s="168"/>
      <c r="G454" s="168"/>
      <c r="H454" s="168"/>
      <c r="I454" s="168"/>
    </row>
    <row r="455" spans="2:9" ht="16.5" x14ac:dyDescent="0.3">
      <c r="B455" s="223">
        <v>43982</v>
      </c>
      <c r="C455" s="222">
        <v>11165860</v>
      </c>
      <c r="D455" s="222"/>
      <c r="E455" s="168"/>
      <c r="F455" s="168"/>
      <c r="G455" s="168"/>
      <c r="H455" s="168"/>
      <c r="I455" s="168"/>
    </row>
    <row r="456" spans="2:9" ht="16.5" x14ac:dyDescent="0.3">
      <c r="B456" s="223">
        <v>43983</v>
      </c>
      <c r="C456" s="222">
        <v>11169898</v>
      </c>
      <c r="D456" s="222"/>
      <c r="E456" s="168"/>
      <c r="F456" s="168"/>
      <c r="G456" s="168"/>
      <c r="H456" s="168"/>
      <c r="I456" s="168"/>
    </row>
    <row r="457" spans="2:9" ht="16.5" x14ac:dyDescent="0.3">
      <c r="B457" s="223">
        <v>43996</v>
      </c>
      <c r="C457" s="222">
        <v>11284809</v>
      </c>
      <c r="D457" s="222"/>
      <c r="E457" s="168"/>
      <c r="F457" s="168"/>
      <c r="G457" s="168"/>
      <c r="H457" s="168"/>
      <c r="I457" s="168"/>
    </row>
    <row r="458" spans="2:9" ht="16.5" x14ac:dyDescent="0.3">
      <c r="B458" s="223">
        <v>43998</v>
      </c>
      <c r="C458" s="222">
        <v>11298825</v>
      </c>
      <c r="D458" s="222"/>
      <c r="E458" s="168"/>
      <c r="F458" s="168"/>
      <c r="G458" s="168"/>
      <c r="H458" s="168"/>
      <c r="I458" s="168"/>
    </row>
    <row r="459" spans="2:9" ht="16.5" x14ac:dyDescent="0.3">
      <c r="B459" s="223">
        <v>44003</v>
      </c>
      <c r="C459" s="222">
        <v>11354305</v>
      </c>
      <c r="D459" s="222"/>
      <c r="E459" s="168"/>
      <c r="F459" s="168"/>
      <c r="G459" s="168"/>
      <c r="H459" s="168"/>
      <c r="I459" s="168"/>
    </row>
    <row r="460" spans="2:9" ht="16.5" x14ac:dyDescent="0.3">
      <c r="B460" s="223">
        <v>44007</v>
      </c>
      <c r="C460" s="222">
        <v>11400227</v>
      </c>
      <c r="D460" s="222"/>
      <c r="E460" s="168"/>
      <c r="F460" s="168"/>
      <c r="G460" s="168"/>
      <c r="H460" s="168"/>
      <c r="I460" s="168"/>
    </row>
    <row r="461" spans="2:9" ht="16.5" x14ac:dyDescent="0.3">
      <c r="B461" s="223">
        <v>44009</v>
      </c>
      <c r="C461" s="222">
        <v>11430167</v>
      </c>
      <c r="D461" s="222"/>
      <c r="E461" s="168"/>
      <c r="F461" s="168"/>
      <c r="G461" s="168"/>
      <c r="H461" s="168"/>
      <c r="I461" s="168"/>
    </row>
    <row r="462" spans="2:9" ht="16.5" x14ac:dyDescent="0.3">
      <c r="B462" s="223">
        <v>44012</v>
      </c>
      <c r="C462" s="222">
        <v>11467456</v>
      </c>
      <c r="D462" s="222"/>
      <c r="E462" s="168"/>
      <c r="F462" s="168"/>
      <c r="G462" s="168"/>
      <c r="H462" s="168"/>
      <c r="I462" s="168"/>
    </row>
    <row r="463" spans="2:9" ht="16.5" x14ac:dyDescent="0.3">
      <c r="B463" s="223">
        <v>44012</v>
      </c>
      <c r="C463" s="222">
        <v>11473884</v>
      </c>
      <c r="D463" s="222"/>
      <c r="E463" s="168"/>
      <c r="F463" s="168"/>
      <c r="G463" s="168"/>
      <c r="H463" s="168"/>
      <c r="I463" s="168"/>
    </row>
    <row r="464" spans="2:9" ht="16.5" x14ac:dyDescent="0.3">
      <c r="B464" s="222"/>
      <c r="C464" s="222"/>
      <c r="D464" s="222"/>
      <c r="E464" s="168"/>
      <c r="F464" s="168"/>
      <c r="G464" s="168"/>
      <c r="H464" s="168"/>
      <c r="I464" s="168"/>
    </row>
    <row r="465" spans="2:14" ht="16.5" x14ac:dyDescent="0.3">
      <c r="B465" s="168"/>
      <c r="C465" s="168"/>
      <c r="D465" s="168"/>
      <c r="E465" s="168"/>
      <c r="F465" s="168"/>
      <c r="G465" s="168"/>
      <c r="H465" s="168"/>
      <c r="I465" s="168"/>
    </row>
    <row r="466" spans="2:14" ht="16.5" x14ac:dyDescent="0.3">
      <c r="B466" s="168"/>
      <c r="C466" s="168"/>
      <c r="D466" s="168"/>
      <c r="E466" s="168"/>
      <c r="F466" s="168"/>
      <c r="G466" s="168"/>
      <c r="H466" s="168"/>
      <c r="I466" s="168"/>
    </row>
    <row r="467" spans="2:14" ht="16.5" x14ac:dyDescent="0.3">
      <c r="B467" s="168"/>
      <c r="C467" s="168"/>
      <c r="D467" s="168"/>
      <c r="E467" s="168"/>
      <c r="F467" s="168"/>
      <c r="G467" s="168"/>
      <c r="H467" s="168"/>
      <c r="I467" s="168"/>
    </row>
    <row r="468" spans="2:14" ht="18.75" x14ac:dyDescent="0.3">
      <c r="B468" s="21"/>
      <c r="C468" s="207" t="s">
        <v>162</v>
      </c>
      <c r="D468" s="218"/>
      <c r="E468" s="102"/>
      <c r="F468" s="102"/>
      <c r="G468" s="21"/>
      <c r="H468" s="21"/>
      <c r="I468" s="21"/>
    </row>
    <row r="469" spans="2:14" x14ac:dyDescent="0.25">
      <c r="B469" s="224" t="s">
        <v>7</v>
      </c>
      <c r="C469" s="224" t="s">
        <v>149</v>
      </c>
      <c r="D469" s="224" t="s">
        <v>133</v>
      </c>
      <c r="E469" s="224" t="s">
        <v>150</v>
      </c>
      <c r="F469" s="224" t="s">
        <v>11</v>
      </c>
      <c r="G469" s="224" t="s">
        <v>12</v>
      </c>
      <c r="H469" s="224" t="s">
        <v>151</v>
      </c>
      <c r="I469" s="224"/>
    </row>
    <row r="470" spans="2:14" ht="16.5" x14ac:dyDescent="0.3">
      <c r="B470" s="208">
        <v>44035</v>
      </c>
      <c r="C470" s="178" t="s">
        <v>154</v>
      </c>
      <c r="D470" s="178" t="s">
        <v>153</v>
      </c>
      <c r="E470" s="178">
        <v>1062</v>
      </c>
      <c r="F470" s="178">
        <v>400</v>
      </c>
      <c r="G470" s="178">
        <v>29</v>
      </c>
      <c r="H470" s="178">
        <f t="shared" ref="H470:H472" si="3">G470*F470</f>
        <v>11600</v>
      </c>
      <c r="I470" s="178"/>
    </row>
    <row r="471" spans="2:14" ht="16.5" x14ac:dyDescent="0.3">
      <c r="B471" s="208">
        <v>44036</v>
      </c>
      <c r="C471" s="178" t="s">
        <v>154</v>
      </c>
      <c r="D471" s="178" t="s">
        <v>153</v>
      </c>
      <c r="E471" s="178">
        <v>1066</v>
      </c>
      <c r="F471" s="178">
        <v>400</v>
      </c>
      <c r="G471" s="178">
        <v>29</v>
      </c>
      <c r="H471" s="178">
        <f t="shared" si="3"/>
        <v>11600</v>
      </c>
      <c r="I471" s="178"/>
    </row>
    <row r="472" spans="2:14" ht="16.5" x14ac:dyDescent="0.3">
      <c r="B472" s="208">
        <v>44038</v>
      </c>
      <c r="C472" s="178" t="s">
        <v>154</v>
      </c>
      <c r="D472" s="178" t="s">
        <v>48</v>
      </c>
      <c r="E472" s="178">
        <v>1079</v>
      </c>
      <c r="F472" s="178">
        <v>400</v>
      </c>
      <c r="G472" s="178">
        <v>29</v>
      </c>
      <c r="H472" s="178">
        <f t="shared" si="3"/>
        <v>11600</v>
      </c>
      <c r="I472" s="178"/>
    </row>
    <row r="473" spans="2:14" ht="18.75" x14ac:dyDescent="0.3">
      <c r="B473" s="178"/>
      <c r="C473" s="178"/>
      <c r="D473" s="178"/>
      <c r="E473" s="178"/>
      <c r="F473" s="207">
        <f>SUM(F470:F472)</f>
        <v>1200</v>
      </c>
      <c r="G473" s="207"/>
      <c r="H473" s="207">
        <f>SUM(H470:H472)</f>
        <v>34800</v>
      </c>
      <c r="I473" s="207"/>
    </row>
    <row r="474" spans="2:14" s="79" customFormat="1" ht="18.75" x14ac:dyDescent="0.3">
      <c r="B474" s="112"/>
      <c r="C474" s="112"/>
      <c r="D474" s="112"/>
      <c r="E474" s="112"/>
      <c r="F474" s="221"/>
      <c r="G474" s="221"/>
      <c r="H474" s="221"/>
      <c r="I474" s="221"/>
    </row>
    <row r="475" spans="2:14" ht="16.5" x14ac:dyDescent="0.3">
      <c r="B475" s="178"/>
      <c r="C475" s="178"/>
      <c r="D475" s="178"/>
      <c r="E475" s="178"/>
      <c r="F475" s="178"/>
      <c r="G475" s="178"/>
      <c r="H475" s="178"/>
      <c r="I475" s="168"/>
    </row>
    <row r="476" spans="2:14" ht="16.5" x14ac:dyDescent="0.3">
      <c r="B476" s="178"/>
      <c r="C476" s="178" t="s">
        <v>75</v>
      </c>
      <c r="D476" s="178"/>
      <c r="E476" s="178">
        <v>1200</v>
      </c>
      <c r="F476" s="178">
        <v>29</v>
      </c>
      <c r="G476" s="178">
        <f>F476*E476</f>
        <v>34800</v>
      </c>
      <c r="H476" s="178"/>
      <c r="I476" s="168"/>
    </row>
    <row r="477" spans="2:14" ht="16.5" x14ac:dyDescent="0.3">
      <c r="B477" s="178"/>
      <c r="C477" s="178" t="s">
        <v>54</v>
      </c>
      <c r="D477" s="178"/>
      <c r="E477" s="178"/>
      <c r="F477" s="178"/>
      <c r="G477" s="178">
        <f>G476*5%</f>
        <v>1740</v>
      </c>
      <c r="H477" s="178"/>
      <c r="I477" s="168"/>
    </row>
    <row r="478" spans="2:14" ht="18.75" x14ac:dyDescent="0.3">
      <c r="B478" s="207"/>
      <c r="C478" s="207" t="s">
        <v>122</v>
      </c>
      <c r="D478" s="207"/>
      <c r="E478" s="207"/>
      <c r="F478" s="207"/>
      <c r="G478" s="207">
        <f>G477+G476</f>
        <v>36540</v>
      </c>
      <c r="H478" s="207"/>
      <c r="I478" s="168"/>
      <c r="N478">
        <f>106050+36540</f>
        <v>142590</v>
      </c>
    </row>
    <row r="479" spans="2:14" ht="18.75" x14ac:dyDescent="0.3">
      <c r="B479" s="207"/>
      <c r="C479" s="207"/>
      <c r="D479" s="207"/>
      <c r="E479" s="207"/>
      <c r="F479" s="207"/>
      <c r="G479" s="207"/>
      <c r="H479" s="207"/>
      <c r="I479" s="168"/>
    </row>
    <row r="480" spans="2:14" ht="16.5" x14ac:dyDescent="0.3">
      <c r="B480" s="168"/>
      <c r="C480" s="168"/>
      <c r="D480" s="168"/>
      <c r="E480" s="168"/>
      <c r="F480" s="168"/>
      <c r="G480" s="168"/>
      <c r="H480" s="168"/>
      <c r="I480" s="168"/>
    </row>
    <row r="481" spans="2:13" ht="16.5" x14ac:dyDescent="0.3">
      <c r="B481" s="168"/>
      <c r="C481" s="168"/>
      <c r="D481" s="168"/>
      <c r="E481" s="168"/>
      <c r="F481" s="168"/>
      <c r="G481" s="168" t="s">
        <v>164</v>
      </c>
      <c r="H481" s="168"/>
      <c r="I481" s="168"/>
    </row>
    <row r="482" spans="2:13" ht="16.5" x14ac:dyDescent="0.3">
      <c r="B482" s="168"/>
      <c r="C482" s="168"/>
      <c r="D482" s="168"/>
      <c r="E482" s="168"/>
      <c r="F482" s="168"/>
      <c r="G482" s="168"/>
      <c r="H482" s="168"/>
      <c r="I482" s="168"/>
    </row>
    <row r="483" spans="2:13" ht="18.75" x14ac:dyDescent="0.3">
      <c r="B483" s="21"/>
      <c r="C483" s="207" t="s">
        <v>162</v>
      </c>
      <c r="D483" s="218"/>
      <c r="E483" s="102"/>
      <c r="F483" s="102"/>
      <c r="G483" s="21"/>
      <c r="H483" s="21"/>
      <c r="I483" s="21"/>
    </row>
    <row r="484" spans="2:13" x14ac:dyDescent="0.25">
      <c r="B484" s="224" t="s">
        <v>7</v>
      </c>
      <c r="C484" s="224" t="s">
        <v>149</v>
      </c>
      <c r="D484" s="224" t="s">
        <v>133</v>
      </c>
      <c r="E484" s="224" t="s">
        <v>150</v>
      </c>
      <c r="F484" s="224" t="s">
        <v>11</v>
      </c>
      <c r="G484" s="224" t="s">
        <v>12</v>
      </c>
      <c r="H484" s="224" t="s">
        <v>151</v>
      </c>
      <c r="I484" s="224"/>
    </row>
    <row r="485" spans="2:13" ht="16.5" x14ac:dyDescent="0.3">
      <c r="B485" s="208">
        <v>44052</v>
      </c>
      <c r="C485" s="178" t="s">
        <v>154</v>
      </c>
      <c r="D485" s="178" t="s">
        <v>48</v>
      </c>
      <c r="E485" s="178">
        <v>1174</v>
      </c>
      <c r="F485" s="178">
        <v>400</v>
      </c>
      <c r="G485" s="178">
        <v>29</v>
      </c>
      <c r="H485" s="178">
        <f t="shared" ref="H485:H487" si="4">G485*F485</f>
        <v>11600</v>
      </c>
      <c r="I485" s="178"/>
    </row>
    <row r="486" spans="2:13" ht="16.5" x14ac:dyDescent="0.3">
      <c r="B486" s="208">
        <v>44052</v>
      </c>
      <c r="C486" s="178" t="s">
        <v>154</v>
      </c>
      <c r="D486" s="178" t="s">
        <v>153</v>
      </c>
      <c r="E486" s="178">
        <v>1175</v>
      </c>
      <c r="F486" s="178">
        <v>400</v>
      </c>
      <c r="G486" s="178">
        <v>29</v>
      </c>
      <c r="H486" s="178">
        <f t="shared" si="4"/>
        <v>11600</v>
      </c>
      <c r="I486" s="178"/>
    </row>
    <row r="487" spans="2:13" ht="16.5" x14ac:dyDescent="0.3">
      <c r="B487" s="208">
        <v>44067</v>
      </c>
      <c r="C487" s="178" t="s">
        <v>154</v>
      </c>
      <c r="D487" s="178" t="s">
        <v>153</v>
      </c>
      <c r="E487" s="178">
        <v>1340</v>
      </c>
      <c r="F487" s="178">
        <v>400</v>
      </c>
      <c r="G487" s="178">
        <v>29</v>
      </c>
      <c r="H487" s="178">
        <f t="shared" si="4"/>
        <v>11600</v>
      </c>
      <c r="I487" s="178"/>
    </row>
    <row r="488" spans="2:13" ht="18.75" x14ac:dyDescent="0.3">
      <c r="B488" s="208">
        <v>43976</v>
      </c>
      <c r="C488" s="178" t="s">
        <v>154</v>
      </c>
      <c r="D488" s="178" t="s">
        <v>48</v>
      </c>
      <c r="E488" s="178">
        <v>1258</v>
      </c>
      <c r="F488" s="226">
        <v>400</v>
      </c>
      <c r="G488" s="226">
        <v>29</v>
      </c>
      <c r="H488" s="226">
        <v>11600</v>
      </c>
      <c r="I488" s="207"/>
    </row>
    <row r="489" spans="2:13" s="79" customFormat="1" ht="18.75" x14ac:dyDescent="0.3">
      <c r="B489" s="225"/>
      <c r="C489" s="112"/>
      <c r="D489" s="112"/>
      <c r="E489" s="112"/>
      <c r="F489" s="207">
        <f>SUM(F485:F488)</f>
        <v>1600</v>
      </c>
      <c r="G489" s="207"/>
      <c r="H489" s="207">
        <f>SUM(H485:H488)</f>
        <v>46400</v>
      </c>
      <c r="I489" s="221"/>
    </row>
    <row r="490" spans="2:13" ht="18.75" x14ac:dyDescent="0.3">
      <c r="B490" s="112"/>
      <c r="C490" s="112"/>
      <c r="D490" s="112"/>
      <c r="E490" s="112"/>
      <c r="F490" s="221"/>
      <c r="G490" s="221"/>
      <c r="H490" s="221"/>
      <c r="I490" s="221"/>
    </row>
    <row r="491" spans="2:13" ht="16.5" x14ac:dyDescent="0.3">
      <c r="B491" s="178"/>
      <c r="C491" s="178"/>
      <c r="D491" s="178"/>
      <c r="E491" s="178"/>
      <c r="F491" s="178"/>
      <c r="G491" s="178"/>
      <c r="H491" s="178"/>
      <c r="I491" s="168"/>
    </row>
    <row r="492" spans="2:13" ht="16.5" x14ac:dyDescent="0.3">
      <c r="B492" s="178"/>
      <c r="C492" s="178" t="s">
        <v>75</v>
      </c>
      <c r="D492" s="178"/>
      <c r="E492" s="178">
        <v>1600</v>
      </c>
      <c r="F492" s="178">
        <v>29</v>
      </c>
      <c r="G492" s="178">
        <f>F492*E492</f>
        <v>46400</v>
      </c>
      <c r="H492" s="178"/>
      <c r="I492" s="168"/>
    </row>
    <row r="493" spans="2:13" ht="16.5" x14ac:dyDescent="0.3">
      <c r="B493" s="178"/>
      <c r="C493" s="178" t="s">
        <v>54</v>
      </c>
      <c r="D493" s="178"/>
      <c r="E493" s="178"/>
      <c r="F493" s="178"/>
      <c r="G493" s="178">
        <f>G492*5%</f>
        <v>2320</v>
      </c>
      <c r="H493" s="178"/>
      <c r="I493" s="168"/>
    </row>
    <row r="494" spans="2:13" ht="18.75" x14ac:dyDescent="0.3">
      <c r="B494" s="207"/>
      <c r="C494" s="207" t="s">
        <v>122</v>
      </c>
      <c r="D494" s="207"/>
      <c r="E494" s="207"/>
      <c r="F494" s="207"/>
      <c r="G494" s="207">
        <f>G493+G492</f>
        <v>48720</v>
      </c>
      <c r="H494" s="207"/>
      <c r="I494" s="168"/>
    </row>
    <row r="495" spans="2:13" ht="18.75" x14ac:dyDescent="0.3">
      <c r="B495" s="207"/>
      <c r="C495" s="207"/>
      <c r="D495" s="207"/>
      <c r="E495" s="207"/>
      <c r="F495" s="207"/>
      <c r="G495" s="207"/>
      <c r="H495" s="207"/>
      <c r="I495" s="168"/>
      <c r="M495">
        <f>36540+46400</f>
        <v>82940</v>
      </c>
    </row>
    <row r="496" spans="2:13" ht="16.5" x14ac:dyDescent="0.3">
      <c r="B496" s="168"/>
      <c r="C496" s="168"/>
      <c r="D496" s="168"/>
      <c r="E496" s="168"/>
      <c r="F496" s="168"/>
      <c r="G496" s="168"/>
      <c r="H496" s="168"/>
      <c r="I496" s="168"/>
    </row>
    <row r="497" spans="2:9" ht="16.5" x14ac:dyDescent="0.3">
      <c r="B497" s="168"/>
      <c r="C497" s="168"/>
      <c r="D497" s="168"/>
      <c r="E497" s="168"/>
      <c r="F497" s="168"/>
      <c r="G497" s="168"/>
      <c r="H497" s="168"/>
      <c r="I497" s="168"/>
    </row>
    <row r="498" spans="2:9" ht="18.75" x14ac:dyDescent="0.3">
      <c r="B498" s="178"/>
      <c r="C498" s="207" t="s">
        <v>162</v>
      </c>
      <c r="D498" s="218"/>
      <c r="E498" s="207"/>
      <c r="F498" s="207"/>
      <c r="G498" s="178"/>
      <c r="H498" s="178"/>
      <c r="I498" s="178"/>
    </row>
    <row r="499" spans="2:9" s="79" customFormat="1" ht="18.75" x14ac:dyDescent="0.3">
      <c r="B499" s="137" t="s">
        <v>170</v>
      </c>
      <c r="C499" s="137"/>
      <c r="D499" s="228"/>
      <c r="E499" s="207"/>
      <c r="F499" s="207"/>
      <c r="G499" s="178"/>
      <c r="H499" s="178"/>
      <c r="I499" s="178"/>
    </row>
    <row r="500" spans="2:9" ht="21" customHeight="1" x14ac:dyDescent="0.25">
      <c r="B500" s="224" t="s">
        <v>7</v>
      </c>
      <c r="C500" s="224" t="s">
        <v>149</v>
      </c>
      <c r="D500" s="224" t="s">
        <v>133</v>
      </c>
      <c r="E500" s="224" t="s">
        <v>150</v>
      </c>
      <c r="F500" s="224" t="s">
        <v>11</v>
      </c>
      <c r="G500" s="224" t="s">
        <v>12</v>
      </c>
      <c r="H500" s="224" t="s">
        <v>151</v>
      </c>
      <c r="I500" s="224"/>
    </row>
    <row r="501" spans="2:9" ht="16.5" x14ac:dyDescent="0.3">
      <c r="B501" s="209">
        <v>44079</v>
      </c>
      <c r="C501" s="163" t="s">
        <v>165</v>
      </c>
      <c r="D501" s="163" t="s">
        <v>153</v>
      </c>
      <c r="E501" s="163">
        <v>1482</v>
      </c>
      <c r="F501" s="163">
        <v>400</v>
      </c>
      <c r="G501" s="163">
        <v>39</v>
      </c>
      <c r="H501" s="163">
        <f t="shared" ref="H501:H508" si="5">G501*F501</f>
        <v>15600</v>
      </c>
      <c r="I501" s="163"/>
    </row>
    <row r="502" spans="2:9" ht="16.5" x14ac:dyDescent="0.3">
      <c r="B502" s="209">
        <v>44079</v>
      </c>
      <c r="C502" s="163" t="s">
        <v>154</v>
      </c>
      <c r="D502" s="163" t="s">
        <v>48</v>
      </c>
      <c r="E502" s="163">
        <v>1483</v>
      </c>
      <c r="F502" s="163">
        <v>400</v>
      </c>
      <c r="G502" s="163">
        <v>29</v>
      </c>
      <c r="H502" s="163">
        <f t="shared" si="5"/>
        <v>11600</v>
      </c>
      <c r="I502" s="163"/>
    </row>
    <row r="503" spans="2:9" ht="16.5" x14ac:dyDescent="0.3">
      <c r="B503" s="209">
        <v>44081</v>
      </c>
      <c r="C503" s="163" t="s">
        <v>18</v>
      </c>
      <c r="D503" s="163" t="s">
        <v>48</v>
      </c>
      <c r="E503" s="163">
        <v>1507</v>
      </c>
      <c r="F503" s="163">
        <v>400</v>
      </c>
      <c r="G503" s="163">
        <v>26</v>
      </c>
      <c r="H503" s="163">
        <f t="shared" si="5"/>
        <v>10400</v>
      </c>
      <c r="I503" s="163"/>
    </row>
    <row r="504" spans="2:9" ht="17.25" customHeight="1" x14ac:dyDescent="0.3">
      <c r="B504" s="209">
        <v>44081</v>
      </c>
      <c r="C504" s="163" t="s">
        <v>166</v>
      </c>
      <c r="D504" s="163" t="s">
        <v>48</v>
      </c>
      <c r="E504" s="163">
        <v>1512</v>
      </c>
      <c r="F504" s="210">
        <v>400</v>
      </c>
      <c r="G504" s="210">
        <v>27</v>
      </c>
      <c r="H504" s="163">
        <f t="shared" si="5"/>
        <v>10800</v>
      </c>
      <c r="I504" s="227"/>
    </row>
    <row r="505" spans="2:9" s="79" customFormat="1" ht="15.75" customHeight="1" x14ac:dyDescent="0.3">
      <c r="B505" s="209">
        <v>44085</v>
      </c>
      <c r="C505" s="163" t="s">
        <v>154</v>
      </c>
      <c r="D505" s="163" t="s">
        <v>48</v>
      </c>
      <c r="E505" s="163">
        <v>1573</v>
      </c>
      <c r="F505" s="210">
        <v>400</v>
      </c>
      <c r="G505" s="210">
        <v>29</v>
      </c>
      <c r="H505" s="163">
        <f t="shared" si="5"/>
        <v>11600</v>
      </c>
      <c r="I505" s="227"/>
    </row>
    <row r="506" spans="2:9" s="79" customFormat="1" ht="15.75" customHeight="1" x14ac:dyDescent="0.3">
      <c r="B506" s="209">
        <v>44087</v>
      </c>
      <c r="C506" s="163" t="s">
        <v>154</v>
      </c>
      <c r="D506" s="163" t="s">
        <v>153</v>
      </c>
      <c r="E506" s="163">
        <v>1599</v>
      </c>
      <c r="F506" s="210">
        <v>400</v>
      </c>
      <c r="G506" s="210">
        <v>29</v>
      </c>
      <c r="H506" s="163">
        <f t="shared" si="5"/>
        <v>11600</v>
      </c>
      <c r="I506" s="227"/>
    </row>
    <row r="507" spans="2:9" s="79" customFormat="1" ht="16.5" customHeight="1" x14ac:dyDescent="0.3">
      <c r="B507" s="209">
        <v>44089</v>
      </c>
      <c r="C507" s="163" t="s">
        <v>154</v>
      </c>
      <c r="D507" s="163" t="s">
        <v>153</v>
      </c>
      <c r="E507" s="163">
        <v>1640</v>
      </c>
      <c r="F507" s="210">
        <v>400</v>
      </c>
      <c r="G507" s="210">
        <v>29</v>
      </c>
      <c r="H507" s="163">
        <f t="shared" si="5"/>
        <v>11600</v>
      </c>
      <c r="I507" s="227"/>
    </row>
    <row r="508" spans="2:9" s="79" customFormat="1" ht="15" customHeight="1" x14ac:dyDescent="0.3">
      <c r="B508" s="209">
        <v>44103</v>
      </c>
      <c r="C508" s="163" t="s">
        <v>154</v>
      </c>
      <c r="D508" s="163" t="s">
        <v>153</v>
      </c>
      <c r="E508" s="163">
        <v>1752</v>
      </c>
      <c r="F508" s="210">
        <v>400</v>
      </c>
      <c r="G508" s="210">
        <v>29</v>
      </c>
      <c r="H508" s="163">
        <f t="shared" si="5"/>
        <v>11600</v>
      </c>
      <c r="I508" s="227"/>
    </row>
    <row r="509" spans="2:9" ht="18.75" x14ac:dyDescent="0.3">
      <c r="B509" s="209"/>
      <c r="C509" s="163"/>
      <c r="D509" s="163"/>
      <c r="E509" s="163"/>
      <c r="F509" s="227">
        <f>SUM(F501:F508)</f>
        <v>3200</v>
      </c>
      <c r="G509" s="227"/>
      <c r="H509" s="227">
        <f>SUM(H501:H508)</f>
        <v>94800</v>
      </c>
      <c r="I509" s="227"/>
    </row>
    <row r="510" spans="2:9" ht="16.5" x14ac:dyDescent="0.3">
      <c r="B510" s="168"/>
      <c r="C510" s="168"/>
      <c r="D510" s="168"/>
      <c r="E510" s="168"/>
      <c r="F510" s="168"/>
      <c r="G510" s="168"/>
      <c r="H510" s="168"/>
      <c r="I510" s="168"/>
    </row>
    <row r="511" spans="2:9" ht="16.5" x14ac:dyDescent="0.3">
      <c r="B511" s="168"/>
      <c r="C511" s="178"/>
      <c r="D511" s="178"/>
      <c r="E511" s="178"/>
      <c r="F511" s="178"/>
      <c r="G511" s="178"/>
      <c r="H511" s="178"/>
      <c r="I511" s="168"/>
    </row>
    <row r="512" spans="2:9" ht="16.5" x14ac:dyDescent="0.3">
      <c r="B512" s="168"/>
      <c r="C512" s="217"/>
      <c r="D512" s="217" t="s">
        <v>167</v>
      </c>
      <c r="E512" s="217" t="s">
        <v>11</v>
      </c>
      <c r="F512" s="217" t="s">
        <v>12</v>
      </c>
      <c r="G512" s="217" t="s">
        <v>151</v>
      </c>
      <c r="H512" s="229"/>
      <c r="I512" s="168"/>
    </row>
    <row r="513" spans="2:9" ht="16.5" x14ac:dyDescent="0.3">
      <c r="B513" s="168"/>
      <c r="C513" s="178"/>
      <c r="D513" s="230" t="s">
        <v>75</v>
      </c>
      <c r="E513" s="230">
        <v>2000</v>
      </c>
      <c r="F513" s="230">
        <v>29</v>
      </c>
      <c r="G513" s="230">
        <f>F513*E513</f>
        <v>58000</v>
      </c>
      <c r="H513" s="230"/>
      <c r="I513" s="168"/>
    </row>
    <row r="514" spans="2:9" ht="16.5" x14ac:dyDescent="0.3">
      <c r="B514" s="168"/>
      <c r="C514" s="178"/>
      <c r="D514" s="230" t="s">
        <v>76</v>
      </c>
      <c r="E514" s="230">
        <v>400</v>
      </c>
      <c r="F514" s="230">
        <v>27</v>
      </c>
      <c r="G514" s="230">
        <f t="shared" ref="G514:G516" si="6">F514*E514</f>
        <v>10800</v>
      </c>
      <c r="H514" s="230"/>
      <c r="I514" s="168"/>
    </row>
    <row r="515" spans="2:9" ht="16.5" x14ac:dyDescent="0.3">
      <c r="B515" s="168"/>
      <c r="C515" s="178"/>
      <c r="D515" s="230" t="s">
        <v>157</v>
      </c>
      <c r="E515" s="230">
        <v>400</v>
      </c>
      <c r="F515" s="230">
        <v>26</v>
      </c>
      <c r="G515" s="230">
        <f t="shared" si="6"/>
        <v>10400</v>
      </c>
      <c r="H515" s="230"/>
      <c r="I515" s="168"/>
    </row>
    <row r="516" spans="2:9" ht="16.5" x14ac:dyDescent="0.3">
      <c r="B516" s="168"/>
      <c r="C516" s="178"/>
      <c r="D516" s="230" t="s">
        <v>165</v>
      </c>
      <c r="E516" s="230">
        <v>400</v>
      </c>
      <c r="F516" s="230">
        <v>39</v>
      </c>
      <c r="G516" s="230">
        <f t="shared" si="6"/>
        <v>15600</v>
      </c>
      <c r="H516" s="230"/>
      <c r="I516" s="168"/>
    </row>
    <row r="517" spans="2:9" ht="18.75" x14ac:dyDescent="0.3">
      <c r="B517" s="168"/>
      <c r="C517" s="178"/>
      <c r="D517" s="231" t="s">
        <v>53</v>
      </c>
      <c r="E517" s="231">
        <f>SUM(E513:E516)</f>
        <v>3200</v>
      </c>
      <c r="F517" s="231"/>
      <c r="G517" s="231">
        <f>SUM(G513:G516)</f>
        <v>94800</v>
      </c>
      <c r="H517" s="230"/>
      <c r="I517" s="168"/>
    </row>
    <row r="518" spans="2:9" ht="16.5" x14ac:dyDescent="0.3">
      <c r="B518" s="168"/>
      <c r="C518" s="178"/>
      <c r="D518" s="230" t="s">
        <v>168</v>
      </c>
      <c r="E518" s="230"/>
      <c r="F518" s="230"/>
      <c r="G518" s="230">
        <f>G517*5%</f>
        <v>4740</v>
      </c>
      <c r="H518" s="230"/>
      <c r="I518" s="168"/>
    </row>
    <row r="519" spans="2:9" ht="18.75" x14ac:dyDescent="0.3">
      <c r="B519" s="168"/>
      <c r="C519" s="178"/>
      <c r="D519" s="231" t="s">
        <v>169</v>
      </c>
      <c r="E519" s="231"/>
      <c r="F519" s="231"/>
      <c r="G519" s="231">
        <f>G518+G517</f>
        <v>99540</v>
      </c>
      <c r="H519" s="230"/>
      <c r="I519" s="168"/>
    </row>
    <row r="520" spans="2:9" ht="16.5" x14ac:dyDescent="0.3">
      <c r="B520" s="168"/>
      <c r="C520" s="178"/>
      <c r="D520" s="232"/>
      <c r="E520" s="232"/>
      <c r="F520" s="232"/>
      <c r="G520" s="232"/>
      <c r="H520" s="230"/>
      <c r="I520" s="168"/>
    </row>
    <row r="521" spans="2:9" ht="16.5" x14ac:dyDescent="0.3">
      <c r="B521" s="168"/>
      <c r="C521" s="168"/>
      <c r="D521" s="168"/>
      <c r="E521" s="168"/>
      <c r="F521" s="168"/>
      <c r="G521" s="168"/>
      <c r="H521" s="168"/>
      <c r="I521" s="168"/>
    </row>
    <row r="522" spans="2:9" ht="16.5" x14ac:dyDescent="0.3">
      <c r="B522" s="168"/>
      <c r="C522" s="168"/>
      <c r="D522" s="168"/>
      <c r="E522" s="168"/>
      <c r="F522" s="168"/>
      <c r="G522" s="168"/>
      <c r="H522" s="168"/>
      <c r="I522" s="168"/>
    </row>
    <row r="523" spans="2:9" ht="16.5" x14ac:dyDescent="0.3">
      <c r="B523" s="168"/>
      <c r="C523" s="168"/>
      <c r="D523" s="168"/>
      <c r="E523" s="168"/>
      <c r="F523" s="168"/>
      <c r="G523" s="168"/>
      <c r="H523" s="168"/>
      <c r="I523" s="168"/>
    </row>
    <row r="524" spans="2:9" ht="16.5" x14ac:dyDescent="0.3">
      <c r="B524" s="168"/>
      <c r="C524" s="168"/>
      <c r="D524" s="168"/>
      <c r="E524" s="168"/>
      <c r="F524" s="168"/>
      <c r="G524" s="168"/>
      <c r="H524" s="168"/>
      <c r="I524" s="168"/>
    </row>
    <row r="525" spans="2:9" ht="16.5" x14ac:dyDescent="0.3">
      <c r="B525" s="168"/>
      <c r="C525" s="168"/>
      <c r="D525" s="168"/>
      <c r="E525" s="168"/>
      <c r="F525" s="168"/>
      <c r="G525" s="168"/>
      <c r="H525" s="168"/>
      <c r="I525" s="168"/>
    </row>
    <row r="526" spans="2:9" ht="16.5" x14ac:dyDescent="0.3">
      <c r="B526" s="168"/>
      <c r="C526" s="168"/>
      <c r="D526" s="168"/>
      <c r="E526" s="168"/>
      <c r="F526" s="168"/>
      <c r="G526" s="168"/>
      <c r="H526" s="168"/>
      <c r="I526" s="168"/>
    </row>
    <row r="527" spans="2:9" ht="18.75" x14ac:dyDescent="0.3">
      <c r="B527" s="178"/>
      <c r="C527" s="207" t="s">
        <v>162</v>
      </c>
      <c r="D527" s="218"/>
      <c r="E527" s="207"/>
      <c r="F527" s="207"/>
      <c r="G527" s="178"/>
      <c r="H527" s="178"/>
      <c r="I527" s="178"/>
    </row>
    <row r="528" spans="2:9" ht="18.75" x14ac:dyDescent="0.3">
      <c r="B528" s="137" t="s">
        <v>171</v>
      </c>
      <c r="C528" s="137"/>
      <c r="D528" s="228"/>
      <c r="E528" s="207"/>
      <c r="F528" s="207"/>
      <c r="G528" s="178"/>
      <c r="H528" s="178"/>
      <c r="I528" s="178"/>
    </row>
    <row r="529" spans="2:9" x14ac:dyDescent="0.25">
      <c r="B529" s="224" t="s">
        <v>7</v>
      </c>
      <c r="C529" s="224" t="s">
        <v>149</v>
      </c>
      <c r="D529" s="224" t="s">
        <v>133</v>
      </c>
      <c r="E529" s="224" t="s">
        <v>150</v>
      </c>
      <c r="F529" s="224" t="s">
        <v>11</v>
      </c>
      <c r="G529" s="224" t="s">
        <v>12</v>
      </c>
      <c r="H529" s="224" t="s">
        <v>151</v>
      </c>
      <c r="I529" s="224"/>
    </row>
    <row r="530" spans="2:9" ht="16.5" x14ac:dyDescent="0.3">
      <c r="B530" s="209">
        <v>44105</v>
      </c>
      <c r="C530" s="163" t="s">
        <v>154</v>
      </c>
      <c r="D530" s="163" t="s">
        <v>48</v>
      </c>
      <c r="E530" s="163">
        <v>1768</v>
      </c>
      <c r="F530" s="163">
        <v>400</v>
      </c>
      <c r="G530" s="163">
        <v>29</v>
      </c>
      <c r="H530" s="163">
        <f t="shared" ref="H530:H534" si="7">G530*F530</f>
        <v>11600</v>
      </c>
      <c r="I530" s="163"/>
    </row>
    <row r="531" spans="2:9" ht="14.25" customHeight="1" x14ac:dyDescent="0.3">
      <c r="B531" s="209">
        <v>44109</v>
      </c>
      <c r="C531" s="163" t="s">
        <v>154</v>
      </c>
      <c r="D531" s="163" t="s">
        <v>48</v>
      </c>
      <c r="E531" s="163">
        <v>1805</v>
      </c>
      <c r="F531" s="163">
        <v>400</v>
      </c>
      <c r="G531" s="163">
        <v>29</v>
      </c>
      <c r="H531" s="163">
        <f t="shared" si="7"/>
        <v>11600</v>
      </c>
      <c r="I531" s="163"/>
    </row>
    <row r="532" spans="2:9" ht="18" customHeight="1" x14ac:dyDescent="0.3">
      <c r="B532" s="209">
        <v>44115</v>
      </c>
      <c r="C532" s="163" t="s">
        <v>154</v>
      </c>
      <c r="D532" s="163" t="s">
        <v>153</v>
      </c>
      <c r="E532" s="163">
        <v>1871</v>
      </c>
      <c r="F532" s="163">
        <v>400</v>
      </c>
      <c r="G532" s="163">
        <v>29</v>
      </c>
      <c r="H532" s="163">
        <f t="shared" si="7"/>
        <v>11600</v>
      </c>
      <c r="I532" s="163"/>
    </row>
    <row r="533" spans="2:9" ht="15" customHeight="1" x14ac:dyDescent="0.3">
      <c r="B533" s="209">
        <v>44126</v>
      </c>
      <c r="C533" s="163" t="s">
        <v>154</v>
      </c>
      <c r="D533" s="163" t="s">
        <v>48</v>
      </c>
      <c r="E533" s="163">
        <v>1977</v>
      </c>
      <c r="F533" s="210">
        <v>400</v>
      </c>
      <c r="G533" s="210">
        <v>29</v>
      </c>
      <c r="H533" s="163">
        <f t="shared" si="7"/>
        <v>11600</v>
      </c>
      <c r="I533" s="227"/>
    </row>
    <row r="534" spans="2:9" ht="15.75" customHeight="1" x14ac:dyDescent="0.3">
      <c r="B534" s="209">
        <v>44127</v>
      </c>
      <c r="C534" s="163" t="s">
        <v>166</v>
      </c>
      <c r="D534" s="163" t="s">
        <v>48</v>
      </c>
      <c r="E534" s="163">
        <v>1979</v>
      </c>
      <c r="F534" s="210">
        <v>400</v>
      </c>
      <c r="G534" s="210">
        <v>27</v>
      </c>
      <c r="H534" s="163">
        <f t="shared" si="7"/>
        <v>10800</v>
      </c>
      <c r="I534" s="227"/>
    </row>
    <row r="535" spans="2:9" ht="18.75" x14ac:dyDescent="0.3">
      <c r="B535" s="209"/>
      <c r="C535" s="163"/>
      <c r="D535" s="163"/>
      <c r="E535" s="163"/>
      <c r="F535" s="227">
        <f>SUM(F530:F534)</f>
        <v>2000</v>
      </c>
      <c r="G535" s="227"/>
      <c r="H535" s="227">
        <f>SUM(H530:H534)</f>
        <v>57200</v>
      </c>
      <c r="I535" s="227"/>
    </row>
    <row r="536" spans="2:9" ht="16.5" x14ac:dyDescent="0.3">
      <c r="B536" s="168"/>
      <c r="C536" s="168"/>
      <c r="D536" s="168"/>
      <c r="E536" s="168"/>
      <c r="F536" s="168"/>
      <c r="G536" s="168"/>
      <c r="H536" s="168"/>
      <c r="I536" s="168"/>
    </row>
    <row r="537" spans="2:9" ht="16.5" x14ac:dyDescent="0.3">
      <c r="B537" s="168"/>
      <c r="C537" s="178"/>
      <c r="D537" s="178"/>
      <c r="E537" s="178"/>
      <c r="F537" s="178"/>
      <c r="G537" s="178"/>
      <c r="H537" s="178"/>
      <c r="I537" s="168"/>
    </row>
    <row r="538" spans="2:9" ht="16.5" x14ac:dyDescent="0.3">
      <c r="B538" s="168"/>
      <c r="C538" s="217"/>
      <c r="D538" s="217" t="s">
        <v>167</v>
      </c>
      <c r="E538" s="217" t="s">
        <v>11</v>
      </c>
      <c r="F538" s="217" t="s">
        <v>12</v>
      </c>
      <c r="G538" s="217" t="s">
        <v>151</v>
      </c>
      <c r="H538" s="229"/>
      <c r="I538" s="168"/>
    </row>
    <row r="539" spans="2:9" ht="16.5" x14ac:dyDescent="0.3">
      <c r="B539" s="168"/>
      <c r="C539" s="163"/>
      <c r="D539" s="163" t="s">
        <v>75</v>
      </c>
      <c r="E539" s="163">
        <v>1600</v>
      </c>
      <c r="F539" s="163">
        <v>29</v>
      </c>
      <c r="G539" s="163">
        <f>F539*E539</f>
        <v>46400</v>
      </c>
      <c r="H539" s="163"/>
      <c r="I539" s="168"/>
    </row>
    <row r="540" spans="2:9" s="79" customFormat="1" ht="16.5" x14ac:dyDescent="0.3">
      <c r="B540" s="168"/>
      <c r="C540" s="163"/>
      <c r="D540" s="163" t="s">
        <v>76</v>
      </c>
      <c r="E540" s="163">
        <v>400</v>
      </c>
      <c r="F540" s="163">
        <v>27</v>
      </c>
      <c r="G540" s="163">
        <f>F540*E540</f>
        <v>10800</v>
      </c>
      <c r="H540" s="163"/>
      <c r="I540" s="168"/>
    </row>
    <row r="541" spans="2:9" ht="18.75" x14ac:dyDescent="0.3">
      <c r="B541" s="168"/>
      <c r="C541" s="163"/>
      <c r="D541" s="227" t="s">
        <v>53</v>
      </c>
      <c r="E541" s="227">
        <f>SUM(E539:E539)</f>
        <v>1600</v>
      </c>
      <c r="F541" s="227"/>
      <c r="G541" s="227">
        <f>SUM(G539:G540)</f>
        <v>57200</v>
      </c>
      <c r="H541" s="163"/>
      <c r="I541" s="168"/>
    </row>
    <row r="542" spans="2:9" ht="16.5" x14ac:dyDescent="0.3">
      <c r="B542" s="168"/>
      <c r="C542" s="233"/>
      <c r="D542" s="233" t="s">
        <v>168</v>
      </c>
      <c r="E542" s="233"/>
      <c r="F542" s="233"/>
      <c r="G542" s="233">
        <f>G541*5%</f>
        <v>2860</v>
      </c>
      <c r="H542" s="234"/>
      <c r="I542" s="168"/>
    </row>
    <row r="543" spans="2:9" ht="18.75" x14ac:dyDescent="0.3">
      <c r="B543" s="168"/>
      <c r="C543" s="178"/>
      <c r="D543" s="231" t="s">
        <v>169</v>
      </c>
      <c r="E543" s="231"/>
      <c r="F543" s="231"/>
      <c r="G543" s="227">
        <f>G542+G541</f>
        <v>60060</v>
      </c>
      <c r="H543" s="230"/>
      <c r="I543" s="168"/>
    </row>
    <row r="544" spans="2:9" ht="16.5" x14ac:dyDescent="0.3">
      <c r="B544" s="168"/>
      <c r="C544" s="178"/>
      <c r="D544" s="232"/>
      <c r="E544" s="232"/>
      <c r="F544" s="232"/>
      <c r="G544" s="232"/>
      <c r="H544" s="230"/>
      <c r="I544" s="168"/>
    </row>
    <row r="545" spans="2:9" ht="16.5" x14ac:dyDescent="0.3">
      <c r="B545" s="168"/>
      <c r="C545" s="168"/>
      <c r="D545" s="168"/>
      <c r="E545" s="168"/>
      <c r="F545" s="168"/>
      <c r="G545" s="168"/>
      <c r="H545" s="168"/>
      <c r="I545" s="168"/>
    </row>
    <row r="546" spans="2:9" ht="16.5" x14ac:dyDescent="0.3">
      <c r="B546" s="168"/>
      <c r="C546" s="168"/>
      <c r="D546" s="168"/>
      <c r="E546" s="168"/>
      <c r="F546" s="168"/>
      <c r="G546" s="168"/>
      <c r="H546" s="168"/>
      <c r="I546" s="168"/>
    </row>
    <row r="547" spans="2:9" ht="16.5" x14ac:dyDescent="0.3">
      <c r="B547" s="168"/>
      <c r="C547" s="168"/>
      <c r="D547" s="168"/>
      <c r="E547" s="168"/>
      <c r="F547" s="168"/>
      <c r="G547" s="168"/>
      <c r="H547" s="168"/>
      <c r="I547" s="168"/>
    </row>
    <row r="548" spans="2:9" ht="16.5" x14ac:dyDescent="0.3">
      <c r="B548" s="168"/>
      <c r="C548" s="168"/>
      <c r="D548" s="168"/>
      <c r="E548" s="168"/>
      <c r="F548" s="168"/>
      <c r="G548" s="168"/>
      <c r="H548" s="168"/>
      <c r="I548" s="168"/>
    </row>
    <row r="549" spans="2:9" ht="18.75" x14ac:dyDescent="0.3">
      <c r="B549" s="178"/>
      <c r="C549" s="207" t="s">
        <v>162</v>
      </c>
      <c r="D549" s="218"/>
      <c r="E549" s="207"/>
      <c r="F549" s="207"/>
      <c r="G549" s="178"/>
      <c r="H549" s="178"/>
      <c r="I549" s="178"/>
    </row>
    <row r="550" spans="2:9" ht="18.75" x14ac:dyDescent="0.3">
      <c r="B550" s="137" t="s">
        <v>172</v>
      </c>
      <c r="C550" s="137"/>
      <c r="D550" s="228"/>
      <c r="E550" s="207"/>
      <c r="F550" s="207"/>
      <c r="G550" s="178"/>
      <c r="H550" s="178"/>
      <c r="I550" s="178"/>
    </row>
    <row r="551" spans="2:9" x14ac:dyDescent="0.25">
      <c r="B551" s="224" t="s">
        <v>7</v>
      </c>
      <c r="C551" s="224" t="s">
        <v>149</v>
      </c>
      <c r="D551" s="224" t="s">
        <v>133</v>
      </c>
      <c r="E551" s="224" t="s">
        <v>150</v>
      </c>
      <c r="F551" s="224" t="s">
        <v>11</v>
      </c>
      <c r="G551" s="224" t="s">
        <v>12</v>
      </c>
      <c r="H551" s="224" t="s">
        <v>151</v>
      </c>
      <c r="I551" s="224"/>
    </row>
    <row r="552" spans="2:9" ht="16.5" x14ac:dyDescent="0.3">
      <c r="B552" s="209">
        <v>44141</v>
      </c>
      <c r="C552" s="163" t="s">
        <v>154</v>
      </c>
      <c r="D552" s="163" t="s">
        <v>153</v>
      </c>
      <c r="E552" s="163">
        <v>2115</v>
      </c>
      <c r="F552" s="163">
        <v>400</v>
      </c>
      <c r="G552" s="163">
        <v>29</v>
      </c>
      <c r="H552" s="163">
        <f t="shared" ref="H552:H554" si="8">G552*F552</f>
        <v>11600</v>
      </c>
      <c r="I552" s="163"/>
    </row>
    <row r="553" spans="2:9" ht="16.5" x14ac:dyDescent="0.3">
      <c r="B553" s="209">
        <v>44141</v>
      </c>
      <c r="C553" s="163" t="s">
        <v>154</v>
      </c>
      <c r="D553" s="163" t="s">
        <v>48</v>
      </c>
      <c r="E553" s="163">
        <v>2123</v>
      </c>
      <c r="F553" s="163">
        <v>400</v>
      </c>
      <c r="G553" s="163">
        <v>29</v>
      </c>
      <c r="H553" s="163">
        <f t="shared" si="8"/>
        <v>11600</v>
      </c>
      <c r="I553" s="163"/>
    </row>
    <row r="554" spans="2:9" ht="16.5" x14ac:dyDescent="0.3">
      <c r="B554" s="209">
        <v>44165</v>
      </c>
      <c r="C554" s="163" t="s">
        <v>154</v>
      </c>
      <c r="D554" s="163" t="s">
        <v>48</v>
      </c>
      <c r="E554" s="163">
        <v>2338</v>
      </c>
      <c r="F554" s="163">
        <v>400</v>
      </c>
      <c r="G554" s="163">
        <v>29</v>
      </c>
      <c r="H554" s="163">
        <f t="shared" si="8"/>
        <v>11600</v>
      </c>
      <c r="I554" s="163"/>
    </row>
    <row r="555" spans="2:9" ht="18.75" x14ac:dyDescent="0.3">
      <c r="B555" s="209"/>
      <c r="C555" s="163"/>
      <c r="D555" s="163"/>
      <c r="E555" s="163"/>
      <c r="F555" s="227">
        <f>SUM(F552:F554)</f>
        <v>1200</v>
      </c>
      <c r="G555" s="227"/>
      <c r="H555" s="227">
        <f>SUM(H552:H554)</f>
        <v>34800</v>
      </c>
      <c r="I555" s="227"/>
    </row>
    <row r="556" spans="2:9" s="79" customFormat="1" ht="18.75" x14ac:dyDescent="0.3">
      <c r="B556" s="235"/>
      <c r="C556" s="236"/>
      <c r="D556" s="236"/>
      <c r="E556" s="236"/>
      <c r="F556" s="237"/>
      <c r="G556" s="237"/>
      <c r="H556" s="237"/>
      <c r="I556" s="237"/>
    </row>
    <row r="557" spans="2:9" ht="16.5" x14ac:dyDescent="0.3">
      <c r="B557" s="168"/>
      <c r="C557" s="168"/>
      <c r="D557" s="168"/>
      <c r="E557" s="168"/>
      <c r="F557" s="168"/>
      <c r="G557" s="168"/>
      <c r="H557" s="168"/>
      <c r="I557" s="168"/>
    </row>
    <row r="558" spans="2:9" ht="16.5" x14ac:dyDescent="0.3">
      <c r="B558" s="168"/>
      <c r="C558" s="178"/>
      <c r="D558" s="178"/>
      <c r="E558" s="178"/>
      <c r="F558" s="178"/>
      <c r="G558" s="178"/>
      <c r="H558" s="178"/>
      <c r="I558" s="168"/>
    </row>
    <row r="559" spans="2:9" ht="16.5" x14ac:dyDescent="0.3">
      <c r="B559" s="168"/>
      <c r="C559" s="217"/>
      <c r="D559" s="217" t="s">
        <v>167</v>
      </c>
      <c r="E559" s="217" t="s">
        <v>11</v>
      </c>
      <c r="F559" s="217" t="s">
        <v>12</v>
      </c>
      <c r="G559" s="217" t="s">
        <v>151</v>
      </c>
      <c r="H559" s="229"/>
      <c r="I559" s="168"/>
    </row>
    <row r="560" spans="2:9" ht="16.5" x14ac:dyDescent="0.3">
      <c r="B560" s="168"/>
      <c r="C560" s="163"/>
      <c r="D560" s="163" t="s">
        <v>75</v>
      </c>
      <c r="E560" s="163">
        <v>1200</v>
      </c>
      <c r="F560" s="163">
        <v>29</v>
      </c>
      <c r="G560" s="163">
        <f>F560*E560</f>
        <v>34800</v>
      </c>
      <c r="H560" s="163"/>
      <c r="I560" s="168"/>
    </row>
    <row r="561" spans="1:9" ht="18.75" x14ac:dyDescent="0.3">
      <c r="B561" s="168"/>
      <c r="C561" s="163"/>
      <c r="D561" s="227" t="s">
        <v>53</v>
      </c>
      <c r="E561" s="227">
        <f>SUM(E560:E560)</f>
        <v>1200</v>
      </c>
      <c r="F561" s="227"/>
      <c r="G561" s="227">
        <f>SUM(G560:G560)</f>
        <v>34800</v>
      </c>
      <c r="H561" s="163"/>
      <c r="I561" s="168"/>
    </row>
    <row r="562" spans="1:9" ht="16.5" x14ac:dyDescent="0.3">
      <c r="B562" s="168"/>
      <c r="C562" s="233"/>
      <c r="D562" s="233" t="s">
        <v>168</v>
      </c>
      <c r="E562" s="233"/>
      <c r="F562" s="233"/>
      <c r="G562" s="233">
        <f>G561*5%</f>
        <v>1740</v>
      </c>
      <c r="H562" s="234"/>
      <c r="I562" s="168"/>
    </row>
    <row r="563" spans="1:9" ht="18.75" x14ac:dyDescent="0.3">
      <c r="B563" s="168"/>
      <c r="C563" s="178"/>
      <c r="D563" s="231" t="s">
        <v>169</v>
      </c>
      <c r="E563" s="231"/>
      <c r="F563" s="231"/>
      <c r="G563" s="227">
        <f>G562+G561</f>
        <v>36540</v>
      </c>
      <c r="H563" s="230"/>
      <c r="I563" s="168"/>
    </row>
    <row r="564" spans="1:9" ht="16.5" x14ac:dyDescent="0.3">
      <c r="B564" s="168"/>
      <c r="C564" s="178"/>
      <c r="D564" s="232"/>
      <c r="E564" s="232"/>
      <c r="F564" s="232"/>
      <c r="G564" s="232"/>
      <c r="H564" s="230"/>
      <c r="I564" s="168"/>
    </row>
    <row r="565" spans="1:9" ht="16.5" x14ac:dyDescent="0.3">
      <c r="B565" s="168"/>
      <c r="C565" s="168"/>
      <c r="D565" s="168"/>
      <c r="E565" s="168"/>
      <c r="F565" s="168"/>
      <c r="G565" s="168"/>
      <c r="H565" s="168"/>
      <c r="I565" s="168"/>
    </row>
    <row r="566" spans="1:9" ht="17.25" thickBot="1" x14ac:dyDescent="0.35">
      <c r="B566" s="168"/>
      <c r="C566" s="168"/>
      <c r="D566" s="168"/>
      <c r="E566" s="168"/>
      <c r="F566" s="168"/>
      <c r="G566" s="168"/>
      <c r="H566" s="168"/>
      <c r="I566" s="168"/>
    </row>
    <row r="567" spans="1:9" ht="18.75" x14ac:dyDescent="0.3">
      <c r="A567" s="248"/>
      <c r="B567" s="249"/>
      <c r="C567" s="239" t="s">
        <v>162</v>
      </c>
      <c r="D567" s="240"/>
      <c r="E567" s="239"/>
      <c r="F567" s="239"/>
      <c r="G567" s="238"/>
      <c r="H567" s="238"/>
      <c r="I567" s="241"/>
    </row>
    <row r="568" spans="1:9" ht="18.75" x14ac:dyDescent="0.3">
      <c r="A568" s="248"/>
      <c r="B568" s="250" t="s">
        <v>173</v>
      </c>
      <c r="C568" s="137"/>
      <c r="D568" s="228"/>
      <c r="E568" s="207"/>
      <c r="F568" s="207"/>
      <c r="G568" s="178"/>
      <c r="H568" s="178"/>
      <c r="I568" s="242"/>
    </row>
    <row r="569" spans="1:9" x14ac:dyDescent="0.25">
      <c r="A569" s="248"/>
      <c r="B569" s="251" t="s">
        <v>7</v>
      </c>
      <c r="C569" s="224" t="s">
        <v>149</v>
      </c>
      <c r="D569" s="224" t="s">
        <v>133</v>
      </c>
      <c r="E569" s="224" t="s">
        <v>150</v>
      </c>
      <c r="F569" s="224" t="s">
        <v>11</v>
      </c>
      <c r="G569" s="224" t="s">
        <v>12</v>
      </c>
      <c r="H569" s="224" t="s">
        <v>151</v>
      </c>
      <c r="I569" s="243"/>
    </row>
    <row r="570" spans="1:9" ht="14.25" customHeight="1" x14ac:dyDescent="0.3">
      <c r="A570" s="248"/>
      <c r="B570" s="252">
        <v>44170</v>
      </c>
      <c r="C570" s="163" t="s">
        <v>166</v>
      </c>
      <c r="D570" s="163" t="s">
        <v>48</v>
      </c>
      <c r="E570" s="163">
        <v>2390</v>
      </c>
      <c r="F570" s="163">
        <v>400</v>
      </c>
      <c r="G570" s="163">
        <v>27</v>
      </c>
      <c r="H570" s="163">
        <f t="shared" ref="H570:H575" si="9">G570*F570</f>
        <v>10800</v>
      </c>
      <c r="I570" s="244"/>
    </row>
    <row r="571" spans="1:9" ht="15.75" customHeight="1" x14ac:dyDescent="0.3">
      <c r="A571" s="248"/>
      <c r="B571" s="252">
        <v>44170</v>
      </c>
      <c r="C571" s="163" t="s">
        <v>154</v>
      </c>
      <c r="D571" s="163" t="s">
        <v>48</v>
      </c>
      <c r="E571" s="163">
        <v>2396</v>
      </c>
      <c r="F571" s="163">
        <v>400</v>
      </c>
      <c r="G571" s="163">
        <v>29</v>
      </c>
      <c r="H571" s="163">
        <f t="shared" si="9"/>
        <v>11600</v>
      </c>
      <c r="I571" s="244"/>
    </row>
    <row r="572" spans="1:9" ht="16.5" x14ac:dyDescent="0.3">
      <c r="A572" s="248"/>
      <c r="B572" s="252">
        <v>44170</v>
      </c>
      <c r="C572" s="163" t="s">
        <v>175</v>
      </c>
      <c r="D572" s="163" t="s">
        <v>48</v>
      </c>
      <c r="E572" s="163">
        <v>3685</v>
      </c>
      <c r="F572" s="163">
        <v>400</v>
      </c>
      <c r="G572" s="163">
        <v>27</v>
      </c>
      <c r="H572" s="163">
        <f t="shared" si="9"/>
        <v>10800</v>
      </c>
      <c r="I572" s="244"/>
    </row>
    <row r="573" spans="1:9" s="79" customFormat="1" ht="16.5" x14ac:dyDescent="0.3">
      <c r="A573" s="248"/>
      <c r="B573" s="252">
        <v>44185</v>
      </c>
      <c r="C573" s="163" t="s">
        <v>154</v>
      </c>
      <c r="D573" s="163" t="s">
        <v>153</v>
      </c>
      <c r="E573" s="163">
        <v>3758</v>
      </c>
      <c r="F573" s="163">
        <v>400</v>
      </c>
      <c r="G573" s="163">
        <v>29</v>
      </c>
      <c r="H573" s="163">
        <f t="shared" si="9"/>
        <v>11600</v>
      </c>
      <c r="I573" s="244"/>
    </row>
    <row r="574" spans="1:9" s="79" customFormat="1" ht="16.5" x14ac:dyDescent="0.3">
      <c r="A574" s="248"/>
      <c r="B574" s="252">
        <v>44182</v>
      </c>
      <c r="C574" s="163" t="s">
        <v>154</v>
      </c>
      <c r="D574" s="163" t="s">
        <v>48</v>
      </c>
      <c r="E574" s="163">
        <v>3724</v>
      </c>
      <c r="F574" s="163">
        <v>400</v>
      </c>
      <c r="G574" s="163">
        <v>29</v>
      </c>
      <c r="H574" s="163">
        <f t="shared" si="9"/>
        <v>11600</v>
      </c>
      <c r="I574" s="244"/>
    </row>
    <row r="575" spans="1:9" s="79" customFormat="1" ht="16.5" x14ac:dyDescent="0.3">
      <c r="A575" s="248"/>
      <c r="B575" s="252">
        <v>44182</v>
      </c>
      <c r="C575" s="163" t="s">
        <v>174</v>
      </c>
      <c r="D575" s="163" t="s">
        <v>48</v>
      </c>
      <c r="E575" s="163">
        <v>3729</v>
      </c>
      <c r="F575" s="163">
        <v>400</v>
      </c>
      <c r="G575" s="163">
        <v>27</v>
      </c>
      <c r="H575" s="163">
        <f t="shared" si="9"/>
        <v>10800</v>
      </c>
      <c r="I575" s="244"/>
    </row>
    <row r="576" spans="1:9" ht="19.5" thickBot="1" x14ac:dyDescent="0.35">
      <c r="A576" s="248"/>
      <c r="B576" s="253"/>
      <c r="C576" s="245"/>
      <c r="D576" s="245"/>
      <c r="E576" s="245"/>
      <c r="F576" s="246">
        <f>SUM(F570:F575)</f>
        <v>2400</v>
      </c>
      <c r="G576" s="246"/>
      <c r="H576" s="246">
        <f>SUM(H570:H575)</f>
        <v>67200</v>
      </c>
      <c r="I576" s="247"/>
    </row>
    <row r="577" spans="2:9" ht="18.75" x14ac:dyDescent="0.3">
      <c r="B577" s="235"/>
      <c r="C577" s="236"/>
      <c r="D577" s="236"/>
      <c r="E577" s="236"/>
      <c r="F577" s="237"/>
      <c r="G577" s="237"/>
      <c r="H577" s="237"/>
      <c r="I577" s="237"/>
    </row>
    <row r="578" spans="2:9" ht="17.25" thickBot="1" x14ac:dyDescent="0.35">
      <c r="B578" s="168"/>
      <c r="C578" s="168"/>
      <c r="D578" s="168"/>
      <c r="E578" s="168"/>
      <c r="F578" s="168"/>
      <c r="G578" s="168"/>
      <c r="H578" s="168"/>
      <c r="I578" s="168"/>
    </row>
    <row r="579" spans="2:9" ht="16.5" x14ac:dyDescent="0.3">
      <c r="C579" s="249"/>
      <c r="D579" s="238"/>
      <c r="E579" s="238"/>
      <c r="F579" s="238"/>
      <c r="G579" s="238"/>
      <c r="H579" s="241"/>
      <c r="I579" s="168"/>
    </row>
    <row r="580" spans="2:9" ht="16.5" x14ac:dyDescent="0.3">
      <c r="C580" s="254"/>
      <c r="D580" s="217" t="s">
        <v>167</v>
      </c>
      <c r="E580" s="217" t="s">
        <v>11</v>
      </c>
      <c r="F580" s="217" t="s">
        <v>12</v>
      </c>
      <c r="G580" s="217" t="s">
        <v>151</v>
      </c>
      <c r="H580" s="255"/>
      <c r="I580" s="168"/>
    </row>
    <row r="581" spans="2:9" ht="16.5" x14ac:dyDescent="0.3">
      <c r="C581" s="254"/>
      <c r="D581" s="163" t="s">
        <v>75</v>
      </c>
      <c r="E581" s="163">
        <v>1200</v>
      </c>
      <c r="F581" s="163">
        <v>29</v>
      </c>
      <c r="G581" s="163">
        <f>F581*E581</f>
        <v>34800</v>
      </c>
      <c r="H581" s="244"/>
      <c r="I581" s="168"/>
    </row>
    <row r="582" spans="2:9" s="79" customFormat="1" ht="16.5" x14ac:dyDescent="0.3">
      <c r="C582" s="254"/>
      <c r="D582" s="163" t="s">
        <v>76</v>
      </c>
      <c r="E582" s="163">
        <v>400</v>
      </c>
      <c r="F582" s="163">
        <v>27</v>
      </c>
      <c r="G582" s="163">
        <f t="shared" ref="G582:G584" si="10">F582*E582</f>
        <v>10800</v>
      </c>
      <c r="H582" s="244"/>
      <c r="I582" s="168"/>
    </row>
    <row r="583" spans="2:9" s="79" customFormat="1" ht="16.5" x14ac:dyDescent="0.3">
      <c r="C583" s="254"/>
      <c r="D583" s="163" t="s">
        <v>176</v>
      </c>
      <c r="E583" s="163">
        <v>400</v>
      </c>
      <c r="F583" s="163">
        <v>27</v>
      </c>
      <c r="G583" s="163">
        <f t="shared" si="10"/>
        <v>10800</v>
      </c>
      <c r="H583" s="244"/>
      <c r="I583" s="168"/>
    </row>
    <row r="584" spans="2:9" s="79" customFormat="1" ht="16.5" x14ac:dyDescent="0.3">
      <c r="C584" s="254"/>
      <c r="D584" s="163" t="s">
        <v>177</v>
      </c>
      <c r="E584" s="163">
        <v>400</v>
      </c>
      <c r="F584" s="163">
        <v>27</v>
      </c>
      <c r="G584" s="163">
        <f t="shared" si="10"/>
        <v>10800</v>
      </c>
      <c r="H584" s="244"/>
      <c r="I584" s="168"/>
    </row>
    <row r="585" spans="2:9" ht="18.75" x14ac:dyDescent="0.3">
      <c r="C585" s="254"/>
      <c r="D585" s="227" t="s">
        <v>53</v>
      </c>
      <c r="E585" s="227">
        <f>SUM(E581:E584)</f>
        <v>2400</v>
      </c>
      <c r="F585" s="227"/>
      <c r="G585" s="227">
        <f>SUM(G581:G584)</f>
        <v>67200</v>
      </c>
      <c r="H585" s="244"/>
      <c r="I585" s="168"/>
    </row>
    <row r="586" spans="2:9" ht="16.5" x14ac:dyDescent="0.3">
      <c r="C586" s="256"/>
      <c r="D586" s="233" t="s">
        <v>178</v>
      </c>
      <c r="E586" s="233"/>
      <c r="F586" s="233"/>
      <c r="G586" s="233">
        <f>G585*5%</f>
        <v>3360</v>
      </c>
      <c r="H586" s="257"/>
      <c r="I586" s="168"/>
    </row>
    <row r="587" spans="2:9" ht="18.75" x14ac:dyDescent="0.3">
      <c r="C587" s="258"/>
      <c r="D587" s="231" t="s">
        <v>169</v>
      </c>
      <c r="E587" s="231"/>
      <c r="F587" s="231"/>
      <c r="G587" s="227">
        <f>G586+G585</f>
        <v>70560</v>
      </c>
      <c r="H587" s="259"/>
      <c r="I587" s="168"/>
    </row>
    <row r="588" spans="2:9" ht="17.25" thickBot="1" x14ac:dyDescent="0.35">
      <c r="C588" s="260"/>
      <c r="D588" s="261"/>
      <c r="E588" s="261"/>
      <c r="F588" s="261"/>
      <c r="G588" s="261"/>
      <c r="H588" s="262"/>
      <c r="I588" s="168"/>
    </row>
    <row r="589" spans="2:9" ht="16.5" x14ac:dyDescent="0.3">
      <c r="B589" s="168"/>
      <c r="C589" s="168"/>
      <c r="D589" s="168"/>
      <c r="E589" s="168"/>
      <c r="F589" s="168"/>
      <c r="G589" s="168"/>
      <c r="H589" s="168"/>
      <c r="I589" s="168"/>
    </row>
    <row r="590" spans="2:9" ht="16.5" x14ac:dyDescent="0.3">
      <c r="B590" s="168"/>
      <c r="C590" s="168"/>
      <c r="D590" s="168"/>
      <c r="E590" s="168"/>
      <c r="F590" s="168"/>
      <c r="G590" s="168"/>
      <c r="H590" s="168"/>
      <c r="I590" s="168"/>
    </row>
    <row r="591" spans="2:9" ht="16.5" x14ac:dyDescent="0.3">
      <c r="B591" s="168"/>
      <c r="C591" s="168"/>
      <c r="D591" s="168"/>
      <c r="E591" s="168"/>
      <c r="F591" s="168"/>
      <c r="G591" s="168"/>
      <c r="H591" s="168"/>
      <c r="I591" s="168"/>
    </row>
    <row r="592" spans="2:9" ht="16.5" x14ac:dyDescent="0.3">
      <c r="B592" s="168"/>
      <c r="C592" s="168"/>
      <c r="D592" s="168"/>
      <c r="E592" s="168"/>
      <c r="F592" s="168"/>
      <c r="G592" s="168"/>
      <c r="H592" s="168"/>
      <c r="I592" s="168"/>
    </row>
    <row r="593" spans="2:10" ht="16.5" x14ac:dyDescent="0.3">
      <c r="B593" s="168"/>
      <c r="C593" s="168"/>
      <c r="D593" s="168"/>
      <c r="E593" s="168"/>
      <c r="F593" s="168"/>
      <c r="G593" s="168"/>
      <c r="H593" s="168"/>
      <c r="I593" s="168"/>
    </row>
    <row r="594" spans="2:10" ht="16.5" x14ac:dyDescent="0.3">
      <c r="B594" s="168"/>
      <c r="C594" s="168"/>
      <c r="D594" s="168"/>
      <c r="E594" s="168"/>
      <c r="F594" s="168"/>
      <c r="G594" s="168"/>
      <c r="H594" s="168"/>
      <c r="I594" s="168"/>
    </row>
    <row r="595" spans="2:10" ht="17.25" thickBot="1" x14ac:dyDescent="0.35">
      <c r="B595" s="168"/>
      <c r="C595" s="168"/>
      <c r="D595" s="168"/>
      <c r="E595" s="168"/>
      <c r="F595" s="168"/>
      <c r="G595" s="168"/>
      <c r="H595" s="168"/>
      <c r="I595" s="168"/>
    </row>
    <row r="596" spans="2:10" ht="16.5" x14ac:dyDescent="0.3">
      <c r="B596" s="361"/>
      <c r="C596" s="362"/>
      <c r="D596" s="362"/>
      <c r="E596" s="362"/>
      <c r="F596" s="362"/>
      <c r="G596" s="362"/>
      <c r="H596" s="363"/>
      <c r="I596" s="278"/>
    </row>
    <row r="597" spans="2:10" ht="18.75" customHeight="1" thickBot="1" x14ac:dyDescent="0.35">
      <c r="B597" s="364"/>
      <c r="C597" s="365"/>
      <c r="D597" s="365"/>
      <c r="E597" s="365"/>
      <c r="F597" s="365"/>
      <c r="G597" s="365"/>
      <c r="H597" s="366"/>
      <c r="I597" s="276"/>
    </row>
    <row r="598" spans="2:10" ht="18.75" customHeight="1" thickBot="1" x14ac:dyDescent="0.35">
      <c r="B598" s="267"/>
      <c r="C598" s="268"/>
      <c r="D598" s="268"/>
      <c r="E598" s="268"/>
      <c r="F598" s="268"/>
      <c r="G598" s="268"/>
      <c r="H598" s="269"/>
      <c r="I598" s="276"/>
    </row>
    <row r="599" spans="2:10" ht="15.75" customHeight="1" x14ac:dyDescent="0.3">
      <c r="B599" s="287"/>
      <c r="C599" s="284"/>
      <c r="D599" s="284"/>
      <c r="E599" s="290"/>
      <c r="F599" s="284"/>
      <c r="G599" s="284"/>
      <c r="H599" s="284"/>
      <c r="I599" s="276"/>
    </row>
    <row r="600" spans="2:10" ht="18" customHeight="1" x14ac:dyDescent="0.3">
      <c r="B600" s="288"/>
      <c r="C600" s="285"/>
      <c r="D600" s="285"/>
      <c r="E600" s="291"/>
      <c r="F600" s="285"/>
      <c r="G600" s="285"/>
      <c r="H600" s="285"/>
      <c r="I600" s="276"/>
    </row>
    <row r="601" spans="2:10" ht="15" customHeight="1" x14ac:dyDescent="0.3">
      <c r="B601" s="288"/>
      <c r="C601" s="285"/>
      <c r="D601" s="285"/>
      <c r="E601" s="291"/>
      <c r="F601" s="285"/>
      <c r="G601" s="285"/>
      <c r="H601" s="285"/>
      <c r="I601" s="276"/>
      <c r="J601" s="283"/>
    </row>
    <row r="602" spans="2:10" ht="15" customHeight="1" x14ac:dyDescent="0.3">
      <c r="B602" s="288"/>
      <c r="C602" s="285"/>
      <c r="D602" s="285"/>
      <c r="E602" s="291"/>
      <c r="F602" s="285"/>
      <c r="G602" s="285"/>
      <c r="H602" s="285"/>
      <c r="I602" s="276"/>
    </row>
    <row r="603" spans="2:10" ht="16.5" x14ac:dyDescent="0.3">
      <c r="B603" s="288"/>
      <c r="C603" s="285"/>
      <c r="D603" s="285"/>
      <c r="E603" s="291"/>
      <c r="F603" s="285"/>
      <c r="G603" s="285"/>
      <c r="H603" s="285"/>
      <c r="I603" s="276"/>
    </row>
    <row r="604" spans="2:10" ht="16.5" x14ac:dyDescent="0.3">
      <c r="B604" s="289"/>
      <c r="C604" s="286"/>
      <c r="D604" s="286"/>
      <c r="E604" s="292"/>
      <c r="F604" s="286"/>
      <c r="G604" s="286"/>
      <c r="H604" s="286"/>
      <c r="I604" s="276"/>
    </row>
    <row r="605" spans="2:10" s="79" customFormat="1" ht="16.5" x14ac:dyDescent="0.3">
      <c r="B605" s="279"/>
      <c r="C605" s="281"/>
      <c r="D605" s="281"/>
      <c r="E605" s="281"/>
      <c r="F605" s="281"/>
      <c r="G605" s="281"/>
      <c r="H605" s="282"/>
      <c r="I605" s="276"/>
    </row>
    <row r="606" spans="2:10" s="79" customFormat="1" ht="16.5" x14ac:dyDescent="0.3">
      <c r="B606" s="280"/>
      <c r="C606" s="281"/>
      <c r="D606" s="281"/>
      <c r="E606" s="281"/>
      <c r="F606" s="281"/>
      <c r="G606" s="281"/>
      <c r="H606" s="282"/>
      <c r="I606" s="276"/>
    </row>
    <row r="607" spans="2:10" s="79" customFormat="1" ht="16.5" x14ac:dyDescent="0.3">
      <c r="B607" s="280"/>
      <c r="C607" s="281"/>
      <c r="D607" s="281"/>
      <c r="E607" s="281"/>
      <c r="F607" s="281"/>
      <c r="G607" s="281"/>
      <c r="H607" s="282"/>
      <c r="I607" s="276"/>
    </row>
    <row r="608" spans="2:10" s="79" customFormat="1" ht="16.5" x14ac:dyDescent="0.3">
      <c r="B608" s="280"/>
      <c r="C608" s="281"/>
      <c r="D608" s="281"/>
      <c r="E608" s="281"/>
      <c r="F608" s="281"/>
      <c r="G608" s="281"/>
      <c r="H608" s="282"/>
      <c r="I608" s="276"/>
    </row>
    <row r="609" spans="2:9" s="79" customFormat="1" ht="16.5" x14ac:dyDescent="0.3">
      <c r="B609" s="280"/>
      <c r="C609" s="281"/>
      <c r="D609" s="281"/>
      <c r="E609" s="281"/>
      <c r="F609" s="281"/>
      <c r="G609" s="281"/>
      <c r="H609" s="282"/>
      <c r="I609" s="276"/>
    </row>
    <row r="610" spans="2:9" s="79" customFormat="1" ht="16.5" x14ac:dyDescent="0.3">
      <c r="B610" s="280"/>
      <c r="C610" s="281"/>
      <c r="D610" s="281"/>
      <c r="E610" s="281"/>
      <c r="F610" s="281"/>
      <c r="G610" s="281"/>
      <c r="H610" s="282"/>
      <c r="I610" s="276"/>
    </row>
    <row r="611" spans="2:9" s="79" customFormat="1" ht="16.5" x14ac:dyDescent="0.3">
      <c r="B611" s="280"/>
      <c r="C611" s="281"/>
      <c r="D611" s="281"/>
      <c r="E611" s="281"/>
      <c r="F611" s="281"/>
      <c r="G611" s="281"/>
      <c r="H611" s="282"/>
      <c r="I611" s="276"/>
    </row>
    <row r="612" spans="2:9" s="79" customFormat="1" ht="16.5" x14ac:dyDescent="0.3">
      <c r="B612" s="280"/>
      <c r="C612" s="281"/>
      <c r="D612" s="281"/>
      <c r="E612" s="281"/>
      <c r="F612" s="281"/>
      <c r="G612" s="281"/>
      <c r="H612" s="282"/>
      <c r="I612" s="276"/>
    </row>
    <row r="613" spans="2:9" s="79" customFormat="1" ht="16.5" x14ac:dyDescent="0.3">
      <c r="B613" s="280"/>
      <c r="C613" s="281"/>
      <c r="D613" s="281"/>
      <c r="E613" s="281"/>
      <c r="F613" s="281"/>
      <c r="G613" s="281"/>
      <c r="H613" s="282"/>
      <c r="I613" s="276"/>
    </row>
    <row r="614" spans="2:9" s="79" customFormat="1" ht="16.5" x14ac:dyDescent="0.3">
      <c r="B614" s="280"/>
      <c r="C614" s="281"/>
      <c r="D614" s="281"/>
      <c r="E614" s="281"/>
      <c r="F614" s="281"/>
      <c r="G614" s="281"/>
      <c r="H614" s="282"/>
      <c r="I614" s="276"/>
    </row>
    <row r="615" spans="2:9" s="79" customFormat="1" ht="17.25" thickBot="1" x14ac:dyDescent="0.35">
      <c r="B615" s="280"/>
      <c r="C615" s="281"/>
      <c r="D615" s="281"/>
      <c r="E615" s="281"/>
      <c r="F615" s="281"/>
      <c r="G615" s="281"/>
      <c r="H615" s="282"/>
      <c r="I615" s="276"/>
    </row>
    <row r="616" spans="2:9" ht="19.5" thickBot="1" x14ac:dyDescent="0.35">
      <c r="B616" s="272"/>
      <c r="C616" s="273"/>
      <c r="D616" s="273"/>
      <c r="E616" s="273"/>
      <c r="F616" s="274"/>
      <c r="G616" s="274"/>
      <c r="H616" s="275"/>
      <c r="I616" s="277"/>
    </row>
    <row r="617" spans="2:9" ht="18.75" x14ac:dyDescent="0.3">
      <c r="B617" s="235"/>
      <c r="C617" s="236"/>
      <c r="D617" s="236"/>
      <c r="E617" s="236"/>
      <c r="F617" s="237"/>
      <c r="G617" s="237"/>
      <c r="H617" s="237"/>
      <c r="I617" s="168"/>
    </row>
    <row r="618" spans="2:9" ht="17.25" thickBot="1" x14ac:dyDescent="0.35">
      <c r="B618" s="168"/>
      <c r="C618" s="168"/>
      <c r="D618" s="168"/>
      <c r="E618" s="168"/>
      <c r="F618" s="168"/>
      <c r="G618" s="168"/>
      <c r="H618" s="168"/>
      <c r="I618" s="168"/>
    </row>
    <row r="619" spans="2:9" ht="16.5" x14ac:dyDescent="0.3">
      <c r="B619" s="79"/>
      <c r="C619" s="249"/>
      <c r="D619" s="238"/>
      <c r="E619" s="238"/>
      <c r="F619" s="238"/>
      <c r="G619" s="238"/>
      <c r="H619" s="241"/>
      <c r="I619" s="168"/>
    </row>
    <row r="620" spans="2:9" ht="16.5" x14ac:dyDescent="0.3">
      <c r="B620" s="79"/>
      <c r="C620" s="254"/>
      <c r="D620" s="217"/>
      <c r="E620" s="217"/>
      <c r="F620" s="217"/>
      <c r="G620" s="217"/>
      <c r="H620" s="255"/>
      <c r="I620" s="168"/>
    </row>
    <row r="621" spans="2:9" ht="16.5" x14ac:dyDescent="0.3">
      <c r="B621" s="79"/>
      <c r="C621" s="254"/>
      <c r="D621" s="163"/>
      <c r="E621" s="163"/>
      <c r="F621" s="163"/>
      <c r="G621" s="163"/>
      <c r="H621" s="244"/>
      <c r="I621" s="168"/>
    </row>
    <row r="622" spans="2:9" ht="16.5" x14ac:dyDescent="0.3">
      <c r="B622" s="79"/>
      <c r="C622" s="254"/>
      <c r="D622" s="163"/>
      <c r="E622" s="163"/>
      <c r="F622" s="163"/>
      <c r="G622" s="163"/>
      <c r="H622" s="244"/>
      <c r="I622" s="168"/>
    </row>
    <row r="623" spans="2:9" ht="16.5" x14ac:dyDescent="0.3">
      <c r="B623" s="79"/>
      <c r="C623" s="254"/>
      <c r="D623" s="163"/>
      <c r="E623" s="163"/>
      <c r="F623" s="163"/>
      <c r="G623" s="163"/>
      <c r="H623" s="244"/>
      <c r="I623" s="168"/>
    </row>
    <row r="624" spans="2:9" ht="16.5" x14ac:dyDescent="0.3">
      <c r="B624" s="79"/>
      <c r="C624" s="254"/>
      <c r="D624" s="163"/>
      <c r="E624" s="163"/>
      <c r="F624" s="163"/>
      <c r="G624" s="163"/>
      <c r="H624" s="244"/>
      <c r="I624" s="168"/>
    </row>
    <row r="625" spans="2:9" ht="18.75" x14ac:dyDescent="0.3">
      <c r="B625" s="79"/>
      <c r="C625" s="254"/>
      <c r="D625" s="227"/>
      <c r="E625" s="227"/>
      <c r="F625" s="227"/>
      <c r="G625" s="227"/>
      <c r="H625" s="244"/>
      <c r="I625" s="168"/>
    </row>
    <row r="626" spans="2:9" ht="16.5" x14ac:dyDescent="0.3">
      <c r="B626" s="79"/>
      <c r="C626" s="256"/>
      <c r="D626" s="233"/>
      <c r="E626" s="233"/>
      <c r="F626" s="233"/>
      <c r="G626" s="233"/>
      <c r="H626" s="257"/>
      <c r="I626" s="168"/>
    </row>
    <row r="627" spans="2:9" ht="18.75" x14ac:dyDescent="0.3">
      <c r="B627" s="79"/>
      <c r="C627" s="258"/>
      <c r="D627" s="231"/>
      <c r="E627" s="231"/>
      <c r="F627" s="231"/>
      <c r="G627" s="227"/>
      <c r="H627" s="259"/>
      <c r="I627" s="168"/>
    </row>
    <row r="628" spans="2:9" ht="17.25" thickBot="1" x14ac:dyDescent="0.35">
      <c r="B628" s="79"/>
      <c r="C628" s="260"/>
      <c r="D628" s="261"/>
      <c r="E628" s="261"/>
      <c r="F628" s="261"/>
      <c r="G628" s="261"/>
      <c r="H628" s="262"/>
      <c r="I628" s="168"/>
    </row>
    <row r="629" spans="2:9" ht="16.5" x14ac:dyDescent="0.3">
      <c r="B629" s="168"/>
      <c r="C629" s="168"/>
      <c r="D629" s="168"/>
      <c r="E629" s="168"/>
      <c r="F629" s="168"/>
      <c r="G629" s="168"/>
      <c r="H629" s="168"/>
      <c r="I629" s="168"/>
    </row>
    <row r="630" spans="2:9" ht="16.5" x14ac:dyDescent="0.3">
      <c r="B630" s="168"/>
      <c r="C630" s="168"/>
      <c r="D630" s="168"/>
      <c r="E630" s="168"/>
      <c r="F630" s="168"/>
      <c r="G630" s="168"/>
      <c r="H630" s="168"/>
      <c r="I630" s="168"/>
    </row>
    <row r="631" spans="2:9" ht="16.5" x14ac:dyDescent="0.3">
      <c r="B631" s="168"/>
      <c r="C631" s="168"/>
      <c r="D631" s="168"/>
      <c r="E631" s="168"/>
      <c r="F631" s="168"/>
      <c r="G631" s="168"/>
      <c r="H631" s="168"/>
      <c r="I631" s="168"/>
    </row>
    <row r="632" spans="2:9" ht="16.5" x14ac:dyDescent="0.3">
      <c r="B632" s="168"/>
      <c r="C632" s="168"/>
      <c r="D632" s="168"/>
      <c r="E632" s="168"/>
      <c r="F632" s="168"/>
      <c r="G632" s="168"/>
      <c r="H632" s="168"/>
      <c r="I632" s="168"/>
    </row>
    <row r="633" spans="2:9" ht="16.5" x14ac:dyDescent="0.3">
      <c r="B633" s="168"/>
      <c r="C633" s="168"/>
      <c r="D633" s="168"/>
      <c r="E633" s="168"/>
      <c r="F633" s="168"/>
      <c r="G633" s="168"/>
      <c r="H633" s="168"/>
      <c r="I633" s="168"/>
    </row>
    <row r="634" spans="2:9" ht="16.5" x14ac:dyDescent="0.3">
      <c r="B634" s="168"/>
      <c r="C634" s="168"/>
      <c r="D634" s="168"/>
      <c r="E634" s="168"/>
      <c r="F634" s="168"/>
      <c r="G634" s="168"/>
      <c r="H634" s="168"/>
      <c r="I634" s="168"/>
    </row>
    <row r="635" spans="2:9" ht="16.5" x14ac:dyDescent="0.3">
      <c r="B635" s="168"/>
      <c r="C635" s="168"/>
      <c r="D635" s="168"/>
      <c r="E635" s="168"/>
      <c r="F635" s="168"/>
      <c r="G635" s="168"/>
      <c r="H635" s="168"/>
      <c r="I635" s="168"/>
    </row>
    <row r="636" spans="2:9" ht="16.5" x14ac:dyDescent="0.3">
      <c r="B636" s="168"/>
      <c r="C636" s="168"/>
      <c r="D636" s="168"/>
      <c r="E636" s="168"/>
      <c r="F636" s="168"/>
      <c r="G636" s="168"/>
      <c r="H636" s="168"/>
      <c r="I636" s="168"/>
    </row>
    <row r="637" spans="2:9" ht="16.5" x14ac:dyDescent="0.3">
      <c r="B637" s="168"/>
      <c r="C637" s="168"/>
      <c r="D637" s="168"/>
      <c r="E637" s="168"/>
      <c r="F637" s="168"/>
      <c r="G637" s="168"/>
      <c r="H637" s="168"/>
      <c r="I637" s="168"/>
    </row>
    <row r="638" spans="2:9" ht="16.5" x14ac:dyDescent="0.3">
      <c r="B638" s="168"/>
      <c r="C638" s="168"/>
      <c r="D638" s="168"/>
      <c r="E638" s="168"/>
      <c r="F638" s="168"/>
      <c r="G638" s="168"/>
      <c r="H638" s="168"/>
      <c r="I638" s="168"/>
    </row>
    <row r="639" spans="2:9" ht="16.5" x14ac:dyDescent="0.3">
      <c r="B639" s="168"/>
      <c r="C639" s="168"/>
      <c r="D639" s="168"/>
      <c r="E639" s="168"/>
      <c r="F639" s="168"/>
      <c r="G639" s="168"/>
      <c r="H639" s="168"/>
      <c r="I639" s="168"/>
    </row>
    <row r="640" spans="2:9" ht="16.5" x14ac:dyDescent="0.3">
      <c r="B640" s="168"/>
      <c r="C640" s="168"/>
      <c r="D640" s="168"/>
      <c r="E640" s="168"/>
      <c r="F640" s="168"/>
      <c r="G640" s="168"/>
      <c r="H640" s="168"/>
      <c r="I640" s="168"/>
    </row>
    <row r="641" spans="2:9" ht="16.5" x14ac:dyDescent="0.3">
      <c r="B641" s="168"/>
      <c r="C641" s="168"/>
      <c r="D641" s="168"/>
      <c r="E641" s="168"/>
      <c r="F641" s="168"/>
      <c r="G641" s="168"/>
      <c r="H641" s="168"/>
      <c r="I641" s="168"/>
    </row>
    <row r="642" spans="2:9" ht="16.5" x14ac:dyDescent="0.3">
      <c r="B642" s="168"/>
      <c r="C642" s="168"/>
      <c r="D642" s="168"/>
      <c r="E642" s="168"/>
      <c r="F642" s="168"/>
      <c r="G642" s="168"/>
      <c r="H642" s="168"/>
      <c r="I642" s="168"/>
    </row>
    <row r="643" spans="2:9" ht="16.5" x14ac:dyDescent="0.3">
      <c r="B643" s="168"/>
      <c r="C643" s="168"/>
      <c r="D643" s="168"/>
      <c r="E643" s="168"/>
      <c r="F643" s="168"/>
      <c r="G643" s="168"/>
      <c r="H643" s="168"/>
      <c r="I643" s="168"/>
    </row>
    <row r="644" spans="2:9" ht="16.5" x14ac:dyDescent="0.3">
      <c r="B644" s="168"/>
      <c r="C644" s="168"/>
      <c r="D644" s="168"/>
      <c r="E644" s="168"/>
      <c r="F644" s="168"/>
      <c r="G644" s="168"/>
      <c r="H644" s="168"/>
      <c r="I644" s="168"/>
    </row>
    <row r="645" spans="2:9" ht="16.5" x14ac:dyDescent="0.3">
      <c r="B645" s="168"/>
      <c r="C645" s="168"/>
      <c r="D645" s="168"/>
      <c r="E645" s="168"/>
      <c r="F645" s="168"/>
      <c r="G645" s="168"/>
      <c r="H645" s="168"/>
      <c r="I645" s="168"/>
    </row>
    <row r="646" spans="2:9" ht="16.5" x14ac:dyDescent="0.3">
      <c r="B646" s="168"/>
      <c r="C646" s="168"/>
      <c r="D646" s="168"/>
      <c r="E646" s="168"/>
      <c r="F646" s="168"/>
      <c r="G646" s="168"/>
      <c r="H646" s="168"/>
      <c r="I646" s="168"/>
    </row>
    <row r="647" spans="2:9" ht="16.5" x14ac:dyDescent="0.3">
      <c r="B647" s="168"/>
      <c r="C647" s="168"/>
      <c r="D647" s="168"/>
      <c r="E647" s="168"/>
      <c r="F647" s="168"/>
      <c r="G647" s="168"/>
      <c r="H647" s="168"/>
      <c r="I647" s="168"/>
    </row>
    <row r="648" spans="2:9" ht="16.5" x14ac:dyDescent="0.3">
      <c r="B648" s="168"/>
      <c r="C648" s="168"/>
      <c r="D648" s="168"/>
      <c r="E648" s="168"/>
      <c r="F648" s="168"/>
      <c r="G648" s="168"/>
      <c r="H648" s="168"/>
      <c r="I648" s="168"/>
    </row>
    <row r="649" spans="2:9" ht="16.5" x14ac:dyDescent="0.3">
      <c r="B649" s="168"/>
      <c r="C649" s="168"/>
      <c r="D649" s="168"/>
      <c r="E649" s="168"/>
      <c r="F649" s="168"/>
      <c r="G649" s="168"/>
      <c r="H649" s="168"/>
      <c r="I649" s="168"/>
    </row>
    <row r="650" spans="2:9" ht="16.5" x14ac:dyDescent="0.3">
      <c r="B650" s="168"/>
      <c r="C650" s="168"/>
      <c r="D650" s="168"/>
      <c r="E650" s="168"/>
      <c r="F650" s="168"/>
      <c r="G650" s="168"/>
      <c r="H650" s="168"/>
      <c r="I650" s="168"/>
    </row>
    <row r="651" spans="2:9" ht="16.5" x14ac:dyDescent="0.3">
      <c r="B651" s="168"/>
      <c r="C651" s="168"/>
      <c r="D651" s="168"/>
      <c r="E651" s="168"/>
      <c r="F651" s="168"/>
      <c r="G651" s="168"/>
      <c r="H651" s="168"/>
      <c r="I651" s="168"/>
    </row>
    <row r="652" spans="2:9" ht="16.5" x14ac:dyDescent="0.3">
      <c r="B652" s="168"/>
      <c r="C652" s="168"/>
      <c r="D652" s="168"/>
      <c r="E652" s="168"/>
      <c r="F652" s="168"/>
      <c r="G652" s="168"/>
      <c r="H652" s="168"/>
      <c r="I652" s="168"/>
    </row>
    <row r="653" spans="2:9" ht="16.5" x14ac:dyDescent="0.3">
      <c r="B653" s="168"/>
      <c r="C653" s="168"/>
      <c r="D653" s="168"/>
      <c r="E653" s="168"/>
      <c r="F653" s="168"/>
      <c r="G653" s="168"/>
      <c r="H653" s="168"/>
      <c r="I653" s="168"/>
    </row>
    <row r="654" spans="2:9" ht="16.5" x14ac:dyDescent="0.3">
      <c r="B654" s="168"/>
      <c r="C654" s="168"/>
      <c r="D654" s="168"/>
      <c r="E654" s="168"/>
      <c r="F654" s="168"/>
      <c r="G654" s="168"/>
      <c r="H654" s="168"/>
      <c r="I654" s="168"/>
    </row>
    <row r="655" spans="2:9" ht="16.5" x14ac:dyDescent="0.3">
      <c r="B655" s="168"/>
      <c r="C655" s="168"/>
      <c r="D655" s="168"/>
      <c r="E655" s="168"/>
      <c r="F655" s="168"/>
      <c r="G655" s="168"/>
      <c r="H655" s="168"/>
      <c r="I655" s="168"/>
    </row>
    <row r="656" spans="2:9" ht="16.5" x14ac:dyDescent="0.3">
      <c r="B656" s="168"/>
      <c r="C656" s="168"/>
      <c r="D656" s="168"/>
      <c r="E656" s="168"/>
      <c r="F656" s="168"/>
      <c r="G656" s="168"/>
      <c r="H656" s="168"/>
      <c r="I656" s="168"/>
    </row>
    <row r="657" spans="2:9" ht="16.5" x14ac:dyDescent="0.3">
      <c r="B657" s="168"/>
      <c r="C657" s="168"/>
      <c r="D657" s="168"/>
      <c r="E657" s="168"/>
      <c r="F657" s="168"/>
      <c r="G657" s="168"/>
      <c r="H657" s="168"/>
      <c r="I657" s="168"/>
    </row>
    <row r="658" spans="2:9" ht="16.5" x14ac:dyDescent="0.3">
      <c r="B658" s="168"/>
      <c r="C658" s="168"/>
      <c r="D658" s="168"/>
      <c r="E658" s="168"/>
      <c r="F658" s="168"/>
      <c r="G658" s="168"/>
      <c r="H658" s="168"/>
      <c r="I658" s="168"/>
    </row>
    <row r="659" spans="2:9" ht="16.5" x14ac:dyDescent="0.3">
      <c r="B659" s="168"/>
      <c r="C659" s="168"/>
      <c r="D659" s="168"/>
      <c r="E659" s="168"/>
      <c r="F659" s="168"/>
      <c r="G659" s="168"/>
      <c r="H659" s="168"/>
      <c r="I659" s="168"/>
    </row>
    <row r="660" spans="2:9" ht="16.5" x14ac:dyDescent="0.3">
      <c r="B660" s="168"/>
      <c r="C660" s="168"/>
      <c r="D660" s="168"/>
      <c r="E660" s="168"/>
      <c r="F660" s="168"/>
      <c r="G660" s="168"/>
      <c r="H660" s="168"/>
      <c r="I660" s="168"/>
    </row>
    <row r="661" spans="2:9" ht="16.5" x14ac:dyDescent="0.3">
      <c r="B661" s="168"/>
      <c r="C661" s="168"/>
      <c r="D661" s="168"/>
      <c r="E661" s="168"/>
      <c r="F661" s="168"/>
      <c r="G661" s="168"/>
      <c r="H661" s="168"/>
      <c r="I661" s="168"/>
    </row>
    <row r="662" spans="2:9" ht="16.5" x14ac:dyDescent="0.3">
      <c r="B662" s="168"/>
      <c r="C662" s="168"/>
      <c r="D662" s="168"/>
      <c r="E662" s="168"/>
      <c r="F662" s="168"/>
      <c r="G662" s="168"/>
      <c r="H662" s="168"/>
      <c r="I662" s="168"/>
    </row>
    <row r="663" spans="2:9" ht="16.5" x14ac:dyDescent="0.3">
      <c r="B663" s="168"/>
      <c r="C663" s="168"/>
      <c r="D663" s="168"/>
      <c r="E663" s="168"/>
      <c r="F663" s="168"/>
      <c r="G663" s="168"/>
      <c r="H663" s="168"/>
      <c r="I663" s="168"/>
    </row>
    <row r="664" spans="2:9" ht="16.5" x14ac:dyDescent="0.3">
      <c r="B664" s="168"/>
      <c r="C664" s="168"/>
      <c r="D664" s="168"/>
      <c r="E664" s="168"/>
      <c r="F664" s="168"/>
      <c r="G664" s="168"/>
      <c r="H664" s="168"/>
      <c r="I664" s="168"/>
    </row>
    <row r="665" spans="2:9" ht="16.5" x14ac:dyDescent="0.3">
      <c r="B665" s="168"/>
      <c r="C665" s="168"/>
      <c r="D665" s="168"/>
      <c r="E665" s="168"/>
      <c r="F665" s="168"/>
      <c r="G665" s="168"/>
      <c r="H665" s="168"/>
      <c r="I665" s="168"/>
    </row>
    <row r="666" spans="2:9" ht="16.5" x14ac:dyDescent="0.3">
      <c r="B666" s="168"/>
      <c r="C666" s="168"/>
      <c r="D666" s="168"/>
      <c r="E666" s="168"/>
      <c r="F666" s="168"/>
      <c r="G666" s="168"/>
      <c r="H666" s="168"/>
      <c r="I666" s="168"/>
    </row>
    <row r="667" spans="2:9" ht="16.5" x14ac:dyDescent="0.3">
      <c r="B667" s="168"/>
      <c r="C667" s="168"/>
      <c r="D667" s="168"/>
      <c r="E667" s="168"/>
      <c r="F667" s="168"/>
      <c r="G667" s="168"/>
      <c r="H667" s="168"/>
      <c r="I667" s="168"/>
    </row>
    <row r="668" spans="2:9" ht="16.5" x14ac:dyDescent="0.3">
      <c r="B668" s="168"/>
      <c r="C668" s="168"/>
      <c r="D668" s="168"/>
      <c r="E668" s="168"/>
      <c r="F668" s="168"/>
      <c r="G668" s="168"/>
      <c r="H668" s="168"/>
      <c r="I668" s="168"/>
    </row>
    <row r="669" spans="2:9" ht="16.5" x14ac:dyDescent="0.3">
      <c r="B669" s="168"/>
      <c r="C669" s="168"/>
      <c r="D669" s="168"/>
      <c r="E669" s="168"/>
      <c r="F669" s="168"/>
      <c r="G669" s="168"/>
      <c r="H669" s="168"/>
      <c r="I669" s="168"/>
    </row>
    <row r="670" spans="2:9" ht="16.5" x14ac:dyDescent="0.3">
      <c r="B670" s="168"/>
      <c r="C670" s="168"/>
      <c r="D670" s="168"/>
      <c r="E670" s="168"/>
      <c r="F670" s="168"/>
      <c r="G670" s="168"/>
      <c r="H670" s="168"/>
      <c r="I670" s="168"/>
    </row>
    <row r="671" spans="2:9" ht="16.5" x14ac:dyDescent="0.3">
      <c r="B671" s="168"/>
      <c r="C671" s="168"/>
      <c r="D671" s="168"/>
      <c r="E671" s="168"/>
      <c r="F671" s="168"/>
      <c r="G671" s="168"/>
      <c r="H671" s="168"/>
      <c r="I671" s="168"/>
    </row>
    <row r="672" spans="2:9" ht="16.5" x14ac:dyDescent="0.3">
      <c r="B672" s="168"/>
      <c r="C672" s="168"/>
      <c r="D672" s="168"/>
      <c r="E672" s="168"/>
      <c r="F672" s="168"/>
      <c r="G672" s="168"/>
      <c r="H672" s="168"/>
      <c r="I672" s="168"/>
    </row>
    <row r="673" spans="2:9" ht="16.5" x14ac:dyDescent="0.3">
      <c r="B673" s="168"/>
      <c r="C673" s="168"/>
      <c r="D673" s="168"/>
      <c r="E673" s="168"/>
      <c r="F673" s="168"/>
      <c r="G673" s="168"/>
      <c r="H673" s="168"/>
      <c r="I673" s="168"/>
    </row>
    <row r="674" spans="2:9" ht="16.5" x14ac:dyDescent="0.3">
      <c r="B674" s="168"/>
      <c r="C674" s="168"/>
      <c r="D674" s="168"/>
      <c r="E674" s="168"/>
      <c r="F674" s="168"/>
      <c r="G674" s="168"/>
      <c r="H674" s="168"/>
      <c r="I674" s="168"/>
    </row>
    <row r="675" spans="2:9" ht="16.5" x14ac:dyDescent="0.3">
      <c r="B675" s="168"/>
      <c r="C675" s="168"/>
      <c r="D675" s="168"/>
      <c r="E675" s="168"/>
      <c r="F675" s="168"/>
      <c r="G675" s="168"/>
      <c r="H675" s="168"/>
      <c r="I675" s="168"/>
    </row>
    <row r="676" spans="2:9" ht="16.5" x14ac:dyDescent="0.3">
      <c r="B676" s="168"/>
      <c r="C676" s="168"/>
      <c r="D676" s="168"/>
      <c r="E676" s="168"/>
      <c r="F676" s="168"/>
      <c r="G676" s="168"/>
      <c r="H676" s="168"/>
      <c r="I676" s="168"/>
    </row>
    <row r="677" spans="2:9" ht="16.5" x14ac:dyDescent="0.3">
      <c r="B677" s="168"/>
      <c r="C677" s="168"/>
      <c r="D677" s="168"/>
      <c r="E677" s="168"/>
      <c r="F677" s="168"/>
      <c r="G677" s="168"/>
      <c r="H677" s="168"/>
      <c r="I677" s="168"/>
    </row>
    <row r="678" spans="2:9" ht="16.5" x14ac:dyDescent="0.3">
      <c r="B678" s="168"/>
      <c r="C678" s="168"/>
      <c r="D678" s="168"/>
      <c r="E678" s="168"/>
      <c r="F678" s="168"/>
      <c r="G678" s="168"/>
      <c r="H678" s="168"/>
      <c r="I678" s="168"/>
    </row>
    <row r="679" spans="2:9" ht="16.5" x14ac:dyDescent="0.3">
      <c r="B679" s="168"/>
      <c r="C679" s="168"/>
      <c r="D679" s="168"/>
      <c r="E679" s="168"/>
      <c r="F679" s="168"/>
      <c r="G679" s="168"/>
      <c r="H679" s="168"/>
      <c r="I679" s="168"/>
    </row>
    <row r="680" spans="2:9" ht="16.5" x14ac:dyDescent="0.3">
      <c r="B680" s="168"/>
      <c r="C680" s="168"/>
      <c r="D680" s="168"/>
      <c r="E680" s="168"/>
      <c r="F680" s="168"/>
      <c r="G680" s="168"/>
      <c r="H680" s="168"/>
      <c r="I680" s="168"/>
    </row>
    <row r="681" spans="2:9" ht="16.5" x14ac:dyDescent="0.3">
      <c r="B681" s="168"/>
      <c r="C681" s="168"/>
      <c r="D681" s="168"/>
      <c r="E681" s="168"/>
      <c r="F681" s="168"/>
      <c r="G681" s="168"/>
      <c r="H681" s="168"/>
      <c r="I681" s="168"/>
    </row>
    <row r="682" spans="2:9" ht="16.5" x14ac:dyDescent="0.3">
      <c r="B682" s="168"/>
      <c r="C682" s="168"/>
      <c r="D682" s="168"/>
      <c r="E682" s="168"/>
      <c r="F682" s="168"/>
      <c r="G682" s="168"/>
      <c r="H682" s="168"/>
      <c r="I682" s="168"/>
    </row>
    <row r="683" spans="2:9" ht="16.5" x14ac:dyDescent="0.3">
      <c r="B683" s="168"/>
      <c r="C683" s="168"/>
      <c r="D683" s="168"/>
      <c r="E683" s="168"/>
      <c r="F683" s="168"/>
      <c r="G683" s="168"/>
      <c r="H683" s="168"/>
      <c r="I683" s="168"/>
    </row>
    <row r="684" spans="2:9" ht="16.5" x14ac:dyDescent="0.3">
      <c r="B684" s="168"/>
      <c r="C684" s="168"/>
      <c r="D684" s="168"/>
      <c r="E684" s="168"/>
      <c r="F684" s="168"/>
      <c r="G684" s="168"/>
      <c r="H684" s="168"/>
      <c r="I684" s="168"/>
    </row>
    <row r="685" spans="2:9" ht="16.5" x14ac:dyDescent="0.3">
      <c r="B685" s="168"/>
      <c r="C685" s="168"/>
      <c r="D685" s="168"/>
      <c r="E685" s="168"/>
      <c r="F685" s="168"/>
      <c r="G685" s="168"/>
      <c r="H685" s="168"/>
      <c r="I685" s="168"/>
    </row>
    <row r="686" spans="2:9" ht="16.5" x14ac:dyDescent="0.3">
      <c r="B686" s="168"/>
      <c r="C686" s="168"/>
      <c r="D686" s="168"/>
      <c r="E686" s="168"/>
      <c r="F686" s="168"/>
      <c r="G686" s="168"/>
      <c r="H686" s="168"/>
      <c r="I686" s="168"/>
    </row>
    <row r="687" spans="2:9" ht="16.5" x14ac:dyDescent="0.3">
      <c r="B687" s="168"/>
      <c r="C687" s="168"/>
      <c r="D687" s="168"/>
      <c r="E687" s="168"/>
      <c r="F687" s="168"/>
      <c r="G687" s="168"/>
      <c r="H687" s="168"/>
      <c r="I687" s="168"/>
    </row>
    <row r="688" spans="2:9" ht="16.5" x14ac:dyDescent="0.3">
      <c r="B688" s="168"/>
      <c r="C688" s="168"/>
      <c r="D688" s="168"/>
      <c r="E688" s="168"/>
      <c r="F688" s="168"/>
      <c r="G688" s="168"/>
      <c r="H688" s="168"/>
      <c r="I688" s="168"/>
    </row>
    <row r="689" spans="2:9" ht="16.5" x14ac:dyDescent="0.3">
      <c r="B689" s="168"/>
      <c r="C689" s="168"/>
      <c r="D689" s="168"/>
      <c r="E689" s="168"/>
      <c r="F689" s="168"/>
      <c r="G689" s="168"/>
      <c r="H689" s="168"/>
      <c r="I689" s="168"/>
    </row>
    <row r="690" spans="2:9" ht="16.5" x14ac:dyDescent="0.3">
      <c r="B690" s="168"/>
      <c r="C690" s="168"/>
      <c r="D690" s="168"/>
      <c r="E690" s="168"/>
      <c r="F690" s="168"/>
      <c r="G690" s="168"/>
      <c r="H690" s="168"/>
      <c r="I690" s="168"/>
    </row>
    <row r="691" spans="2:9" ht="16.5" x14ac:dyDescent="0.3">
      <c r="B691" s="168"/>
      <c r="C691" s="168"/>
      <c r="D691" s="168"/>
      <c r="E691" s="168"/>
      <c r="F691" s="168"/>
      <c r="G691" s="168"/>
      <c r="H691" s="168"/>
      <c r="I691" s="168"/>
    </row>
    <row r="692" spans="2:9" ht="16.5" x14ac:dyDescent="0.3">
      <c r="B692" s="168"/>
      <c r="C692" s="168"/>
      <c r="D692" s="168"/>
      <c r="E692" s="168"/>
      <c r="F692" s="168"/>
      <c r="G692" s="168"/>
      <c r="H692" s="168"/>
      <c r="I692" s="168"/>
    </row>
    <row r="693" spans="2:9" ht="16.5" x14ac:dyDescent="0.3">
      <c r="B693" s="168"/>
      <c r="C693" s="168"/>
      <c r="D693" s="168"/>
      <c r="E693" s="168"/>
      <c r="F693" s="168"/>
      <c r="G693" s="168"/>
      <c r="H693" s="168"/>
      <c r="I693" s="168"/>
    </row>
    <row r="694" spans="2:9" ht="16.5" x14ac:dyDescent="0.3">
      <c r="B694" s="168"/>
      <c r="C694" s="168"/>
      <c r="D694" s="168"/>
      <c r="E694" s="168"/>
      <c r="F694" s="168"/>
      <c r="G694" s="168"/>
      <c r="H694" s="168"/>
      <c r="I694" s="168"/>
    </row>
    <row r="695" spans="2:9" ht="16.5" x14ac:dyDescent="0.3">
      <c r="B695" s="168"/>
      <c r="C695" s="168"/>
      <c r="D695" s="168"/>
      <c r="E695" s="168"/>
      <c r="F695" s="168"/>
      <c r="G695" s="168"/>
      <c r="H695" s="168"/>
      <c r="I695" s="168"/>
    </row>
    <row r="696" spans="2:9" ht="16.5" x14ac:dyDescent="0.3">
      <c r="B696" s="168"/>
      <c r="C696" s="168"/>
      <c r="D696" s="168"/>
      <c r="E696" s="168"/>
      <c r="F696" s="168"/>
      <c r="G696" s="168"/>
      <c r="H696" s="168"/>
      <c r="I696" s="168"/>
    </row>
    <row r="697" spans="2:9" ht="16.5" x14ac:dyDescent="0.3">
      <c r="B697" s="168"/>
      <c r="C697" s="168"/>
      <c r="D697" s="168"/>
      <c r="E697" s="168"/>
      <c r="F697" s="168"/>
      <c r="G697" s="168"/>
      <c r="H697" s="168"/>
      <c r="I697" s="168"/>
    </row>
    <row r="698" spans="2:9" ht="16.5" x14ac:dyDescent="0.3">
      <c r="B698" s="168"/>
      <c r="C698" s="168"/>
      <c r="D698" s="168"/>
      <c r="E698" s="168"/>
      <c r="F698" s="168"/>
      <c r="G698" s="168"/>
      <c r="H698" s="168"/>
      <c r="I698" s="168"/>
    </row>
    <row r="699" spans="2:9" ht="16.5" x14ac:dyDescent="0.3">
      <c r="B699" s="168"/>
      <c r="C699" s="168"/>
      <c r="D699" s="168"/>
      <c r="E699" s="168"/>
      <c r="F699" s="168"/>
      <c r="G699" s="168"/>
      <c r="H699" s="168"/>
      <c r="I699" s="168"/>
    </row>
    <row r="700" spans="2:9" ht="16.5" x14ac:dyDescent="0.3">
      <c r="B700" s="168"/>
      <c r="C700" s="168"/>
      <c r="D700" s="168"/>
      <c r="E700" s="168"/>
      <c r="F700" s="168"/>
      <c r="G700" s="168"/>
      <c r="H700" s="168"/>
      <c r="I700" s="168"/>
    </row>
    <row r="701" spans="2:9" ht="16.5" x14ac:dyDescent="0.3">
      <c r="B701" s="168"/>
      <c r="C701" s="168"/>
      <c r="D701" s="168"/>
      <c r="E701" s="168"/>
      <c r="F701" s="168"/>
      <c r="G701" s="168"/>
      <c r="H701" s="168"/>
      <c r="I701" s="168"/>
    </row>
    <row r="702" spans="2:9" ht="16.5" x14ac:dyDescent="0.3">
      <c r="B702" s="168"/>
      <c r="C702" s="168"/>
      <c r="D702" s="168"/>
      <c r="E702" s="168"/>
      <c r="F702" s="168"/>
      <c r="G702" s="168"/>
      <c r="H702" s="168"/>
      <c r="I702" s="168"/>
    </row>
    <row r="703" spans="2:9" ht="16.5" x14ac:dyDescent="0.3">
      <c r="B703" s="168"/>
      <c r="C703" s="168"/>
      <c r="D703" s="168"/>
      <c r="E703" s="168"/>
      <c r="F703" s="168"/>
      <c r="G703" s="168"/>
      <c r="H703" s="168"/>
      <c r="I703" s="168"/>
    </row>
    <row r="704" spans="2:9" ht="16.5" x14ac:dyDescent="0.3">
      <c r="B704" s="168"/>
      <c r="C704" s="168"/>
      <c r="D704" s="168"/>
      <c r="E704" s="168"/>
      <c r="F704" s="168"/>
      <c r="G704" s="168"/>
      <c r="H704" s="168"/>
      <c r="I704" s="168"/>
    </row>
    <row r="705" spans="2:9" ht="16.5" x14ac:dyDescent="0.3">
      <c r="B705" s="168"/>
      <c r="C705" s="168"/>
      <c r="D705" s="168"/>
      <c r="E705" s="168"/>
      <c r="F705" s="168"/>
      <c r="G705" s="168"/>
      <c r="H705" s="168"/>
      <c r="I705" s="168"/>
    </row>
    <row r="706" spans="2:9" ht="16.5" x14ac:dyDescent="0.3">
      <c r="B706" s="168"/>
      <c r="C706" s="168"/>
      <c r="D706" s="168"/>
      <c r="E706" s="168"/>
      <c r="F706" s="168"/>
      <c r="G706" s="168"/>
      <c r="H706" s="168"/>
      <c r="I706" s="168"/>
    </row>
    <row r="707" spans="2:9" ht="16.5" x14ac:dyDescent="0.3">
      <c r="B707" s="168"/>
      <c r="C707" s="168"/>
      <c r="D707" s="168"/>
      <c r="E707" s="168"/>
      <c r="F707" s="168"/>
      <c r="G707" s="168"/>
      <c r="H707" s="168"/>
      <c r="I707" s="168"/>
    </row>
    <row r="708" spans="2:9" ht="16.5" x14ac:dyDescent="0.3">
      <c r="B708" s="168"/>
      <c r="C708" s="168"/>
      <c r="D708" s="168"/>
      <c r="E708" s="168"/>
      <c r="F708" s="168"/>
      <c r="G708" s="168"/>
      <c r="H708" s="168"/>
      <c r="I708" s="168"/>
    </row>
    <row r="709" spans="2:9" ht="16.5" x14ac:dyDescent="0.3">
      <c r="B709" s="168"/>
      <c r="C709" s="168"/>
      <c r="D709" s="168"/>
      <c r="E709" s="168"/>
      <c r="F709" s="168"/>
      <c r="G709" s="168"/>
      <c r="H709" s="168"/>
      <c r="I709" s="168"/>
    </row>
    <row r="710" spans="2:9" ht="16.5" x14ac:dyDescent="0.3">
      <c r="B710" s="168"/>
      <c r="C710" s="168"/>
      <c r="D710" s="168"/>
      <c r="E710" s="168"/>
      <c r="F710" s="168"/>
      <c r="G710" s="168"/>
      <c r="H710" s="168"/>
      <c r="I710" s="168"/>
    </row>
    <row r="711" spans="2:9" ht="16.5" x14ac:dyDescent="0.3">
      <c r="B711" s="168"/>
      <c r="C711" s="168"/>
      <c r="D711" s="168"/>
      <c r="E711" s="168"/>
      <c r="F711" s="168"/>
      <c r="G711" s="168"/>
      <c r="H711" s="168"/>
      <c r="I711" s="168"/>
    </row>
    <row r="712" spans="2:9" ht="16.5" x14ac:dyDescent="0.3">
      <c r="B712" s="168"/>
      <c r="C712" s="168"/>
      <c r="D712" s="168"/>
      <c r="E712" s="168"/>
      <c r="F712" s="168"/>
      <c r="G712" s="168"/>
      <c r="H712" s="168"/>
      <c r="I712" s="168"/>
    </row>
    <row r="713" spans="2:9" ht="16.5" x14ac:dyDescent="0.3">
      <c r="B713" s="168"/>
      <c r="C713" s="168"/>
      <c r="D713" s="168"/>
      <c r="E713" s="168"/>
      <c r="F713" s="168"/>
      <c r="G713" s="168"/>
      <c r="H713" s="168"/>
      <c r="I713" s="168"/>
    </row>
    <row r="714" spans="2:9" ht="16.5" x14ac:dyDescent="0.3">
      <c r="B714" s="168"/>
      <c r="C714" s="168"/>
      <c r="D714" s="168"/>
      <c r="E714" s="168"/>
      <c r="F714" s="168"/>
      <c r="G714" s="168"/>
      <c r="H714" s="168"/>
      <c r="I714" s="168"/>
    </row>
    <row r="715" spans="2:9" ht="16.5" x14ac:dyDescent="0.3">
      <c r="B715" s="168"/>
      <c r="C715" s="168"/>
      <c r="D715" s="168"/>
      <c r="E715" s="168"/>
      <c r="F715" s="168"/>
      <c r="G715" s="168"/>
      <c r="H715" s="168"/>
      <c r="I715" s="168"/>
    </row>
    <row r="716" spans="2:9" ht="16.5" x14ac:dyDescent="0.3">
      <c r="B716" s="168"/>
      <c r="C716" s="168"/>
      <c r="D716" s="168"/>
      <c r="E716" s="168"/>
      <c r="F716" s="168"/>
      <c r="G716" s="168"/>
      <c r="H716" s="168"/>
      <c r="I716" s="168"/>
    </row>
    <row r="717" spans="2:9" ht="16.5" x14ac:dyDescent="0.3">
      <c r="B717" s="168"/>
      <c r="C717" s="168"/>
      <c r="D717" s="168"/>
      <c r="E717" s="168"/>
      <c r="F717" s="168"/>
      <c r="G717" s="168"/>
      <c r="H717" s="168"/>
      <c r="I717" s="168"/>
    </row>
    <row r="718" spans="2:9" ht="16.5" x14ac:dyDescent="0.3">
      <c r="B718" s="168"/>
      <c r="C718" s="168"/>
      <c r="D718" s="168"/>
      <c r="E718" s="168"/>
      <c r="F718" s="168"/>
      <c r="G718" s="168"/>
      <c r="H718" s="168"/>
      <c r="I718" s="168"/>
    </row>
    <row r="719" spans="2:9" ht="16.5" x14ac:dyDescent="0.3">
      <c r="B719" s="168"/>
      <c r="C719" s="168"/>
      <c r="D719" s="168"/>
      <c r="E719" s="168"/>
      <c r="F719" s="168"/>
      <c r="G719" s="168"/>
      <c r="H719" s="168"/>
      <c r="I719" s="168"/>
    </row>
    <row r="720" spans="2:9" ht="16.5" x14ac:dyDescent="0.3">
      <c r="B720" s="168"/>
      <c r="C720" s="168"/>
      <c r="D720" s="168"/>
      <c r="E720" s="168"/>
      <c r="F720" s="168"/>
      <c r="G720" s="168"/>
      <c r="H720" s="168"/>
      <c r="I720" s="168"/>
    </row>
    <row r="721" spans="2:9" ht="16.5" x14ac:dyDescent="0.3">
      <c r="B721" s="168"/>
      <c r="C721" s="168"/>
      <c r="D721" s="168"/>
      <c r="E721" s="168"/>
      <c r="F721" s="168"/>
      <c r="G721" s="168"/>
      <c r="H721" s="168"/>
      <c r="I721" s="168"/>
    </row>
    <row r="722" spans="2:9" ht="16.5" x14ac:dyDescent="0.3">
      <c r="B722" s="168"/>
      <c r="C722" s="168"/>
      <c r="D722" s="168"/>
      <c r="E722" s="168"/>
      <c r="F722" s="168"/>
      <c r="G722" s="168"/>
      <c r="H722" s="168"/>
      <c r="I722" s="168"/>
    </row>
    <row r="723" spans="2:9" ht="16.5" x14ac:dyDescent="0.3">
      <c r="B723" s="168"/>
      <c r="C723" s="168"/>
      <c r="D723" s="168"/>
      <c r="E723" s="168"/>
      <c r="F723" s="168"/>
      <c r="G723" s="168"/>
      <c r="H723" s="168"/>
      <c r="I723" s="168"/>
    </row>
    <row r="724" spans="2:9" ht="16.5" x14ac:dyDescent="0.3">
      <c r="B724" s="168"/>
      <c r="C724" s="168"/>
      <c r="D724" s="168"/>
      <c r="E724" s="168"/>
      <c r="F724" s="168"/>
      <c r="G724" s="168"/>
      <c r="H724" s="168"/>
      <c r="I724" s="168"/>
    </row>
    <row r="725" spans="2:9" ht="16.5" x14ac:dyDescent="0.3">
      <c r="B725" s="168"/>
      <c r="C725" s="168"/>
      <c r="D725" s="168"/>
      <c r="E725" s="168"/>
      <c r="F725" s="168"/>
      <c r="G725" s="168"/>
      <c r="H725" s="168"/>
      <c r="I725" s="168"/>
    </row>
    <row r="726" spans="2:9" ht="16.5" x14ac:dyDescent="0.3">
      <c r="B726" s="168"/>
      <c r="C726" s="168"/>
      <c r="D726" s="168"/>
      <c r="E726" s="168"/>
      <c r="F726" s="168"/>
      <c r="G726" s="168"/>
      <c r="H726" s="168"/>
      <c r="I726" s="168"/>
    </row>
    <row r="727" spans="2:9" ht="16.5" x14ac:dyDescent="0.3">
      <c r="B727" s="168"/>
      <c r="C727" s="168"/>
      <c r="D727" s="168"/>
      <c r="E727" s="168"/>
      <c r="F727" s="168"/>
      <c r="G727" s="168"/>
      <c r="H727" s="168"/>
      <c r="I727" s="168"/>
    </row>
    <row r="728" spans="2:9" ht="16.5" x14ac:dyDescent="0.3">
      <c r="B728" s="168"/>
      <c r="C728" s="168"/>
      <c r="D728" s="168"/>
      <c r="E728" s="168"/>
      <c r="F728" s="168"/>
      <c r="G728" s="168"/>
      <c r="H728" s="168"/>
      <c r="I728" s="168"/>
    </row>
    <row r="729" spans="2:9" ht="16.5" x14ac:dyDescent="0.3">
      <c r="B729" s="168"/>
      <c r="C729" s="168"/>
      <c r="D729" s="168"/>
      <c r="E729" s="168"/>
      <c r="F729" s="168"/>
      <c r="G729" s="168"/>
      <c r="H729" s="168"/>
      <c r="I729" s="168"/>
    </row>
    <row r="730" spans="2:9" ht="16.5" x14ac:dyDescent="0.3">
      <c r="B730" s="168"/>
      <c r="C730" s="168"/>
      <c r="D730" s="168"/>
      <c r="E730" s="168"/>
      <c r="F730" s="168"/>
      <c r="G730" s="168"/>
      <c r="H730" s="168"/>
      <c r="I730" s="168"/>
    </row>
    <row r="731" spans="2:9" ht="16.5" x14ac:dyDescent="0.3">
      <c r="B731" s="168"/>
      <c r="C731" s="168"/>
      <c r="D731" s="168"/>
      <c r="E731" s="168"/>
      <c r="F731" s="168"/>
      <c r="G731" s="168"/>
      <c r="H731" s="168"/>
      <c r="I731" s="168"/>
    </row>
    <row r="732" spans="2:9" ht="16.5" x14ac:dyDescent="0.3">
      <c r="B732" s="168"/>
      <c r="C732" s="168"/>
      <c r="D732" s="168"/>
      <c r="E732" s="168"/>
      <c r="F732" s="168"/>
      <c r="G732" s="168"/>
      <c r="H732" s="168"/>
      <c r="I732" s="168"/>
    </row>
    <row r="733" spans="2:9" ht="16.5" x14ac:dyDescent="0.3">
      <c r="B733" s="168"/>
      <c r="C733" s="168"/>
      <c r="D733" s="168"/>
      <c r="E733" s="168"/>
      <c r="F733" s="168"/>
      <c r="G733" s="168"/>
      <c r="H733" s="168"/>
      <c r="I733" s="168"/>
    </row>
    <row r="734" spans="2:9" ht="16.5" x14ac:dyDescent="0.3">
      <c r="B734" s="168"/>
      <c r="C734" s="168"/>
      <c r="D734" s="168"/>
      <c r="E734" s="168"/>
      <c r="F734" s="168"/>
      <c r="G734" s="168"/>
      <c r="H734" s="168"/>
      <c r="I734" s="168"/>
    </row>
    <row r="735" spans="2:9" ht="16.5" x14ac:dyDescent="0.3">
      <c r="B735" s="168"/>
      <c r="C735" s="168"/>
      <c r="D735" s="168"/>
      <c r="E735" s="168"/>
      <c r="F735" s="168"/>
      <c r="G735" s="168"/>
      <c r="H735" s="168"/>
      <c r="I735" s="168"/>
    </row>
    <row r="736" spans="2:9" ht="16.5" x14ac:dyDescent="0.3">
      <c r="B736" s="168"/>
      <c r="C736" s="168"/>
      <c r="D736" s="168"/>
      <c r="E736" s="168"/>
      <c r="F736" s="168"/>
      <c r="G736" s="168"/>
      <c r="H736" s="168"/>
      <c r="I736" s="168"/>
    </row>
    <row r="737" spans="2:9" ht="16.5" x14ac:dyDescent="0.3">
      <c r="B737" s="168"/>
      <c r="C737" s="168"/>
      <c r="D737" s="168"/>
      <c r="E737" s="168"/>
      <c r="F737" s="168"/>
      <c r="G737" s="168"/>
      <c r="H737" s="168"/>
      <c r="I737" s="168"/>
    </row>
    <row r="738" spans="2:9" ht="16.5" x14ac:dyDescent="0.3">
      <c r="B738" s="168"/>
      <c r="C738" s="168"/>
      <c r="D738" s="168"/>
      <c r="E738" s="168"/>
      <c r="F738" s="168"/>
      <c r="G738" s="168"/>
      <c r="H738" s="168"/>
      <c r="I738" s="168"/>
    </row>
    <row r="739" spans="2:9" ht="16.5" x14ac:dyDescent="0.3">
      <c r="B739" s="168"/>
      <c r="C739" s="168"/>
      <c r="D739" s="168"/>
      <c r="E739" s="168"/>
      <c r="F739" s="168"/>
      <c r="G739" s="168"/>
      <c r="H739" s="168"/>
      <c r="I739" s="168"/>
    </row>
  </sheetData>
  <mergeCells count="109">
    <mergeCell ref="B596:H596"/>
    <mergeCell ref="B597:H597"/>
    <mergeCell ref="C424:D424"/>
    <mergeCell ref="B359:C359"/>
    <mergeCell ref="B360:C360"/>
    <mergeCell ref="B361:C361"/>
    <mergeCell ref="B353:C353"/>
    <mergeCell ref="B354:C354"/>
    <mergeCell ref="B355:C355"/>
    <mergeCell ref="B356:C356"/>
    <mergeCell ref="B357:C357"/>
    <mergeCell ref="B358:C358"/>
    <mergeCell ref="B382:C382"/>
    <mergeCell ref="B383:C383"/>
    <mergeCell ref="B384:C384"/>
    <mergeCell ref="B376:C376"/>
    <mergeCell ref="B377:C377"/>
    <mergeCell ref="B378:C378"/>
    <mergeCell ref="B379:C379"/>
    <mergeCell ref="B380:C380"/>
    <mergeCell ref="B381:C381"/>
    <mergeCell ref="B331:C331"/>
    <mergeCell ref="B332:C332"/>
    <mergeCell ref="B333:C333"/>
    <mergeCell ref="B324:C324"/>
    <mergeCell ref="B325:C325"/>
    <mergeCell ref="B326:C326"/>
    <mergeCell ref="B327:C327"/>
    <mergeCell ref="B329:C329"/>
    <mergeCell ref="B330:C330"/>
    <mergeCell ref="B255:C255"/>
    <mergeCell ref="B256:C256"/>
    <mergeCell ref="B257:C257"/>
    <mergeCell ref="B249:C249"/>
    <mergeCell ref="B250:C250"/>
    <mergeCell ref="B251:C251"/>
    <mergeCell ref="B252:C252"/>
    <mergeCell ref="B253:C253"/>
    <mergeCell ref="B254:C254"/>
    <mergeCell ref="B2:C2"/>
    <mergeCell ref="B3:C3"/>
    <mergeCell ref="B4:C4"/>
    <mergeCell ref="B5:C5"/>
    <mergeCell ref="B6:C6"/>
    <mergeCell ref="B7:C7"/>
    <mergeCell ref="B71:C71"/>
    <mergeCell ref="B72:C72"/>
    <mergeCell ref="B73:C73"/>
    <mergeCell ref="B66:C66"/>
    <mergeCell ref="B67:C67"/>
    <mergeCell ref="B68:C68"/>
    <mergeCell ref="B69:C69"/>
    <mergeCell ref="B70:C70"/>
    <mergeCell ref="B35:C35"/>
    <mergeCell ref="B36:C36"/>
    <mergeCell ref="B37:C37"/>
    <mergeCell ref="B38:C38"/>
    <mergeCell ref="B39:C39"/>
    <mergeCell ref="B40:C40"/>
    <mergeCell ref="B8:C8"/>
    <mergeCell ref="B9:C9"/>
    <mergeCell ref="B10:C10"/>
    <mergeCell ref="B100:C100"/>
    <mergeCell ref="B101:C101"/>
    <mergeCell ref="B102:C102"/>
    <mergeCell ref="B103:C103"/>
    <mergeCell ref="B104:C104"/>
    <mergeCell ref="B105:C105"/>
    <mergeCell ref="B41:C41"/>
    <mergeCell ref="B42:C42"/>
    <mergeCell ref="B43:C43"/>
    <mergeCell ref="B138:C138"/>
    <mergeCell ref="B139:C139"/>
    <mergeCell ref="B140:C140"/>
    <mergeCell ref="B141:C141"/>
    <mergeCell ref="B142:C142"/>
    <mergeCell ref="B143:C143"/>
    <mergeCell ref="B106:C106"/>
    <mergeCell ref="B107:C107"/>
    <mergeCell ref="B108:C108"/>
    <mergeCell ref="B188:C188"/>
    <mergeCell ref="B189:C189"/>
    <mergeCell ref="B181:C181"/>
    <mergeCell ref="B182:C182"/>
    <mergeCell ref="B183:C183"/>
    <mergeCell ref="B184:C184"/>
    <mergeCell ref="B185:C185"/>
    <mergeCell ref="B187:C187"/>
    <mergeCell ref="B144:C144"/>
    <mergeCell ref="B145:C145"/>
    <mergeCell ref="B146:C146"/>
    <mergeCell ref="B228:C228"/>
    <mergeCell ref="B229:C229"/>
    <mergeCell ref="B230:C230"/>
    <mergeCell ref="B222:C222"/>
    <mergeCell ref="B223:C223"/>
    <mergeCell ref="B224:C224"/>
    <mergeCell ref="B225:C225"/>
    <mergeCell ref="B226:C226"/>
    <mergeCell ref="B227:C227"/>
    <mergeCell ref="B291:C291"/>
    <mergeCell ref="B292:C292"/>
    <mergeCell ref="B293:C293"/>
    <mergeCell ref="B285:C285"/>
    <mergeCell ref="B286:C286"/>
    <mergeCell ref="B287:C287"/>
    <mergeCell ref="B288:C288"/>
    <mergeCell ref="B289:C289"/>
    <mergeCell ref="B290:C290"/>
  </mergeCells>
  <pageMargins left="0.70866141732283472" right="0.70866141732283472" top="0.74803149606299213" bottom="0.74803149606299213" header="0.31496062992125984" footer="0.31496062992125984"/>
  <pageSetup paperSize="9" scale="90" fitToWidth="2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24"/>
  <sheetViews>
    <sheetView tabSelected="1" topLeftCell="A107" workbookViewId="0">
      <selection activeCell="N113" sqref="N113"/>
    </sheetView>
  </sheetViews>
  <sheetFormatPr defaultRowHeight="15" x14ac:dyDescent="0.25"/>
  <cols>
    <col min="1" max="1" width="5.28515625" style="79" customWidth="1"/>
    <col min="2" max="2" width="11.28515625" customWidth="1"/>
    <col min="3" max="3" width="14.7109375" customWidth="1"/>
    <col min="4" max="4" width="12.7109375" customWidth="1"/>
    <col min="5" max="5" width="7.7109375" customWidth="1"/>
    <col min="6" max="6" width="11.85546875" customWidth="1"/>
    <col min="7" max="7" width="6.42578125" customWidth="1"/>
    <col min="8" max="8" width="10.7109375" bestFit="1" customWidth="1"/>
    <col min="9" max="9" width="5.28515625" customWidth="1"/>
  </cols>
  <sheetData>
    <row r="2" spans="2:9" ht="15.75" thickBot="1" x14ac:dyDescent="0.3"/>
    <row r="3" spans="2:9" ht="16.5" x14ac:dyDescent="0.3">
      <c r="B3" s="393" t="s">
        <v>162</v>
      </c>
      <c r="C3" s="394"/>
      <c r="D3" s="394"/>
      <c r="E3" s="394"/>
      <c r="F3" s="394"/>
      <c r="G3" s="394"/>
      <c r="H3" s="394"/>
      <c r="I3" s="293"/>
    </row>
    <row r="4" spans="2:9" ht="17.25" thickBot="1" x14ac:dyDescent="0.35">
      <c r="B4" s="395" t="s">
        <v>179</v>
      </c>
      <c r="C4" s="396"/>
      <c r="D4" s="396"/>
      <c r="E4" s="396"/>
      <c r="F4" s="396"/>
      <c r="G4" s="396"/>
      <c r="H4" s="396"/>
      <c r="I4" s="297"/>
    </row>
    <row r="5" spans="2:9" ht="30.75" thickBot="1" x14ac:dyDescent="0.35">
      <c r="B5" s="267" t="s">
        <v>7</v>
      </c>
      <c r="C5" s="268" t="s">
        <v>149</v>
      </c>
      <c r="D5" s="268" t="s">
        <v>133</v>
      </c>
      <c r="E5" s="268" t="s">
        <v>150</v>
      </c>
      <c r="F5" s="268" t="s">
        <v>11</v>
      </c>
      <c r="G5" s="268" t="s">
        <v>12</v>
      </c>
      <c r="H5" s="268" t="s">
        <v>151</v>
      </c>
      <c r="I5" s="300"/>
    </row>
    <row r="6" spans="2:9" ht="16.5" x14ac:dyDescent="0.3">
      <c r="B6" s="298"/>
      <c r="C6" s="266"/>
      <c r="D6" s="266"/>
      <c r="E6" s="266"/>
      <c r="F6" s="266"/>
      <c r="G6" s="266"/>
      <c r="H6" s="266"/>
      <c r="I6" s="299"/>
    </row>
    <row r="7" spans="2:9" ht="16.5" x14ac:dyDescent="0.3">
      <c r="B7" s="252">
        <v>44198</v>
      </c>
      <c r="C7" s="163" t="s">
        <v>180</v>
      </c>
      <c r="D7" s="163">
        <v>6201</v>
      </c>
      <c r="E7" s="163">
        <v>3927</v>
      </c>
      <c r="F7" s="163">
        <v>420</v>
      </c>
      <c r="G7" s="163">
        <v>29</v>
      </c>
      <c r="H7" s="163">
        <f>G7*F7</f>
        <v>12180</v>
      </c>
      <c r="I7" s="244"/>
    </row>
    <row r="8" spans="2:9" ht="16.5" x14ac:dyDescent="0.3">
      <c r="B8" s="252">
        <v>44199</v>
      </c>
      <c r="C8" s="163" t="s">
        <v>181</v>
      </c>
      <c r="D8" s="163">
        <v>6201</v>
      </c>
      <c r="E8" s="163">
        <v>3938</v>
      </c>
      <c r="F8" s="163">
        <v>411</v>
      </c>
      <c r="G8" s="163">
        <v>27</v>
      </c>
      <c r="H8" s="163">
        <f t="shared" ref="H8:H28" si="0">G8*F8</f>
        <v>11097</v>
      </c>
      <c r="I8" s="244"/>
    </row>
    <row r="9" spans="2:9" ht="16.5" x14ac:dyDescent="0.3">
      <c r="B9" s="252">
        <v>44200</v>
      </c>
      <c r="C9" s="163" t="s">
        <v>180</v>
      </c>
      <c r="D9" s="163">
        <v>6201</v>
      </c>
      <c r="E9" s="163">
        <v>3948</v>
      </c>
      <c r="F9" s="163">
        <v>400</v>
      </c>
      <c r="G9" s="163">
        <v>29</v>
      </c>
      <c r="H9" s="163">
        <f t="shared" si="0"/>
        <v>11600</v>
      </c>
      <c r="I9" s="244"/>
    </row>
    <row r="10" spans="2:9" ht="16.5" x14ac:dyDescent="0.3">
      <c r="B10" s="294"/>
      <c r="C10" s="163" t="s">
        <v>181</v>
      </c>
      <c r="D10" s="163">
        <v>6201</v>
      </c>
      <c r="E10" s="163">
        <v>3953</v>
      </c>
      <c r="F10" s="163">
        <v>400</v>
      </c>
      <c r="G10" s="163">
        <v>27</v>
      </c>
      <c r="H10" s="163">
        <f t="shared" si="0"/>
        <v>10800</v>
      </c>
      <c r="I10" s="244"/>
    </row>
    <row r="11" spans="2:9" ht="16.5" x14ac:dyDescent="0.3">
      <c r="B11" s="252">
        <v>44203</v>
      </c>
      <c r="C11" s="163" t="s">
        <v>181</v>
      </c>
      <c r="D11" s="163">
        <v>6201</v>
      </c>
      <c r="E11" s="163">
        <v>3981</v>
      </c>
      <c r="F11" s="163">
        <v>400</v>
      </c>
      <c r="G11" s="163">
        <v>27</v>
      </c>
      <c r="H11" s="163">
        <f t="shared" si="0"/>
        <v>10800</v>
      </c>
      <c r="I11" s="244"/>
    </row>
    <row r="12" spans="2:9" ht="16.5" x14ac:dyDescent="0.3">
      <c r="B12" s="252">
        <v>44204</v>
      </c>
      <c r="C12" s="163" t="s">
        <v>180</v>
      </c>
      <c r="D12" s="163">
        <v>6201</v>
      </c>
      <c r="E12" s="163">
        <v>3988</v>
      </c>
      <c r="F12" s="163">
        <v>400</v>
      </c>
      <c r="G12" s="163">
        <v>29</v>
      </c>
      <c r="H12" s="163">
        <f t="shared" si="0"/>
        <v>11600</v>
      </c>
      <c r="I12" s="244"/>
    </row>
    <row r="13" spans="2:9" ht="16.5" x14ac:dyDescent="0.3">
      <c r="B13" s="294"/>
      <c r="C13" s="163" t="s">
        <v>181</v>
      </c>
      <c r="D13" s="163">
        <v>6201</v>
      </c>
      <c r="E13" s="163">
        <v>3992</v>
      </c>
      <c r="F13" s="163">
        <v>400</v>
      </c>
      <c r="G13" s="163">
        <v>27</v>
      </c>
      <c r="H13" s="163">
        <f t="shared" si="0"/>
        <v>10800</v>
      </c>
      <c r="I13" s="244"/>
    </row>
    <row r="14" spans="2:9" ht="16.5" x14ac:dyDescent="0.3">
      <c r="B14" s="252">
        <v>44207</v>
      </c>
      <c r="C14" s="163" t="s">
        <v>181</v>
      </c>
      <c r="D14" s="163">
        <v>5654</v>
      </c>
      <c r="E14" s="163">
        <v>4016</v>
      </c>
      <c r="F14" s="163">
        <v>400</v>
      </c>
      <c r="G14" s="163">
        <v>27</v>
      </c>
      <c r="H14" s="163">
        <f t="shared" si="0"/>
        <v>10800</v>
      </c>
      <c r="I14" s="244"/>
    </row>
    <row r="15" spans="2:9" ht="16.5" x14ac:dyDescent="0.3">
      <c r="B15" s="294"/>
      <c r="C15" s="163" t="s">
        <v>181</v>
      </c>
      <c r="D15" s="163">
        <v>5654</v>
      </c>
      <c r="E15" s="163">
        <v>4021</v>
      </c>
      <c r="F15" s="163">
        <v>400</v>
      </c>
      <c r="G15" s="163">
        <v>27</v>
      </c>
      <c r="H15" s="163">
        <f t="shared" si="0"/>
        <v>10800</v>
      </c>
      <c r="I15" s="244"/>
    </row>
    <row r="16" spans="2:9" ht="16.5" x14ac:dyDescent="0.3">
      <c r="B16" s="252">
        <v>44208</v>
      </c>
      <c r="C16" s="163" t="s">
        <v>181</v>
      </c>
      <c r="D16" s="163">
        <v>5654</v>
      </c>
      <c r="E16" s="163">
        <v>4025</v>
      </c>
      <c r="F16" s="163">
        <v>400</v>
      </c>
      <c r="G16" s="163">
        <v>27</v>
      </c>
      <c r="H16" s="163">
        <f t="shared" si="0"/>
        <v>10800</v>
      </c>
      <c r="I16" s="244"/>
    </row>
    <row r="17" spans="2:9" ht="16.5" x14ac:dyDescent="0.3">
      <c r="B17" s="294"/>
      <c r="C17" s="163" t="s">
        <v>181</v>
      </c>
      <c r="D17" s="163">
        <v>5654</v>
      </c>
      <c r="E17" s="163">
        <v>4030</v>
      </c>
      <c r="F17" s="163">
        <v>400</v>
      </c>
      <c r="G17" s="163">
        <v>27</v>
      </c>
      <c r="H17" s="163">
        <f t="shared" si="0"/>
        <v>10800</v>
      </c>
      <c r="I17" s="244"/>
    </row>
    <row r="18" spans="2:9" ht="16.5" x14ac:dyDescent="0.3">
      <c r="B18" s="252">
        <v>44210</v>
      </c>
      <c r="C18" s="163" t="s">
        <v>181</v>
      </c>
      <c r="D18" s="163">
        <v>5654</v>
      </c>
      <c r="E18" s="163">
        <v>4049</v>
      </c>
      <c r="F18" s="163">
        <v>400</v>
      </c>
      <c r="G18" s="163">
        <v>27</v>
      </c>
      <c r="H18" s="163">
        <f t="shared" si="0"/>
        <v>10800</v>
      </c>
      <c r="I18" s="244"/>
    </row>
    <row r="19" spans="2:9" ht="16.5" x14ac:dyDescent="0.3">
      <c r="B19" s="252">
        <v>44211</v>
      </c>
      <c r="C19" s="163" t="s">
        <v>181</v>
      </c>
      <c r="D19" s="163">
        <v>6201</v>
      </c>
      <c r="E19" s="163">
        <v>4066</v>
      </c>
      <c r="F19" s="163">
        <v>400</v>
      </c>
      <c r="G19" s="163">
        <v>27</v>
      </c>
      <c r="H19" s="163">
        <f t="shared" si="0"/>
        <v>10800</v>
      </c>
      <c r="I19" s="244"/>
    </row>
    <row r="20" spans="2:9" ht="16.5" x14ac:dyDescent="0.3">
      <c r="B20" s="252">
        <v>44212</v>
      </c>
      <c r="C20" s="163" t="s">
        <v>180</v>
      </c>
      <c r="D20" s="163">
        <v>5654</v>
      </c>
      <c r="E20" s="163">
        <v>4067</v>
      </c>
      <c r="F20" s="163">
        <v>400</v>
      </c>
      <c r="G20" s="163">
        <v>29</v>
      </c>
      <c r="H20" s="163">
        <f t="shared" si="0"/>
        <v>11600</v>
      </c>
      <c r="I20" s="244"/>
    </row>
    <row r="21" spans="2:9" ht="16.5" x14ac:dyDescent="0.3">
      <c r="B21" s="294"/>
      <c r="C21" s="163" t="s">
        <v>182</v>
      </c>
      <c r="D21" s="163">
        <v>6201</v>
      </c>
      <c r="E21" s="163">
        <v>4068</v>
      </c>
      <c r="F21" s="163">
        <v>400</v>
      </c>
      <c r="G21" s="163">
        <v>26</v>
      </c>
      <c r="H21" s="163">
        <f t="shared" si="0"/>
        <v>10400</v>
      </c>
      <c r="I21" s="244"/>
    </row>
    <row r="22" spans="2:9" ht="16.5" x14ac:dyDescent="0.3">
      <c r="B22" s="294"/>
      <c r="C22" s="163" t="s">
        <v>181</v>
      </c>
      <c r="D22" s="163">
        <v>5654</v>
      </c>
      <c r="E22" s="163">
        <v>4071</v>
      </c>
      <c r="F22" s="163">
        <v>400</v>
      </c>
      <c r="G22" s="163">
        <v>27</v>
      </c>
      <c r="H22" s="163">
        <f t="shared" si="0"/>
        <v>10800</v>
      </c>
      <c r="I22" s="244"/>
    </row>
    <row r="23" spans="2:9" ht="16.5" x14ac:dyDescent="0.3">
      <c r="B23" s="252">
        <v>44215</v>
      </c>
      <c r="C23" s="163" t="s">
        <v>177</v>
      </c>
      <c r="D23" s="163">
        <v>6201</v>
      </c>
      <c r="E23" s="163">
        <v>4111</v>
      </c>
      <c r="F23" s="163">
        <v>400</v>
      </c>
      <c r="G23" s="163">
        <v>27</v>
      </c>
      <c r="H23" s="163">
        <f t="shared" si="0"/>
        <v>10800</v>
      </c>
      <c r="I23" s="244"/>
    </row>
    <row r="24" spans="2:9" ht="16.5" x14ac:dyDescent="0.3">
      <c r="B24" s="252">
        <v>44216</v>
      </c>
      <c r="C24" s="163" t="s">
        <v>177</v>
      </c>
      <c r="D24" s="163">
        <v>6201</v>
      </c>
      <c r="E24" s="163">
        <v>4124</v>
      </c>
      <c r="F24" s="163">
        <v>400</v>
      </c>
      <c r="G24" s="163">
        <v>27</v>
      </c>
      <c r="H24" s="163">
        <f t="shared" si="0"/>
        <v>10800</v>
      </c>
      <c r="I24" s="244"/>
    </row>
    <row r="25" spans="2:9" ht="16.5" x14ac:dyDescent="0.3">
      <c r="B25" s="252">
        <v>44217</v>
      </c>
      <c r="C25" s="163" t="s">
        <v>181</v>
      </c>
      <c r="D25" s="163">
        <v>6201</v>
      </c>
      <c r="E25" s="163">
        <v>4134</v>
      </c>
      <c r="F25" s="163">
        <v>400</v>
      </c>
      <c r="G25" s="163">
        <v>27</v>
      </c>
      <c r="H25" s="163">
        <f t="shared" si="0"/>
        <v>10800</v>
      </c>
      <c r="I25" s="244"/>
    </row>
    <row r="26" spans="2:9" ht="16.5" x14ac:dyDescent="0.3">
      <c r="B26" s="252">
        <v>44220</v>
      </c>
      <c r="C26" s="163" t="s">
        <v>181</v>
      </c>
      <c r="D26" s="163">
        <v>5654</v>
      </c>
      <c r="E26" s="163">
        <v>4164</v>
      </c>
      <c r="F26" s="163">
        <v>400</v>
      </c>
      <c r="G26" s="163">
        <v>27</v>
      </c>
      <c r="H26" s="163">
        <f t="shared" si="0"/>
        <v>10800</v>
      </c>
      <c r="I26" s="244"/>
    </row>
    <row r="27" spans="2:9" ht="16.5" x14ac:dyDescent="0.3">
      <c r="B27" s="252">
        <v>44220</v>
      </c>
      <c r="C27" s="163" t="s">
        <v>181</v>
      </c>
      <c r="D27" s="163">
        <v>6201</v>
      </c>
      <c r="E27" s="163">
        <v>4165</v>
      </c>
      <c r="F27" s="163">
        <v>400</v>
      </c>
      <c r="G27" s="163">
        <v>27</v>
      </c>
      <c r="H27" s="163">
        <f t="shared" si="0"/>
        <v>10800</v>
      </c>
      <c r="I27" s="244"/>
    </row>
    <row r="28" spans="2:9" s="79" customFormat="1" ht="17.25" thickBot="1" x14ac:dyDescent="0.35">
      <c r="B28" s="270">
        <v>44227</v>
      </c>
      <c r="C28" s="271" t="s">
        <v>181</v>
      </c>
      <c r="D28" s="271">
        <v>5654</v>
      </c>
      <c r="E28" s="271">
        <v>4240</v>
      </c>
      <c r="F28" s="271">
        <v>400</v>
      </c>
      <c r="G28" s="271">
        <v>27</v>
      </c>
      <c r="H28" s="271">
        <f t="shared" si="0"/>
        <v>10800</v>
      </c>
      <c r="I28" s="297"/>
    </row>
    <row r="29" spans="2:9" ht="18.75" x14ac:dyDescent="0.3">
      <c r="B29" s="263"/>
      <c r="C29" s="264" t="s">
        <v>53</v>
      </c>
      <c r="D29" s="264"/>
      <c r="E29" s="264"/>
      <c r="F29" s="264">
        <f>SUBTOTAL(9,F7:F28)</f>
        <v>8831</v>
      </c>
      <c r="G29" s="264"/>
      <c r="H29" s="264">
        <f>SUM(H7:H28)</f>
        <v>241277</v>
      </c>
      <c r="I29" s="293"/>
    </row>
    <row r="30" spans="2:9" ht="17.25" thickBot="1" x14ac:dyDescent="0.35">
      <c r="B30" s="295"/>
      <c r="C30" s="245"/>
      <c r="D30" s="245"/>
      <c r="E30" s="245"/>
      <c r="F30" s="245"/>
      <c r="G30" s="245"/>
      <c r="H30" s="245"/>
      <c r="I30" s="296"/>
    </row>
    <row r="34" spans="2:13" ht="15.75" thickBot="1" x14ac:dyDescent="0.3"/>
    <row r="35" spans="2:13" ht="18.75" x14ac:dyDescent="0.3">
      <c r="B35" s="306"/>
      <c r="C35" s="307"/>
      <c r="D35" s="307"/>
      <c r="E35" s="307"/>
      <c r="F35" s="307"/>
      <c r="G35" s="308"/>
    </row>
    <row r="36" spans="2:13" ht="18.75" x14ac:dyDescent="0.3">
      <c r="B36" s="387" t="s">
        <v>167</v>
      </c>
      <c r="C36" s="388"/>
      <c r="D36" s="227" t="s">
        <v>11</v>
      </c>
      <c r="E36" s="227" t="s">
        <v>12</v>
      </c>
      <c r="F36" s="227" t="s">
        <v>151</v>
      </c>
      <c r="G36" s="302"/>
    </row>
    <row r="37" spans="2:13" ht="16.5" x14ac:dyDescent="0.3">
      <c r="B37" s="389" t="s">
        <v>176</v>
      </c>
      <c r="C37" s="390"/>
      <c r="D37" s="163">
        <v>6011</v>
      </c>
      <c r="E37" s="163">
        <v>27</v>
      </c>
      <c r="F37" s="163">
        <f>E37*D37</f>
        <v>162297</v>
      </c>
      <c r="G37" s="242"/>
    </row>
    <row r="38" spans="2:13" ht="16.5" x14ac:dyDescent="0.3">
      <c r="B38" s="389" t="s">
        <v>177</v>
      </c>
      <c r="C38" s="390"/>
      <c r="D38" s="163">
        <v>800</v>
      </c>
      <c r="E38" s="163">
        <v>27</v>
      </c>
      <c r="F38" s="163">
        <f t="shared" ref="F38:F40" si="1">E38*D38</f>
        <v>21600</v>
      </c>
      <c r="G38" s="242"/>
    </row>
    <row r="39" spans="2:13" ht="16.5" x14ac:dyDescent="0.3">
      <c r="B39" s="389" t="s">
        <v>157</v>
      </c>
      <c r="C39" s="390"/>
      <c r="D39" s="163">
        <v>400</v>
      </c>
      <c r="E39" s="163">
        <v>26</v>
      </c>
      <c r="F39" s="163">
        <f t="shared" si="1"/>
        <v>10400</v>
      </c>
      <c r="G39" s="242"/>
    </row>
    <row r="40" spans="2:13" ht="17.25" thickBot="1" x14ac:dyDescent="0.35">
      <c r="B40" s="376" t="s">
        <v>75</v>
      </c>
      <c r="C40" s="377"/>
      <c r="D40" s="271">
        <v>1620</v>
      </c>
      <c r="E40" s="271">
        <v>29</v>
      </c>
      <c r="F40" s="271">
        <f t="shared" si="1"/>
        <v>46980</v>
      </c>
      <c r="G40" s="304"/>
    </row>
    <row r="41" spans="2:13" ht="18.75" x14ac:dyDescent="0.3">
      <c r="B41" s="378" t="s">
        <v>53</v>
      </c>
      <c r="C41" s="379"/>
      <c r="D41" s="264">
        <f>SUM(D37:D40)</f>
        <v>8831</v>
      </c>
      <c r="E41" s="264"/>
      <c r="F41" s="264">
        <f>SUM(F37:F40)</f>
        <v>241277</v>
      </c>
      <c r="G41" s="305"/>
    </row>
    <row r="42" spans="2:13" ht="19.5" thickBot="1" x14ac:dyDescent="0.35">
      <c r="B42" s="303"/>
      <c r="C42" s="246"/>
      <c r="D42" s="246"/>
      <c r="E42" s="246"/>
      <c r="F42" s="246"/>
      <c r="G42" s="247"/>
    </row>
    <row r="44" spans="2:13" x14ac:dyDescent="0.25">
      <c r="M44">
        <f>241277*5%</f>
        <v>12063.85</v>
      </c>
    </row>
    <row r="45" spans="2:13" x14ac:dyDescent="0.25">
      <c r="M45">
        <f>241277+12063.85</f>
        <v>253340.85</v>
      </c>
    </row>
    <row r="47" spans="2:13" ht="15.75" thickBot="1" x14ac:dyDescent="0.3"/>
    <row r="48" spans="2:13" ht="16.5" x14ac:dyDescent="0.3">
      <c r="B48" s="393" t="s">
        <v>162</v>
      </c>
      <c r="C48" s="394"/>
      <c r="D48" s="394"/>
      <c r="E48" s="394"/>
      <c r="F48" s="394"/>
      <c r="G48" s="394"/>
      <c r="H48" s="394"/>
      <c r="I48" s="293"/>
    </row>
    <row r="49" spans="2:17" ht="17.25" thickBot="1" x14ac:dyDescent="0.35">
      <c r="B49" s="395" t="s">
        <v>183</v>
      </c>
      <c r="C49" s="396"/>
      <c r="D49" s="396"/>
      <c r="E49" s="396"/>
      <c r="F49" s="396"/>
      <c r="G49" s="396"/>
      <c r="H49" s="396"/>
      <c r="I49" s="297"/>
    </row>
    <row r="50" spans="2:17" ht="33.75" thickBot="1" x14ac:dyDescent="0.35">
      <c r="B50" s="319" t="s">
        <v>7</v>
      </c>
      <c r="C50" s="320" t="s">
        <v>149</v>
      </c>
      <c r="D50" s="320" t="s">
        <v>133</v>
      </c>
      <c r="E50" s="320" t="s">
        <v>150</v>
      </c>
      <c r="F50" s="320" t="s">
        <v>11</v>
      </c>
      <c r="G50" s="320" t="s">
        <v>12</v>
      </c>
      <c r="H50" s="320" t="s">
        <v>151</v>
      </c>
      <c r="I50" s="300"/>
    </row>
    <row r="51" spans="2:17" ht="16.5" x14ac:dyDescent="0.3">
      <c r="B51" s="298"/>
      <c r="C51" s="266"/>
      <c r="D51" s="266"/>
      <c r="E51" s="266"/>
      <c r="F51" s="266"/>
      <c r="G51" s="266"/>
      <c r="H51" s="266"/>
      <c r="I51" s="299"/>
      <c r="O51">
        <f>241277*5%</f>
        <v>12063.85</v>
      </c>
    </row>
    <row r="52" spans="2:17" ht="16.5" x14ac:dyDescent="0.3">
      <c r="B52" s="252">
        <v>44230</v>
      </c>
      <c r="C52" s="163" t="s">
        <v>181</v>
      </c>
      <c r="D52" s="163">
        <v>5654</v>
      </c>
      <c r="E52" s="163">
        <v>4266</v>
      </c>
      <c r="F52" s="163">
        <v>400</v>
      </c>
      <c r="G52" s="163">
        <v>27</v>
      </c>
      <c r="H52" s="163">
        <f>G52*F52</f>
        <v>10800</v>
      </c>
      <c r="I52" s="244"/>
      <c r="O52">
        <v>241277</v>
      </c>
    </row>
    <row r="53" spans="2:17" ht="16.5" x14ac:dyDescent="0.3">
      <c r="B53" s="252"/>
      <c r="C53" s="163" t="s">
        <v>181</v>
      </c>
      <c r="D53" s="163">
        <v>5654</v>
      </c>
      <c r="E53" s="163">
        <v>4271</v>
      </c>
      <c r="F53" s="163">
        <v>400</v>
      </c>
      <c r="G53" s="163">
        <v>27</v>
      </c>
      <c r="H53" s="163">
        <f t="shared" ref="H53:H64" si="2">G53*F53</f>
        <v>10800</v>
      </c>
      <c r="I53" s="244"/>
      <c r="O53">
        <f>SUM(O51:O52)</f>
        <v>253340.85</v>
      </c>
    </row>
    <row r="54" spans="2:17" s="79" customFormat="1" ht="16.5" x14ac:dyDescent="0.3">
      <c r="B54" s="252">
        <v>44231</v>
      </c>
      <c r="C54" s="163" t="s">
        <v>177</v>
      </c>
      <c r="D54" s="163">
        <v>6201</v>
      </c>
      <c r="E54" s="163">
        <v>4284</v>
      </c>
      <c r="F54" s="163">
        <v>400</v>
      </c>
      <c r="G54" s="163">
        <v>27</v>
      </c>
      <c r="H54" s="163">
        <f t="shared" si="2"/>
        <v>10800</v>
      </c>
      <c r="I54" s="244"/>
      <c r="Q54" s="79">
        <v>82929</v>
      </c>
    </row>
    <row r="55" spans="2:17" ht="16.5" x14ac:dyDescent="0.3">
      <c r="B55" s="252">
        <v>44233</v>
      </c>
      <c r="C55" s="163" t="s">
        <v>181</v>
      </c>
      <c r="D55" s="163">
        <v>6201</v>
      </c>
      <c r="E55" s="163">
        <v>2508</v>
      </c>
      <c r="F55" s="163">
        <v>400</v>
      </c>
      <c r="G55" s="163">
        <v>27</v>
      </c>
      <c r="H55" s="163">
        <f t="shared" si="2"/>
        <v>10800</v>
      </c>
      <c r="I55" s="244"/>
      <c r="Q55">
        <v>85362</v>
      </c>
    </row>
    <row r="56" spans="2:17" ht="16.5" x14ac:dyDescent="0.3">
      <c r="B56" s="252">
        <v>44234</v>
      </c>
      <c r="C56" s="163" t="s">
        <v>181</v>
      </c>
      <c r="D56" s="163">
        <v>6201</v>
      </c>
      <c r="E56" s="163">
        <v>2517</v>
      </c>
      <c r="F56" s="163">
        <v>400</v>
      </c>
      <c r="G56" s="163">
        <v>27</v>
      </c>
      <c r="H56" s="163">
        <f t="shared" si="2"/>
        <v>10800</v>
      </c>
      <c r="I56" s="244"/>
      <c r="Q56">
        <v>85050</v>
      </c>
    </row>
    <row r="57" spans="2:17" ht="16.5" x14ac:dyDescent="0.3">
      <c r="B57" s="252"/>
      <c r="C57" s="163" t="s">
        <v>177</v>
      </c>
      <c r="D57" s="163">
        <v>6201</v>
      </c>
      <c r="E57" s="163">
        <v>2527</v>
      </c>
      <c r="F57" s="163">
        <v>400</v>
      </c>
      <c r="G57" s="163">
        <v>27</v>
      </c>
      <c r="H57" s="163">
        <f t="shared" si="2"/>
        <v>10800</v>
      </c>
      <c r="I57" s="244"/>
      <c r="Q57">
        <f>SUM(Q54:Q56)</f>
        <v>253341</v>
      </c>
    </row>
    <row r="58" spans="2:17" ht="16.5" x14ac:dyDescent="0.3">
      <c r="B58" s="252">
        <v>44236</v>
      </c>
      <c r="C58" s="163" t="s">
        <v>181</v>
      </c>
      <c r="D58" s="163">
        <v>6201</v>
      </c>
      <c r="E58" s="163">
        <v>2561</v>
      </c>
      <c r="F58" s="163">
        <v>400</v>
      </c>
      <c r="G58" s="163">
        <v>27</v>
      </c>
      <c r="H58" s="163">
        <f t="shared" si="2"/>
        <v>10800</v>
      </c>
      <c r="I58" s="244"/>
    </row>
    <row r="59" spans="2:17" ht="16.5" x14ac:dyDescent="0.3">
      <c r="B59" s="252">
        <v>44238</v>
      </c>
      <c r="C59" s="163" t="s">
        <v>181</v>
      </c>
      <c r="D59" s="163">
        <v>6201</v>
      </c>
      <c r="E59" s="163">
        <v>2587</v>
      </c>
      <c r="F59" s="163">
        <v>400</v>
      </c>
      <c r="G59" s="163">
        <v>27</v>
      </c>
      <c r="H59" s="163">
        <f t="shared" si="2"/>
        <v>10800</v>
      </c>
      <c r="I59" s="244"/>
    </row>
    <row r="60" spans="2:17" ht="16.5" x14ac:dyDescent="0.3">
      <c r="B60" s="252">
        <v>44239</v>
      </c>
      <c r="C60" s="163" t="s">
        <v>181</v>
      </c>
      <c r="D60" s="163">
        <v>6201</v>
      </c>
      <c r="E60" s="163">
        <v>2593</v>
      </c>
      <c r="F60" s="163">
        <v>400</v>
      </c>
      <c r="G60" s="163">
        <v>27</v>
      </c>
      <c r="H60" s="163">
        <f t="shared" si="2"/>
        <v>10800</v>
      </c>
      <c r="I60" s="244"/>
    </row>
    <row r="61" spans="2:17" ht="16.5" x14ac:dyDescent="0.3">
      <c r="B61" s="252">
        <v>44240</v>
      </c>
      <c r="C61" s="163" t="s">
        <v>181</v>
      </c>
      <c r="D61" s="163">
        <v>6201</v>
      </c>
      <c r="E61" s="163">
        <v>2613</v>
      </c>
      <c r="F61" s="163">
        <v>400</v>
      </c>
      <c r="G61" s="163">
        <v>27</v>
      </c>
      <c r="H61" s="163">
        <f t="shared" si="2"/>
        <v>10800</v>
      </c>
      <c r="I61" s="244"/>
    </row>
    <row r="62" spans="2:17" ht="16.5" x14ac:dyDescent="0.3">
      <c r="B62" s="252">
        <v>44241</v>
      </c>
      <c r="C62" s="163" t="s">
        <v>181</v>
      </c>
      <c r="D62" s="163">
        <v>6201</v>
      </c>
      <c r="E62" s="163">
        <v>2632</v>
      </c>
      <c r="F62" s="163">
        <v>400</v>
      </c>
      <c r="G62" s="163">
        <v>27</v>
      </c>
      <c r="H62" s="163">
        <f t="shared" si="2"/>
        <v>10800</v>
      </c>
      <c r="I62" s="244"/>
    </row>
    <row r="63" spans="2:17" ht="16.5" x14ac:dyDescent="0.3">
      <c r="B63" s="252">
        <v>44250</v>
      </c>
      <c r="C63" s="163" t="s">
        <v>181</v>
      </c>
      <c r="D63" s="163">
        <v>5654</v>
      </c>
      <c r="E63" s="163">
        <v>2761</v>
      </c>
      <c r="F63" s="163">
        <v>400</v>
      </c>
      <c r="G63" s="163">
        <v>27</v>
      </c>
      <c r="H63" s="163">
        <f t="shared" si="2"/>
        <v>10800</v>
      </c>
      <c r="I63" s="244"/>
    </row>
    <row r="64" spans="2:17" s="79" customFormat="1" ht="17.25" thickBot="1" x14ac:dyDescent="0.35">
      <c r="B64" s="309">
        <v>44253</v>
      </c>
      <c r="C64" s="266" t="s">
        <v>180</v>
      </c>
      <c r="D64" s="266">
        <v>6201</v>
      </c>
      <c r="E64" s="266">
        <v>2867</v>
      </c>
      <c r="F64" s="266">
        <v>400</v>
      </c>
      <c r="G64" s="266">
        <v>29</v>
      </c>
      <c r="H64" s="266">
        <f t="shared" si="2"/>
        <v>11600</v>
      </c>
      <c r="I64" s="299"/>
    </row>
    <row r="65" spans="2:9" ht="18.75" x14ac:dyDescent="0.3">
      <c r="B65" s="263"/>
      <c r="C65" s="265" t="s">
        <v>53</v>
      </c>
      <c r="D65" s="265"/>
      <c r="E65" s="265"/>
      <c r="F65" s="265">
        <f>SUM(F52:F64)</f>
        <v>5200</v>
      </c>
      <c r="G65" s="265"/>
      <c r="H65" s="265">
        <f>SUM(H52:H64)</f>
        <v>141200</v>
      </c>
      <c r="I65" s="293"/>
    </row>
    <row r="66" spans="2:9" ht="17.25" thickBot="1" x14ac:dyDescent="0.35">
      <c r="B66" s="295"/>
      <c r="C66" s="245"/>
      <c r="D66" s="245"/>
      <c r="E66" s="245"/>
      <c r="F66" s="245"/>
      <c r="G66" s="245"/>
      <c r="H66" s="245"/>
      <c r="I66" s="296"/>
    </row>
    <row r="67" spans="2:9" x14ac:dyDescent="0.25">
      <c r="B67" s="79"/>
      <c r="C67" s="79"/>
      <c r="D67" s="79"/>
      <c r="E67" s="79"/>
      <c r="F67" s="79"/>
      <c r="G67" s="79"/>
      <c r="H67" s="79"/>
      <c r="I67" s="79"/>
    </row>
    <row r="68" spans="2:9" x14ac:dyDescent="0.25">
      <c r="B68" s="79"/>
      <c r="C68" s="79"/>
      <c r="D68" s="79"/>
      <c r="E68" s="79"/>
      <c r="F68" s="79"/>
      <c r="G68" s="79"/>
      <c r="H68" s="79"/>
      <c r="I68" s="79"/>
    </row>
    <row r="69" spans="2:9" x14ac:dyDescent="0.25">
      <c r="B69" s="79"/>
      <c r="C69" s="79"/>
      <c r="D69" s="79"/>
      <c r="E69" s="79"/>
      <c r="F69" s="79"/>
      <c r="G69" s="79"/>
      <c r="H69" s="79"/>
      <c r="I69" s="79"/>
    </row>
    <row r="70" spans="2:9" ht="15.75" thickBot="1" x14ac:dyDescent="0.3">
      <c r="B70" s="79"/>
      <c r="C70" s="79"/>
      <c r="D70" s="79"/>
      <c r="E70" s="79"/>
      <c r="F70" s="79"/>
      <c r="G70" s="79"/>
      <c r="H70" s="79"/>
      <c r="I70" s="79"/>
    </row>
    <row r="71" spans="2:9" ht="18.75" x14ac:dyDescent="0.3">
      <c r="B71" s="306"/>
      <c r="C71" s="307"/>
      <c r="D71" s="307"/>
      <c r="E71" s="307"/>
      <c r="F71" s="307"/>
      <c r="G71" s="308"/>
      <c r="H71" s="79"/>
      <c r="I71" s="79"/>
    </row>
    <row r="72" spans="2:9" ht="18.75" x14ac:dyDescent="0.3">
      <c r="B72" s="387" t="s">
        <v>167</v>
      </c>
      <c r="C72" s="388"/>
      <c r="D72" s="301" t="s">
        <v>11</v>
      </c>
      <c r="E72" s="301" t="s">
        <v>12</v>
      </c>
      <c r="F72" s="301" t="s">
        <v>151</v>
      </c>
      <c r="G72" s="302"/>
      <c r="H72" s="79"/>
      <c r="I72" s="79"/>
    </row>
    <row r="73" spans="2:9" ht="16.5" x14ac:dyDescent="0.3">
      <c r="B73" s="389" t="s">
        <v>176</v>
      </c>
      <c r="C73" s="390"/>
      <c r="D73" s="163">
        <v>4000</v>
      </c>
      <c r="E73" s="163">
        <v>27</v>
      </c>
      <c r="F73" s="163">
        <f>E73*D73</f>
        <v>108000</v>
      </c>
      <c r="G73" s="242"/>
      <c r="H73" s="79"/>
      <c r="I73" s="79"/>
    </row>
    <row r="74" spans="2:9" ht="16.5" x14ac:dyDescent="0.3">
      <c r="B74" s="389" t="s">
        <v>177</v>
      </c>
      <c r="C74" s="390"/>
      <c r="D74" s="163">
        <v>800</v>
      </c>
      <c r="E74" s="163">
        <v>27</v>
      </c>
      <c r="F74" s="163">
        <f t="shared" ref="F74:F75" si="3">E74*D74</f>
        <v>21600</v>
      </c>
      <c r="G74" s="242"/>
      <c r="H74" s="79"/>
      <c r="I74" s="79"/>
    </row>
    <row r="75" spans="2:9" ht="17.25" thickBot="1" x14ac:dyDescent="0.35">
      <c r="B75" s="376" t="s">
        <v>75</v>
      </c>
      <c r="C75" s="377"/>
      <c r="D75" s="271">
        <v>400</v>
      </c>
      <c r="E75" s="271">
        <v>29</v>
      </c>
      <c r="F75" s="271">
        <f t="shared" si="3"/>
        <v>11600</v>
      </c>
      <c r="G75" s="304"/>
      <c r="H75" s="79"/>
      <c r="I75" s="79"/>
    </row>
    <row r="76" spans="2:9" ht="18.75" x14ac:dyDescent="0.3">
      <c r="B76" s="378" t="s">
        <v>53</v>
      </c>
      <c r="C76" s="379"/>
      <c r="D76" s="265">
        <f>SUM(D73:D75)</f>
        <v>5200</v>
      </c>
      <c r="E76" s="265"/>
      <c r="F76" s="265">
        <f>SUM(F73:F75)</f>
        <v>141200</v>
      </c>
      <c r="G76" s="305"/>
      <c r="H76" s="79"/>
      <c r="I76" s="79"/>
    </row>
    <row r="77" spans="2:9" s="79" customFormat="1" ht="18.75" x14ac:dyDescent="0.3">
      <c r="B77" s="380" t="s">
        <v>109</v>
      </c>
      <c r="C77" s="381"/>
      <c r="D77" s="382"/>
      <c r="E77" s="310"/>
      <c r="F77" s="310">
        <f>F76*5%</f>
        <v>7060</v>
      </c>
      <c r="G77" s="311"/>
    </row>
    <row r="78" spans="2:9" ht="18.75" x14ac:dyDescent="0.3">
      <c r="B78" s="387" t="s">
        <v>184</v>
      </c>
      <c r="C78" s="388"/>
      <c r="D78" s="388"/>
      <c r="E78" s="388"/>
      <c r="F78" s="301">
        <f>F77+F76</f>
        <v>148260</v>
      </c>
      <c r="G78" s="302"/>
      <c r="H78" s="79"/>
      <c r="I78" s="79"/>
    </row>
    <row r="79" spans="2:9" ht="16.5" x14ac:dyDescent="0.3">
      <c r="B79" s="391" t="s">
        <v>185</v>
      </c>
      <c r="C79" s="392"/>
      <c r="D79" s="392"/>
      <c r="E79" s="392"/>
      <c r="F79" s="217">
        <v>253341</v>
      </c>
      <c r="G79" s="242"/>
      <c r="H79" s="168"/>
    </row>
    <row r="80" spans="2:9" ht="21" x14ac:dyDescent="0.35">
      <c r="B80" s="374" t="s">
        <v>126</v>
      </c>
      <c r="C80" s="375"/>
      <c r="D80" s="375"/>
      <c r="E80" s="375"/>
      <c r="F80" s="312">
        <f>F79+F78</f>
        <v>401601</v>
      </c>
      <c r="G80" s="313"/>
      <c r="H80" s="168"/>
    </row>
    <row r="81" spans="2:13" ht="21.75" thickBot="1" x14ac:dyDescent="0.4">
      <c r="B81" s="314"/>
      <c r="C81" s="315"/>
      <c r="D81" s="315"/>
      <c r="E81" s="315"/>
      <c r="F81" s="315"/>
      <c r="G81" s="316"/>
      <c r="H81" s="168"/>
    </row>
    <row r="89" spans="2:13" ht="15.75" thickBot="1" x14ac:dyDescent="0.3"/>
    <row r="90" spans="2:13" ht="21" x14ac:dyDescent="0.35">
      <c r="B90" s="383" t="s">
        <v>162</v>
      </c>
      <c r="C90" s="384"/>
      <c r="D90" s="384"/>
      <c r="E90" s="384"/>
      <c r="F90" s="384"/>
      <c r="G90" s="384"/>
      <c r="H90" s="384"/>
      <c r="I90" s="325"/>
    </row>
    <row r="91" spans="2:13" ht="19.5" thickBot="1" x14ac:dyDescent="0.35">
      <c r="B91" s="385" t="s">
        <v>186</v>
      </c>
      <c r="C91" s="386"/>
      <c r="D91" s="386"/>
      <c r="E91" s="386"/>
      <c r="F91" s="386"/>
      <c r="G91" s="386"/>
      <c r="H91" s="386"/>
      <c r="I91" s="324"/>
    </row>
    <row r="92" spans="2:13" ht="33.75" thickBot="1" x14ac:dyDescent="0.35">
      <c r="B92" s="319" t="s">
        <v>7</v>
      </c>
      <c r="C92" s="320" t="s">
        <v>149</v>
      </c>
      <c r="D92" s="320" t="s">
        <v>133</v>
      </c>
      <c r="E92" s="320" t="s">
        <v>150</v>
      </c>
      <c r="F92" s="320" t="s">
        <v>11</v>
      </c>
      <c r="G92" s="320" t="s">
        <v>12</v>
      </c>
      <c r="H92" s="320" t="s">
        <v>151</v>
      </c>
      <c r="I92" s="300"/>
    </row>
    <row r="93" spans="2:13" ht="16.5" x14ac:dyDescent="0.3">
      <c r="B93" s="298"/>
      <c r="C93" s="266"/>
      <c r="D93" s="266"/>
      <c r="F93" s="266"/>
      <c r="G93" s="266"/>
      <c r="H93" s="266"/>
      <c r="I93" s="299"/>
      <c r="M93" s="163"/>
    </row>
    <row r="94" spans="2:13" ht="16.5" x14ac:dyDescent="0.3">
      <c r="B94" s="252">
        <v>44257</v>
      </c>
      <c r="C94" s="266" t="s">
        <v>180</v>
      </c>
      <c r="D94" s="163">
        <v>6201</v>
      </c>
      <c r="E94" s="266">
        <v>2943</v>
      </c>
      <c r="F94" s="163">
        <v>400</v>
      </c>
      <c r="G94" s="163">
        <v>31</v>
      </c>
      <c r="H94" s="163">
        <f>G94*F94</f>
        <v>12400</v>
      </c>
      <c r="I94" s="244"/>
      <c r="M94" s="163"/>
    </row>
    <row r="95" spans="2:13" ht="17.25" x14ac:dyDescent="0.3">
      <c r="B95" s="252">
        <v>44259</v>
      </c>
      <c r="C95" s="163" t="s">
        <v>157</v>
      </c>
      <c r="D95" s="163">
        <v>6201</v>
      </c>
      <c r="E95" s="163">
        <v>3005</v>
      </c>
      <c r="F95" s="163">
        <v>400</v>
      </c>
      <c r="G95" s="163">
        <v>29</v>
      </c>
      <c r="H95" s="163">
        <f t="shared" ref="H95:H106" si="4">G95*F95</f>
        <v>11600</v>
      </c>
      <c r="I95" s="244"/>
      <c r="K95" s="321"/>
      <c r="M95" s="163"/>
    </row>
    <row r="96" spans="2:13" ht="17.25" x14ac:dyDescent="0.3">
      <c r="B96" s="252">
        <v>44268</v>
      </c>
      <c r="C96" s="266" t="s">
        <v>180</v>
      </c>
      <c r="D96" s="163">
        <v>5654</v>
      </c>
      <c r="E96" s="163">
        <v>4105</v>
      </c>
      <c r="F96" s="163">
        <v>400</v>
      </c>
      <c r="G96" s="163">
        <v>31</v>
      </c>
      <c r="H96" s="163">
        <f t="shared" si="4"/>
        <v>12400</v>
      </c>
      <c r="I96" s="244"/>
      <c r="K96" s="321"/>
      <c r="M96" s="163"/>
    </row>
    <row r="97" spans="2:13" ht="17.25" x14ac:dyDescent="0.3">
      <c r="B97" s="252">
        <v>44271</v>
      </c>
      <c r="C97" s="163" t="s">
        <v>157</v>
      </c>
      <c r="D97" s="163">
        <v>5654</v>
      </c>
      <c r="E97" s="163">
        <v>4143</v>
      </c>
      <c r="F97" s="163">
        <v>400</v>
      </c>
      <c r="G97" s="163">
        <v>29</v>
      </c>
      <c r="H97" s="163">
        <f t="shared" si="4"/>
        <v>11600</v>
      </c>
      <c r="I97" s="244"/>
      <c r="K97" s="321"/>
      <c r="M97" s="163"/>
    </row>
    <row r="98" spans="2:13" ht="17.25" x14ac:dyDescent="0.3">
      <c r="B98" s="252">
        <v>44274</v>
      </c>
      <c r="C98" s="266" t="s">
        <v>180</v>
      </c>
      <c r="D98" s="163">
        <v>5654</v>
      </c>
      <c r="E98" s="163">
        <v>4216</v>
      </c>
      <c r="F98" s="163">
        <v>400</v>
      </c>
      <c r="G98" s="163">
        <v>31</v>
      </c>
      <c r="H98" s="163">
        <f t="shared" si="4"/>
        <v>12400</v>
      </c>
      <c r="I98" s="244"/>
      <c r="K98" s="321"/>
      <c r="M98" s="163"/>
    </row>
    <row r="99" spans="2:13" ht="17.25" x14ac:dyDescent="0.3">
      <c r="B99" s="252">
        <v>44275</v>
      </c>
      <c r="C99" s="163" t="s">
        <v>157</v>
      </c>
      <c r="D99" s="163">
        <v>6201</v>
      </c>
      <c r="E99" s="163">
        <v>4240</v>
      </c>
      <c r="F99" s="163">
        <v>400</v>
      </c>
      <c r="G99" s="163">
        <v>29</v>
      </c>
      <c r="H99" s="163">
        <f t="shared" si="4"/>
        <v>11600</v>
      </c>
      <c r="I99" s="244"/>
      <c r="K99" s="321"/>
      <c r="M99" s="163"/>
    </row>
    <row r="100" spans="2:13" ht="17.25" x14ac:dyDescent="0.3">
      <c r="B100" s="252">
        <v>44277</v>
      </c>
      <c r="C100" s="163" t="s">
        <v>181</v>
      </c>
      <c r="D100" s="163">
        <v>6201</v>
      </c>
      <c r="E100" s="163">
        <v>4270</v>
      </c>
      <c r="F100" s="163">
        <v>400</v>
      </c>
      <c r="G100" s="163">
        <v>29</v>
      </c>
      <c r="H100" s="163">
        <f t="shared" si="4"/>
        <v>11600</v>
      </c>
      <c r="I100" s="244"/>
      <c r="K100" s="321"/>
      <c r="M100" s="163"/>
    </row>
    <row r="101" spans="2:13" ht="17.25" x14ac:dyDescent="0.3">
      <c r="B101" s="252">
        <v>44278</v>
      </c>
      <c r="C101" s="163" t="s">
        <v>181</v>
      </c>
      <c r="D101" s="163">
        <v>6201</v>
      </c>
      <c r="E101" s="163">
        <v>4284</v>
      </c>
      <c r="F101" s="163">
        <v>400</v>
      </c>
      <c r="G101" s="163">
        <v>29</v>
      </c>
      <c r="H101" s="163">
        <f t="shared" si="4"/>
        <v>11600</v>
      </c>
      <c r="I101" s="244"/>
      <c r="K101" s="321"/>
      <c r="M101" s="163"/>
    </row>
    <row r="102" spans="2:13" ht="17.25" x14ac:dyDescent="0.3">
      <c r="B102" s="252">
        <v>44278</v>
      </c>
      <c r="C102" s="163" t="s">
        <v>181</v>
      </c>
      <c r="D102" s="163">
        <v>6201</v>
      </c>
      <c r="E102" s="163">
        <v>4293</v>
      </c>
      <c r="F102" s="163">
        <v>400</v>
      </c>
      <c r="G102" s="163">
        <v>29</v>
      </c>
      <c r="H102" s="163">
        <f t="shared" si="4"/>
        <v>11600</v>
      </c>
      <c r="I102" s="244"/>
      <c r="K102" s="321"/>
      <c r="M102" s="163"/>
    </row>
    <row r="103" spans="2:13" ht="17.25" x14ac:dyDescent="0.3">
      <c r="B103" s="252">
        <v>44279</v>
      </c>
      <c r="C103" s="163" t="s">
        <v>181</v>
      </c>
      <c r="D103" s="163">
        <v>5654</v>
      </c>
      <c r="E103" s="163">
        <v>4295</v>
      </c>
      <c r="F103" s="163">
        <v>400</v>
      </c>
      <c r="G103" s="163">
        <v>29</v>
      </c>
      <c r="H103" s="163">
        <f t="shared" si="4"/>
        <v>11600</v>
      </c>
      <c r="I103" s="244"/>
      <c r="K103" s="321"/>
      <c r="M103" s="163"/>
    </row>
    <row r="104" spans="2:13" ht="17.25" x14ac:dyDescent="0.3">
      <c r="B104" s="252">
        <v>44279</v>
      </c>
      <c r="C104" s="163" t="s">
        <v>181</v>
      </c>
      <c r="D104" s="163">
        <v>5654</v>
      </c>
      <c r="E104" s="163">
        <v>4303</v>
      </c>
      <c r="F104" s="163">
        <v>400</v>
      </c>
      <c r="G104" s="163">
        <v>29</v>
      </c>
      <c r="H104" s="163">
        <f t="shared" si="4"/>
        <v>11600</v>
      </c>
      <c r="I104" s="244"/>
      <c r="K104" s="321"/>
      <c r="M104" s="163"/>
    </row>
    <row r="105" spans="2:13" ht="17.25" x14ac:dyDescent="0.3">
      <c r="B105" s="252">
        <v>44281</v>
      </c>
      <c r="C105" s="163" t="s">
        <v>181</v>
      </c>
      <c r="D105" s="163">
        <v>6201</v>
      </c>
      <c r="E105" s="163">
        <v>4327</v>
      </c>
      <c r="F105" s="163">
        <v>400</v>
      </c>
      <c r="G105" s="163">
        <v>29</v>
      </c>
      <c r="H105" s="163">
        <f t="shared" si="4"/>
        <v>11600</v>
      </c>
      <c r="I105" s="244"/>
      <c r="K105" s="321"/>
      <c r="M105" s="266"/>
    </row>
    <row r="106" spans="2:13" ht="17.25" x14ac:dyDescent="0.3">
      <c r="B106" s="309">
        <v>44281</v>
      </c>
      <c r="C106" s="163" t="s">
        <v>181</v>
      </c>
      <c r="D106" s="266">
        <v>6201</v>
      </c>
      <c r="E106" s="266">
        <v>4331</v>
      </c>
      <c r="F106" s="163">
        <v>400</v>
      </c>
      <c r="G106" s="266">
        <v>29</v>
      </c>
      <c r="H106" s="266">
        <f t="shared" si="4"/>
        <v>11600</v>
      </c>
      <c r="I106" s="299"/>
      <c r="K106" s="321"/>
    </row>
    <row r="107" spans="2:13" s="79" customFormat="1" ht="17.25" thickBot="1" x14ac:dyDescent="0.35">
      <c r="B107" s="309"/>
      <c r="C107" s="266"/>
      <c r="D107" s="266"/>
      <c r="E107" s="266"/>
      <c r="F107" s="266"/>
      <c r="G107" s="266"/>
      <c r="H107" s="266"/>
      <c r="I107" s="299"/>
    </row>
    <row r="108" spans="2:13" ht="18.75" x14ac:dyDescent="0.3">
      <c r="B108" s="263"/>
      <c r="C108" s="317" t="s">
        <v>53</v>
      </c>
      <c r="D108" s="317"/>
      <c r="E108" s="317"/>
      <c r="F108" s="317">
        <f>SUM(F94:F107)</f>
        <v>5200</v>
      </c>
      <c r="G108" s="317"/>
      <c r="H108" s="317">
        <f>SUM(H94:H106)</f>
        <v>153200</v>
      </c>
      <c r="I108" s="293"/>
    </row>
    <row r="109" spans="2:13" ht="17.25" thickBot="1" x14ac:dyDescent="0.35">
      <c r="B109" s="295"/>
      <c r="C109" s="245"/>
      <c r="D109" s="245"/>
      <c r="E109" s="245"/>
      <c r="F109" s="245"/>
      <c r="G109" s="245"/>
      <c r="H109" s="245"/>
      <c r="I109" s="296"/>
    </row>
    <row r="110" spans="2:13" x14ac:dyDescent="0.25">
      <c r="B110" s="79"/>
      <c r="C110" s="79"/>
      <c r="D110" s="79"/>
      <c r="E110" s="79"/>
      <c r="F110" s="79"/>
      <c r="G110" s="79"/>
      <c r="H110" s="79"/>
      <c r="I110" s="79"/>
    </row>
    <row r="111" spans="2:13" x14ac:dyDescent="0.25">
      <c r="B111" s="79"/>
      <c r="C111" s="79"/>
      <c r="D111" s="79"/>
      <c r="E111" s="79"/>
      <c r="F111" s="79"/>
      <c r="G111" s="79"/>
      <c r="H111" s="79"/>
      <c r="I111" s="79"/>
    </row>
    <row r="112" spans="2:13" x14ac:dyDescent="0.25">
      <c r="B112" s="79"/>
      <c r="C112" s="79"/>
      <c r="D112" s="79"/>
      <c r="E112" s="79"/>
      <c r="F112" s="79"/>
      <c r="G112" s="79"/>
      <c r="H112" s="79"/>
      <c r="I112" s="79"/>
    </row>
    <row r="113" spans="2:9" ht="15.75" thickBot="1" x14ac:dyDescent="0.3">
      <c r="B113" s="79"/>
      <c r="C113" s="79"/>
      <c r="D113" s="79"/>
      <c r="E113" s="79"/>
      <c r="F113" s="79"/>
      <c r="G113" s="79"/>
      <c r="H113" s="79"/>
      <c r="I113" s="79"/>
    </row>
    <row r="114" spans="2:9" ht="18.75" x14ac:dyDescent="0.3">
      <c r="B114" s="306"/>
      <c r="C114" s="307"/>
      <c r="D114" s="307"/>
      <c r="E114" s="307"/>
      <c r="F114" s="307"/>
      <c r="G114" s="308"/>
      <c r="H114" s="79"/>
      <c r="I114" s="79"/>
    </row>
    <row r="115" spans="2:9" ht="18.75" x14ac:dyDescent="0.3">
      <c r="B115" s="387" t="s">
        <v>167</v>
      </c>
      <c r="C115" s="388"/>
      <c r="D115" s="318" t="s">
        <v>11</v>
      </c>
      <c r="E115" s="318" t="s">
        <v>12</v>
      </c>
      <c r="F115" s="318" t="s">
        <v>151</v>
      </c>
      <c r="G115" s="302"/>
      <c r="H115" s="79"/>
      <c r="I115" s="79"/>
    </row>
    <row r="116" spans="2:9" ht="16.5" x14ac:dyDescent="0.3">
      <c r="B116" s="322" t="s">
        <v>176</v>
      </c>
      <c r="C116" s="323"/>
      <c r="D116" s="163">
        <v>2800</v>
      </c>
      <c r="E116" s="163">
        <v>29</v>
      </c>
      <c r="F116" s="163">
        <f>E116*D116</f>
        <v>81200</v>
      </c>
      <c r="G116" s="242"/>
      <c r="H116" s="79"/>
      <c r="I116" s="79"/>
    </row>
    <row r="117" spans="2:9" ht="16.5" x14ac:dyDescent="0.3">
      <c r="B117" s="389" t="s">
        <v>157</v>
      </c>
      <c r="C117" s="390"/>
      <c r="D117" s="163">
        <v>1200</v>
      </c>
      <c r="E117" s="163">
        <v>29</v>
      </c>
      <c r="F117" s="163">
        <f t="shared" ref="F117:F118" si="5">E117*D117</f>
        <v>34800</v>
      </c>
      <c r="G117" s="242"/>
      <c r="H117" s="79"/>
      <c r="I117" s="79"/>
    </row>
    <row r="118" spans="2:9" ht="17.25" thickBot="1" x14ac:dyDescent="0.35">
      <c r="B118" s="376" t="s">
        <v>75</v>
      </c>
      <c r="C118" s="377"/>
      <c r="D118" s="271">
        <v>1200</v>
      </c>
      <c r="E118" s="271">
        <v>31</v>
      </c>
      <c r="F118" s="271">
        <f t="shared" si="5"/>
        <v>37200</v>
      </c>
      <c r="G118" s="304"/>
      <c r="H118" s="79"/>
      <c r="I118" s="79"/>
    </row>
    <row r="119" spans="2:9" ht="18.75" x14ac:dyDescent="0.3">
      <c r="B119" s="378" t="s">
        <v>53</v>
      </c>
      <c r="C119" s="379"/>
      <c r="D119" s="317">
        <f>SUM(D116:D118)</f>
        <v>5200</v>
      </c>
      <c r="E119" s="317"/>
      <c r="F119" s="317">
        <f>SUM(F116:F118)</f>
        <v>153200</v>
      </c>
      <c r="G119" s="305"/>
      <c r="H119" s="79"/>
      <c r="I119" s="79"/>
    </row>
    <row r="120" spans="2:9" ht="18.75" x14ac:dyDescent="0.3">
      <c r="B120" s="380" t="s">
        <v>109</v>
      </c>
      <c r="C120" s="381"/>
      <c r="D120" s="382"/>
      <c r="E120" s="310"/>
      <c r="F120" s="310">
        <f>F119*5%</f>
        <v>7660</v>
      </c>
      <c r="G120" s="311"/>
      <c r="H120" s="79"/>
      <c r="I120" s="79"/>
    </row>
    <row r="121" spans="2:9" ht="20.25" x14ac:dyDescent="0.3">
      <c r="B121" s="374" t="s">
        <v>126</v>
      </c>
      <c r="C121" s="375"/>
      <c r="D121" s="375"/>
      <c r="E121" s="375"/>
      <c r="F121" s="318">
        <f>F120+F119</f>
        <v>160860</v>
      </c>
      <c r="G121" s="302"/>
      <c r="H121" s="79"/>
      <c r="I121" s="79"/>
    </row>
    <row r="122" spans="2:9" ht="21.75" thickBot="1" x14ac:dyDescent="0.4">
      <c r="B122" s="314"/>
      <c r="C122" s="315"/>
      <c r="D122" s="315"/>
      <c r="E122" s="315"/>
      <c r="F122" s="315"/>
      <c r="G122" s="316"/>
      <c r="H122" s="168"/>
      <c r="I122" s="79"/>
    </row>
    <row r="123" spans="2:9" x14ac:dyDescent="0.25">
      <c r="B123" s="79"/>
      <c r="C123" s="79"/>
      <c r="D123" s="79"/>
      <c r="E123" s="79"/>
      <c r="F123" s="79"/>
      <c r="G123" s="79"/>
      <c r="H123" s="79"/>
      <c r="I123" s="79"/>
    </row>
    <row r="124" spans="2:9" x14ac:dyDescent="0.25">
      <c r="B124" s="79"/>
      <c r="C124" s="79"/>
      <c r="D124" s="79"/>
      <c r="E124" s="79"/>
      <c r="F124" s="79"/>
      <c r="G124" s="79"/>
      <c r="H124" s="79"/>
      <c r="I124" s="79"/>
    </row>
  </sheetData>
  <mergeCells count="27">
    <mergeCell ref="B39:C39"/>
    <mergeCell ref="B40:C40"/>
    <mergeCell ref="B41:C41"/>
    <mergeCell ref="B3:H3"/>
    <mergeCell ref="B4:H4"/>
    <mergeCell ref="B36:C36"/>
    <mergeCell ref="B37:C37"/>
    <mergeCell ref="B38:C38"/>
    <mergeCell ref="B72:C72"/>
    <mergeCell ref="B73:C73"/>
    <mergeCell ref="B74:C74"/>
    <mergeCell ref="B75:C75"/>
    <mergeCell ref="B48:H48"/>
    <mergeCell ref="B49:H49"/>
    <mergeCell ref="B80:E80"/>
    <mergeCell ref="B76:C76"/>
    <mergeCell ref="B77:D77"/>
    <mergeCell ref="B78:E78"/>
    <mergeCell ref="B79:E79"/>
    <mergeCell ref="B121:E121"/>
    <mergeCell ref="B118:C118"/>
    <mergeCell ref="B119:C119"/>
    <mergeCell ref="B120:D120"/>
    <mergeCell ref="B90:H90"/>
    <mergeCell ref="B91:H91"/>
    <mergeCell ref="B115:C115"/>
    <mergeCell ref="B117:C117"/>
  </mergeCells>
  <pageMargins left="0.7" right="0.7" top="0.75" bottom="0.75" header="0.3" footer="0.3"/>
  <pageSetup paperSize="9" scale="9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Aarvy  Real  &amp;  Estate</vt:lpstr>
      <vt:lpstr>Sheet1</vt:lpstr>
      <vt:lpstr>'Aarvy  Real  &amp;  Estate'!Print_Area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Global Mines</cp:lastModifiedBy>
  <cp:lastPrinted>2021-04-01T08:13:05Z</cp:lastPrinted>
  <dcterms:created xsi:type="dcterms:W3CDTF">2019-02-01T10:53:44Z</dcterms:created>
  <dcterms:modified xsi:type="dcterms:W3CDTF">2021-04-01T08:13:37Z</dcterms:modified>
</cp:coreProperties>
</file>