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0" yWindow="-460" windowWidth="38400" windowHeight="21600" tabRatio="804"/>
  </bookViews>
  <sheets>
    <sheet name="Data" sheetId="2" r:id="rId1"/>
    <sheet name="Ark2" sheetId="3" r:id="rId2"/>
    <sheet name="References" sheetId="5" r:id="rId3"/>
    <sheet name="Places" sheetId="1" r:id="rId4"/>
    <sheet name="Diagram1" sheetId="6" r:id="rId5"/>
    <sheet name="Diagram2" sheetId="7" r:id="rId6"/>
    <sheet name="Diagram3" sheetId="8" r:id="rId7"/>
    <sheet name="Diagram4" sheetId="9" r:id="rId8"/>
    <sheet name="Diagram5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64" i="2" l="1"/>
  <c r="AX264" i="2"/>
  <c r="AX263" i="2"/>
  <c r="AJ263" i="2"/>
  <c r="AX262" i="2"/>
  <c r="AJ262" i="2"/>
  <c r="AX261" i="2"/>
  <c r="AJ261" i="2"/>
  <c r="AX260" i="2"/>
  <c r="AJ260" i="2"/>
  <c r="Z271" i="2"/>
  <c r="AA271" i="2"/>
  <c r="Z272" i="2"/>
  <c r="AA272" i="2"/>
  <c r="Z159" i="2"/>
  <c r="AA159" i="2"/>
  <c r="Z92" i="2"/>
  <c r="AA92" i="2"/>
  <c r="Z63" i="2"/>
  <c r="AA63" i="2"/>
  <c r="Z160" i="2"/>
  <c r="AA160" i="2"/>
  <c r="Z2" i="2"/>
  <c r="AA2" i="2"/>
  <c r="Z124" i="2"/>
  <c r="AA124" i="2"/>
  <c r="Z277" i="2"/>
  <c r="AA277" i="2"/>
  <c r="Z298" i="2"/>
  <c r="AA298" i="2"/>
  <c r="Z187" i="2"/>
  <c r="AA187" i="2"/>
  <c r="Z24" i="2"/>
  <c r="AA24" i="2"/>
  <c r="Z151" i="2"/>
  <c r="AA151" i="2"/>
  <c r="Z304" i="2"/>
  <c r="AA304" i="2"/>
  <c r="Z308" i="2"/>
  <c r="AA308" i="2"/>
  <c r="Z52" i="2"/>
  <c r="AA52" i="2"/>
  <c r="Z53" i="2"/>
  <c r="AA53" i="2"/>
  <c r="Z154" i="2"/>
  <c r="AA154" i="2"/>
  <c r="Z54" i="2"/>
  <c r="AA54" i="2"/>
  <c r="Z55" i="2"/>
  <c r="AA55" i="2"/>
  <c r="Z56" i="2"/>
  <c r="AA56" i="2"/>
  <c r="Z57" i="2"/>
  <c r="AA57" i="2"/>
  <c r="Z61" i="2"/>
  <c r="AA61" i="2"/>
  <c r="Z285" i="2"/>
  <c r="AA285" i="2"/>
  <c r="Z291" i="2"/>
  <c r="AA291" i="2"/>
  <c r="Z286" i="2"/>
  <c r="AA286" i="2"/>
  <c r="Z287" i="2"/>
  <c r="AA287" i="2"/>
  <c r="Z244" i="2"/>
  <c r="AA244" i="2"/>
  <c r="Z243" i="2"/>
  <c r="AA243" i="2"/>
  <c r="Z245" i="2"/>
  <c r="AA245" i="2"/>
  <c r="Z288" i="2"/>
  <c r="AA288" i="2"/>
  <c r="Z292" i="2"/>
  <c r="AA292" i="2"/>
  <c r="Z289" i="2"/>
  <c r="AA289" i="2"/>
  <c r="Z250" i="2"/>
  <c r="AA250" i="2"/>
  <c r="Z249" i="2"/>
  <c r="AA249" i="2"/>
  <c r="Z251" i="2"/>
  <c r="AA251" i="2"/>
  <c r="Z293" i="2"/>
  <c r="AA293" i="2"/>
  <c r="Z294" i="2"/>
  <c r="AA294" i="2"/>
  <c r="Z290" i="2"/>
  <c r="AA290" i="2"/>
  <c r="Z17" i="2"/>
  <c r="AA17" i="2"/>
  <c r="Z18" i="2"/>
  <c r="AA18" i="2"/>
  <c r="Z19" i="2"/>
  <c r="AA19" i="2"/>
  <c r="Z82" i="2"/>
  <c r="AA82" i="2"/>
  <c r="Z84" i="2"/>
  <c r="AA84" i="2"/>
  <c r="Z85" i="2"/>
  <c r="AA85" i="2"/>
  <c r="Z86" i="2"/>
  <c r="AA86" i="2"/>
  <c r="Z87" i="2"/>
  <c r="AA87" i="2"/>
  <c r="Z88" i="2"/>
  <c r="AA88" i="2"/>
  <c r="Z226" i="2"/>
  <c r="AA226" i="2"/>
  <c r="Z227" i="2"/>
  <c r="AA227" i="2"/>
  <c r="Z228" i="2"/>
  <c r="AA228" i="2"/>
  <c r="Z229" i="2"/>
  <c r="AA229" i="2"/>
  <c r="Z230" i="2"/>
  <c r="AA230" i="2"/>
  <c r="Z234" i="2"/>
  <c r="AA234" i="2"/>
  <c r="Z310" i="2"/>
  <c r="AA310" i="2"/>
  <c r="Z268" i="2"/>
  <c r="AA268" i="2"/>
  <c r="Z269" i="2"/>
  <c r="AA269" i="2"/>
  <c r="Z270" i="2"/>
  <c r="AA270" i="2"/>
  <c r="Z274" i="2"/>
  <c r="AA274" i="2"/>
  <c r="Z284" i="2"/>
  <c r="AA284" i="2"/>
  <c r="Z267" i="2"/>
  <c r="AA267" i="2"/>
  <c r="Z283" i="2"/>
  <c r="AA283" i="2"/>
  <c r="Z256" i="2"/>
  <c r="AA256" i="2"/>
  <c r="Z257" i="2"/>
  <c r="AA257" i="2"/>
  <c r="Z258" i="2"/>
  <c r="AA258" i="2"/>
  <c r="Z259" i="2"/>
  <c r="AA259" i="2"/>
  <c r="Z265" i="2"/>
  <c r="AA265" i="2"/>
  <c r="Z266" i="2"/>
  <c r="AA266" i="2"/>
  <c r="Z21" i="2"/>
  <c r="AA21" i="2"/>
  <c r="Z22" i="2"/>
  <c r="AA22" i="2"/>
  <c r="Z25" i="2"/>
  <c r="AA25" i="2"/>
  <c r="Z26" i="2"/>
  <c r="AA26" i="2"/>
  <c r="Z27" i="2"/>
  <c r="AA27" i="2"/>
  <c r="Z198" i="2"/>
  <c r="AA198" i="2"/>
  <c r="Z199" i="2"/>
  <c r="AA199" i="2"/>
  <c r="Z200" i="2"/>
  <c r="AA200" i="2"/>
  <c r="Z201" i="2"/>
  <c r="AA201" i="2"/>
  <c r="Z202" i="2"/>
  <c r="AA202" i="2"/>
  <c r="Z203" i="2"/>
  <c r="AA203" i="2"/>
  <c r="Z204" i="2"/>
  <c r="AA204" i="2"/>
  <c r="Z205" i="2"/>
  <c r="AA205" i="2"/>
  <c r="Z206" i="2"/>
  <c r="AA206" i="2"/>
  <c r="Z207" i="2"/>
  <c r="AA207" i="2"/>
  <c r="Z208" i="2"/>
  <c r="AA208" i="2"/>
  <c r="Z209" i="2"/>
  <c r="AA209" i="2"/>
  <c r="Z210" i="2"/>
  <c r="AA210" i="2"/>
  <c r="Z211" i="2"/>
  <c r="AA211" i="2"/>
  <c r="Z212" i="2"/>
  <c r="AA212" i="2"/>
  <c r="Z216" i="2"/>
  <c r="AA216" i="2"/>
  <c r="Z217" i="2"/>
  <c r="AA217" i="2"/>
  <c r="Z218" i="2"/>
  <c r="AA218" i="2"/>
  <c r="Z219" i="2"/>
  <c r="AA219" i="2"/>
  <c r="Z220" i="2"/>
  <c r="AA220" i="2"/>
  <c r="Z221" i="2"/>
  <c r="AA221" i="2"/>
  <c r="Z222" i="2"/>
  <c r="AA222" i="2"/>
  <c r="Z233" i="2"/>
  <c r="AA233" i="2"/>
  <c r="Z235" i="2"/>
  <c r="AA235" i="2"/>
  <c r="Z158" i="2"/>
  <c r="AA158" i="2"/>
  <c r="Z161" i="2"/>
  <c r="AA161" i="2"/>
  <c r="Z162" i="2"/>
  <c r="AA162" i="2"/>
  <c r="Z163" i="2"/>
  <c r="AA163" i="2"/>
  <c r="Z164" i="2"/>
  <c r="AA164" i="2"/>
  <c r="Z168" i="2"/>
  <c r="AA168" i="2"/>
  <c r="Z96" i="2"/>
  <c r="AA96" i="2"/>
  <c r="Z114" i="2"/>
  <c r="AA114" i="2"/>
  <c r="Z125" i="2"/>
  <c r="AA125" i="2"/>
  <c r="Z9" i="2"/>
  <c r="AA9" i="2"/>
  <c r="Z146" i="2"/>
  <c r="AA146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7" i="2"/>
  <c r="AA77" i="2"/>
  <c r="Z81" i="2"/>
  <c r="AA81" i="2"/>
  <c r="Z183" i="2"/>
  <c r="AA183" i="2"/>
  <c r="Z185" i="2"/>
  <c r="AA185" i="2"/>
  <c r="Z188" i="2"/>
  <c r="AA188" i="2"/>
  <c r="Z192" i="2"/>
  <c r="AA192" i="2"/>
  <c r="Z193" i="2"/>
  <c r="AA193" i="2"/>
  <c r="Z152" i="2"/>
  <c r="AA152" i="2"/>
  <c r="Z170" i="2"/>
  <c r="AA170" i="2"/>
  <c r="Z171" i="2"/>
  <c r="AA171" i="2"/>
  <c r="Z169" i="2"/>
  <c r="AA169" i="2"/>
  <c r="Z184" i="2"/>
  <c r="AA184" i="2"/>
  <c r="Z10" i="2"/>
  <c r="AA10" i="2"/>
  <c r="Z11" i="2"/>
  <c r="AA11" i="2"/>
  <c r="Z90" i="2"/>
  <c r="AA90" i="2"/>
  <c r="Z239" i="2"/>
  <c r="AA239" i="2"/>
  <c r="Z195" i="2"/>
  <c r="AA195" i="2"/>
  <c r="Z172" i="2"/>
  <c r="AA172" i="2"/>
  <c r="Z173" i="2"/>
  <c r="AA173" i="2"/>
  <c r="Z174" i="2"/>
  <c r="AA174" i="2"/>
  <c r="Z175" i="2"/>
  <c r="AA175" i="2"/>
  <c r="Z91" i="2"/>
  <c r="AA91" i="2"/>
  <c r="Z273" i="2"/>
  <c r="AA273" i="2"/>
  <c r="Z30" i="2"/>
  <c r="AA30" i="2"/>
  <c r="Z305" i="2"/>
  <c r="AA305" i="2"/>
  <c r="Z62" i="2"/>
  <c r="AA62" i="2"/>
  <c r="Z240" i="2"/>
  <c r="AA240" i="2"/>
  <c r="Z295" i="2"/>
  <c r="AA295" i="2"/>
  <c r="Z64" i="2"/>
  <c r="AA64" i="2"/>
  <c r="Z93" i="2"/>
  <c r="AA93" i="2"/>
  <c r="Z29" i="2"/>
  <c r="AA29" i="2"/>
  <c r="Z296" i="2"/>
  <c r="AA296" i="2"/>
  <c r="Z65" i="2"/>
  <c r="AA65" i="2"/>
  <c r="Z6" i="2"/>
  <c r="AA6" i="2"/>
  <c r="Z241" i="2"/>
  <c r="AA241" i="2"/>
  <c r="Z94" i="2"/>
  <c r="AA94" i="2"/>
  <c r="Z95" i="2"/>
  <c r="AA95" i="2"/>
  <c r="Z97" i="2"/>
  <c r="AA97" i="2"/>
  <c r="Z98" i="2"/>
  <c r="AA98" i="2"/>
  <c r="Z99" i="2"/>
  <c r="AA99" i="2"/>
  <c r="Z100" i="2"/>
  <c r="AA100" i="2"/>
  <c r="Z275" i="2"/>
  <c r="AA275" i="2"/>
  <c r="Z276" i="2"/>
  <c r="AA276" i="2"/>
  <c r="Z101" i="2"/>
  <c r="AA101" i="2"/>
  <c r="Z176" i="2"/>
  <c r="AA176" i="2"/>
  <c r="Z177" i="2"/>
  <c r="AA177" i="2"/>
  <c r="Z178" i="2"/>
  <c r="AA178" i="2"/>
  <c r="Z179" i="2"/>
  <c r="AA179" i="2"/>
  <c r="Z186" i="2"/>
  <c r="AA186" i="2"/>
  <c r="Z102" i="2"/>
  <c r="AA102" i="2"/>
  <c r="Z12" i="2"/>
  <c r="AA12" i="2"/>
  <c r="Z103" i="2"/>
  <c r="AA103" i="2"/>
  <c r="Z104" i="2"/>
  <c r="AA104" i="2"/>
  <c r="Z105" i="2"/>
  <c r="AA105" i="2"/>
  <c r="Z213" i="2"/>
  <c r="AA213" i="2"/>
  <c r="Z214" i="2"/>
  <c r="AA214" i="2"/>
  <c r="Z215" i="2"/>
  <c r="AA215" i="2"/>
  <c r="Z106" i="2"/>
  <c r="AA106" i="2"/>
  <c r="Z107" i="2"/>
  <c r="AA107" i="2"/>
  <c r="Z109" i="2"/>
  <c r="AA109" i="2"/>
  <c r="Z110" i="2"/>
  <c r="AA110" i="2"/>
  <c r="Z108" i="2"/>
  <c r="AA108" i="2"/>
  <c r="Z111" i="2"/>
  <c r="AA111" i="2"/>
  <c r="Z112" i="2"/>
  <c r="AA112" i="2"/>
  <c r="Z113" i="2"/>
  <c r="AA113" i="2"/>
  <c r="Z155" i="2"/>
  <c r="AA155" i="2"/>
  <c r="Z156" i="2"/>
  <c r="AA156" i="2"/>
  <c r="Z157" i="2"/>
  <c r="AA157" i="2"/>
  <c r="Z115" i="2"/>
  <c r="AA115" i="2"/>
  <c r="Z196" i="2"/>
  <c r="AA196" i="2"/>
  <c r="Z116" i="2"/>
  <c r="AA116" i="2"/>
  <c r="Z23" i="2"/>
  <c r="AA23" i="2"/>
  <c r="Z117" i="2"/>
  <c r="AA117" i="2"/>
  <c r="Z118" i="2"/>
  <c r="AA118" i="2"/>
  <c r="Z242" i="2"/>
  <c r="AA242" i="2"/>
  <c r="Z119" i="2"/>
  <c r="AA119" i="2"/>
  <c r="Z297" i="2"/>
  <c r="AA297" i="2"/>
  <c r="Z120" i="2"/>
  <c r="AA120" i="2"/>
  <c r="Z83" i="2"/>
  <c r="AA83" i="2"/>
  <c r="Z306" i="2"/>
  <c r="AA306" i="2"/>
  <c r="Z307" i="2"/>
  <c r="AA307" i="2"/>
  <c r="Z121" i="2"/>
  <c r="AA121" i="2"/>
  <c r="Z122" i="2"/>
  <c r="AA122" i="2"/>
  <c r="Z123" i="2"/>
  <c r="AA123" i="2"/>
  <c r="Z73" i="2"/>
  <c r="AA73" i="2"/>
  <c r="Z31" i="2"/>
  <c r="AA31" i="2"/>
  <c r="Z32" i="2"/>
  <c r="AA32" i="2"/>
  <c r="Z33" i="2"/>
  <c r="AA33" i="2"/>
  <c r="Z34" i="2"/>
  <c r="AA34" i="2"/>
  <c r="Z35" i="2"/>
  <c r="AA35" i="2"/>
  <c r="Z3" i="2"/>
  <c r="AA3" i="2"/>
  <c r="Z278" i="2"/>
  <c r="AA278" i="2"/>
  <c r="Z279" i="2"/>
  <c r="AA279" i="2"/>
  <c r="Z126" i="2"/>
  <c r="AA126" i="2"/>
  <c r="Z13" i="2"/>
  <c r="AA13" i="2"/>
  <c r="Z197" i="2"/>
  <c r="AA197" i="2"/>
  <c r="Z7" i="2"/>
  <c r="AA7" i="2"/>
  <c r="Z8" i="2"/>
  <c r="AA8" i="2"/>
  <c r="Z127" i="2"/>
  <c r="AA127" i="2"/>
  <c r="Z128" i="2"/>
  <c r="AA128" i="2"/>
  <c r="Z129" i="2"/>
  <c r="AA129" i="2"/>
  <c r="Z130" i="2"/>
  <c r="AA130" i="2"/>
  <c r="Z74" i="2"/>
  <c r="AA74" i="2"/>
  <c r="Z189" i="2"/>
  <c r="AA189" i="2"/>
  <c r="Z190" i="2"/>
  <c r="AA190" i="2"/>
  <c r="Z191" i="2"/>
  <c r="AA191" i="2"/>
  <c r="Z246" i="2"/>
  <c r="AA246" i="2"/>
  <c r="Z247" i="2"/>
  <c r="AA247" i="2"/>
  <c r="Z248" i="2"/>
  <c r="AA248" i="2"/>
  <c r="Z20" i="2"/>
  <c r="AA20" i="2"/>
  <c r="Z131" i="2"/>
  <c r="AA131" i="2"/>
  <c r="Z132" i="2"/>
  <c r="AA132" i="2"/>
  <c r="Z133" i="2"/>
  <c r="AA133" i="2"/>
  <c r="Z36" i="2"/>
  <c r="AA36" i="2"/>
  <c r="Z37" i="2"/>
  <c r="AA37" i="2"/>
  <c r="Z38" i="2"/>
  <c r="AA38" i="2"/>
  <c r="Z4" i="2"/>
  <c r="AA4" i="2"/>
  <c r="Z5" i="2"/>
  <c r="AA5" i="2"/>
  <c r="Z224" i="2"/>
  <c r="AA224" i="2"/>
  <c r="Z223" i="2"/>
  <c r="AA223" i="2"/>
  <c r="Z225" i="2"/>
  <c r="AA225" i="2"/>
  <c r="Z252" i="2"/>
  <c r="AA252" i="2"/>
  <c r="Z39" i="2"/>
  <c r="AA39" i="2"/>
  <c r="Z40" i="2"/>
  <c r="AA40" i="2"/>
  <c r="Z41" i="2"/>
  <c r="AA41" i="2"/>
  <c r="Z75" i="2"/>
  <c r="AA75" i="2"/>
  <c r="Z76" i="2"/>
  <c r="AA76" i="2"/>
  <c r="Z14" i="2"/>
  <c r="AA14" i="2"/>
  <c r="Z280" i="2"/>
  <c r="AA280" i="2"/>
  <c r="Z89" i="2"/>
  <c r="AA89" i="2"/>
  <c r="Z43" i="2"/>
  <c r="AA43" i="2"/>
  <c r="Z42" i="2"/>
  <c r="AA42" i="2"/>
  <c r="Z134" i="2"/>
  <c r="AA134" i="2"/>
  <c r="Z135" i="2"/>
  <c r="AA135" i="2"/>
  <c r="Z136" i="2"/>
  <c r="AA136" i="2"/>
  <c r="Z137" i="2"/>
  <c r="AA137" i="2"/>
  <c r="Z309" i="2"/>
  <c r="AA309" i="2"/>
  <c r="Z232" i="2"/>
  <c r="AA232" i="2"/>
  <c r="Z231" i="2"/>
  <c r="AA231" i="2"/>
  <c r="Z281" i="2"/>
  <c r="AA281" i="2"/>
  <c r="Z282" i="2"/>
  <c r="AA282" i="2"/>
  <c r="Z194" i="2"/>
  <c r="AA194" i="2"/>
  <c r="Z138" i="2"/>
  <c r="AA138" i="2"/>
  <c r="Z28" i="2"/>
  <c r="AA28" i="2"/>
  <c r="Z139" i="2"/>
  <c r="AA139" i="2"/>
  <c r="Z44" i="2"/>
  <c r="AA44" i="2"/>
  <c r="Z253" i="2"/>
  <c r="AA253" i="2"/>
  <c r="Z254" i="2"/>
  <c r="AA254" i="2"/>
  <c r="Z299" i="2"/>
  <c r="AA299" i="2"/>
  <c r="Z236" i="2"/>
  <c r="AA236" i="2"/>
  <c r="Z237" i="2"/>
  <c r="AA237" i="2"/>
  <c r="Z140" i="2"/>
  <c r="AA140" i="2"/>
  <c r="Z58" i="2"/>
  <c r="AA58" i="2"/>
  <c r="Z59" i="2"/>
  <c r="AA59" i="2"/>
  <c r="Z60" i="2"/>
  <c r="AA60" i="2"/>
  <c r="Z300" i="2"/>
  <c r="AA300" i="2"/>
  <c r="Z180" i="2"/>
  <c r="AA180" i="2"/>
  <c r="Z181" i="2"/>
  <c r="AA181" i="2"/>
  <c r="Z182" i="2"/>
  <c r="AA182" i="2"/>
  <c r="Z78" i="2"/>
  <c r="AA78" i="2"/>
  <c r="Z79" i="2"/>
  <c r="AA79" i="2"/>
  <c r="Z255" i="2"/>
  <c r="AA255" i="2"/>
  <c r="Z301" i="2"/>
  <c r="AA301" i="2"/>
  <c r="Z302" i="2"/>
  <c r="AA302" i="2"/>
  <c r="Z303" i="2"/>
  <c r="AA303" i="2"/>
  <c r="Z141" i="2"/>
  <c r="AA141" i="2"/>
  <c r="Z45" i="2"/>
  <c r="AA45" i="2"/>
  <c r="Z46" i="2"/>
  <c r="AA46" i="2"/>
  <c r="Z47" i="2"/>
  <c r="AA47" i="2"/>
  <c r="Z165" i="2"/>
  <c r="AA165" i="2"/>
  <c r="Z166" i="2"/>
  <c r="AA166" i="2"/>
  <c r="Z167" i="2"/>
  <c r="AA167" i="2"/>
  <c r="Z238" i="2"/>
  <c r="AA238" i="2"/>
  <c r="Z142" i="2"/>
  <c r="AA142" i="2"/>
  <c r="Z143" i="2"/>
  <c r="AA143" i="2"/>
  <c r="Z144" i="2"/>
  <c r="AA144" i="2"/>
  <c r="Z145" i="2"/>
  <c r="AA145" i="2"/>
  <c r="Z15" i="2"/>
  <c r="AA15" i="2"/>
  <c r="Z147" i="2"/>
  <c r="AA147" i="2"/>
  <c r="Z148" i="2"/>
  <c r="AA148" i="2"/>
  <c r="Z149" i="2"/>
  <c r="AA149" i="2"/>
  <c r="Z150" i="2"/>
  <c r="AA150" i="2"/>
  <c r="Z80" i="2"/>
  <c r="AA80" i="2"/>
  <c r="Z16" i="2"/>
  <c r="AA16" i="2"/>
  <c r="Z48" i="2"/>
  <c r="AA48" i="2"/>
  <c r="Z49" i="2"/>
  <c r="AA49" i="2"/>
  <c r="Z50" i="2"/>
  <c r="AA50" i="2"/>
  <c r="Z51" i="2"/>
  <c r="AA51" i="2"/>
  <c r="Z153" i="2"/>
  <c r="AA153" i="2"/>
  <c r="AX55" i="2"/>
  <c r="AJ55" i="2"/>
  <c r="AX57" i="2"/>
  <c r="AJ57" i="2"/>
  <c r="AX183" i="2"/>
  <c r="AJ185" i="2"/>
  <c r="AJ192" i="2"/>
  <c r="AJ183" i="2"/>
  <c r="AJ157" i="2"/>
  <c r="AJ156" i="2"/>
  <c r="AJ155" i="2"/>
  <c r="AJ189" i="2"/>
  <c r="AJ186" i="2"/>
  <c r="AJ193" i="2"/>
  <c r="AJ188" i="2"/>
  <c r="AJ190" i="2"/>
  <c r="AJ184" i="2"/>
  <c r="AJ191" i="2"/>
  <c r="AJ194" i="2"/>
  <c r="AJ187" i="2"/>
  <c r="AJ77" i="2"/>
  <c r="AX77" i="2"/>
  <c r="AX67" i="2"/>
  <c r="AJ67" i="2"/>
  <c r="AX63" i="2"/>
  <c r="AJ63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2" i="2"/>
  <c r="AX33" i="2"/>
  <c r="AX31" i="2"/>
  <c r="AX35" i="2"/>
  <c r="AX34" i="2"/>
  <c r="AX37" i="2"/>
  <c r="AX38" i="2"/>
  <c r="AX36" i="2"/>
  <c r="AX40" i="2"/>
  <c r="AX41" i="2"/>
  <c r="AX39" i="2"/>
  <c r="AX43" i="2"/>
  <c r="AX42" i="2"/>
  <c r="AX44" i="2"/>
  <c r="AX45" i="2"/>
  <c r="AX46" i="2"/>
  <c r="AX47" i="2"/>
  <c r="AX48" i="2"/>
  <c r="AX49" i="2"/>
  <c r="AX50" i="2"/>
  <c r="AX51" i="2"/>
  <c r="AX52" i="2"/>
  <c r="AX53" i="2"/>
  <c r="AX54" i="2"/>
  <c r="AX56" i="2"/>
  <c r="AX58" i="2"/>
  <c r="AX59" i="2"/>
  <c r="AX60" i="2"/>
  <c r="AX61" i="2"/>
  <c r="AX62" i="2"/>
  <c r="AX64" i="2"/>
  <c r="AX65" i="2"/>
  <c r="AX66" i="2"/>
  <c r="AX68" i="2"/>
  <c r="AX69" i="2"/>
  <c r="AX70" i="2"/>
  <c r="AX71" i="2"/>
  <c r="AX72" i="2"/>
  <c r="AX73" i="2"/>
  <c r="AX74" i="2"/>
  <c r="AX75" i="2"/>
  <c r="AX76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9" i="2"/>
  <c r="AX110" i="2"/>
  <c r="AX108" i="2"/>
  <c r="AX112" i="2"/>
  <c r="AX111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7" i="2"/>
  <c r="AX146" i="2"/>
  <c r="AX148" i="2"/>
  <c r="AX149" i="2"/>
  <c r="AX150" i="2"/>
  <c r="AX151" i="2"/>
  <c r="AX152" i="2"/>
  <c r="AX153" i="2"/>
  <c r="AX154" i="2"/>
  <c r="AX158" i="2"/>
  <c r="AX159" i="2"/>
  <c r="AX160" i="2"/>
  <c r="AX161" i="2"/>
  <c r="AX162" i="2"/>
  <c r="AX163" i="2"/>
  <c r="AX164" i="2"/>
  <c r="AX165" i="2"/>
  <c r="AX166" i="2"/>
  <c r="AX167" i="2"/>
  <c r="AX168" i="2"/>
  <c r="AX170" i="2"/>
  <c r="AX169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95" i="2"/>
  <c r="AX196" i="2"/>
  <c r="AX197" i="2"/>
  <c r="AX201" i="2"/>
  <c r="AX202" i="2"/>
  <c r="AX203" i="2"/>
  <c r="AX204" i="2"/>
  <c r="AX198" i="2"/>
  <c r="AX199" i="2"/>
  <c r="AX200" i="2"/>
  <c r="AX205" i="2"/>
  <c r="AX208" i="2"/>
  <c r="AX209" i="2"/>
  <c r="AX210" i="2"/>
  <c r="AX211" i="2"/>
  <c r="AX206" i="2"/>
  <c r="AX207" i="2"/>
  <c r="AX213" i="2"/>
  <c r="AX214" i="2"/>
  <c r="AX212" i="2"/>
  <c r="AX215" i="2"/>
  <c r="AX216" i="2"/>
  <c r="AX218" i="2"/>
  <c r="AX219" i="2"/>
  <c r="AX220" i="2"/>
  <c r="AX221" i="2"/>
  <c r="AX217" i="2"/>
  <c r="AX222" i="2"/>
  <c r="AX224" i="2"/>
  <c r="AX223" i="2"/>
  <c r="AX225" i="2"/>
  <c r="AX227" i="2"/>
  <c r="AX228" i="2"/>
  <c r="AX229" i="2"/>
  <c r="AX226" i="2"/>
  <c r="AX230" i="2"/>
  <c r="AX232" i="2"/>
  <c r="AX231" i="2"/>
  <c r="AX233" i="2"/>
  <c r="AX234" i="2"/>
  <c r="AX236" i="2"/>
  <c r="AX235" i="2"/>
  <c r="AX237" i="2"/>
  <c r="AX238" i="2"/>
  <c r="AX239" i="2"/>
  <c r="AX240" i="2"/>
  <c r="AX241" i="2"/>
  <c r="AX242" i="2"/>
  <c r="AX245" i="2"/>
  <c r="AX244" i="2"/>
  <c r="AX243" i="2"/>
  <c r="AX247" i="2"/>
  <c r="AX248" i="2"/>
  <c r="AX246" i="2"/>
  <c r="AX251" i="2"/>
  <c r="AX250" i="2"/>
  <c r="AX249" i="2"/>
  <c r="AX252" i="2"/>
  <c r="AX254" i="2"/>
  <c r="AX253" i="2"/>
  <c r="AX255" i="2"/>
  <c r="AX256" i="2"/>
  <c r="AX257" i="2"/>
  <c r="AX258" i="2"/>
  <c r="AX259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5" i="2"/>
  <c r="AX306" i="2"/>
  <c r="AX307" i="2"/>
  <c r="AX309" i="2"/>
  <c r="AX2" i="2"/>
  <c r="AJ300" i="2"/>
  <c r="AJ8" i="2"/>
  <c r="AJ302" i="2"/>
  <c r="AJ303" i="2"/>
  <c r="AJ231" i="2"/>
  <c r="AJ46" i="2"/>
  <c r="AJ47" i="2"/>
  <c r="AJ245" i="2"/>
  <c r="AJ246" i="2"/>
  <c r="AJ248" i="2"/>
  <c r="AJ236" i="2"/>
  <c r="AJ230" i="2"/>
  <c r="AJ228" i="2"/>
  <c r="AJ229" i="2"/>
  <c r="AJ227" i="2"/>
  <c r="AJ89" i="2"/>
  <c r="AJ85" i="2"/>
  <c r="AJ86" i="2"/>
  <c r="AJ87" i="2"/>
  <c r="AJ88" i="2"/>
  <c r="AJ69" i="2"/>
  <c r="AJ70" i="2"/>
  <c r="AJ71" i="2"/>
  <c r="AJ72" i="2"/>
  <c r="AW289" i="2"/>
  <c r="AJ289" i="2"/>
  <c r="AJ251" i="2"/>
  <c r="AJ250" i="2"/>
  <c r="AJ244" i="2"/>
  <c r="AJ219" i="2"/>
  <c r="AJ220" i="2"/>
  <c r="AJ221" i="2"/>
  <c r="AJ218" i="2"/>
  <c r="AJ214" i="2"/>
  <c r="AJ213" i="2"/>
  <c r="AJ215" i="2"/>
  <c r="AJ209" i="2"/>
  <c r="AJ210" i="2"/>
  <c r="AJ211" i="2"/>
  <c r="AJ208" i="2"/>
  <c r="AJ207" i="2"/>
  <c r="AJ202" i="2"/>
  <c r="AJ203" i="2"/>
  <c r="AJ204" i="2"/>
  <c r="AJ201" i="2"/>
  <c r="AJ199" i="2"/>
  <c r="AJ200" i="2"/>
  <c r="AJ205" i="2"/>
  <c r="AJ165" i="2"/>
  <c r="AJ166" i="2"/>
  <c r="AJ147" i="2"/>
  <c r="AJ143" i="2"/>
  <c r="AJ58" i="2"/>
  <c r="AJ59" i="2"/>
  <c r="AJ60" i="2"/>
  <c r="AJ17" i="2"/>
  <c r="AJ19" i="2"/>
  <c r="AJ112" i="2"/>
  <c r="AJ18" i="2"/>
  <c r="AJ20" i="2"/>
  <c r="AJ21" i="2"/>
  <c r="AJ22" i="2"/>
  <c r="AJ23" i="2"/>
  <c r="AJ24" i="2"/>
  <c r="AJ25" i="2"/>
  <c r="AJ26" i="2"/>
  <c r="AJ27" i="2"/>
  <c r="AJ28" i="2"/>
  <c r="AJ29" i="2"/>
  <c r="AJ30" i="2"/>
  <c r="AJ32" i="2"/>
  <c r="AJ33" i="2"/>
  <c r="AJ31" i="2"/>
  <c r="AJ35" i="2"/>
  <c r="AJ34" i="2"/>
  <c r="AJ37" i="2"/>
  <c r="AJ38" i="2"/>
  <c r="AJ36" i="2"/>
  <c r="AJ40" i="2"/>
  <c r="AJ41" i="2"/>
  <c r="AJ39" i="2"/>
  <c r="AJ43" i="2"/>
  <c r="AJ42" i="2"/>
  <c r="AJ44" i="2"/>
  <c r="AJ45" i="2"/>
  <c r="AJ48" i="2"/>
  <c r="AJ49" i="2"/>
  <c r="AJ50" i="2"/>
  <c r="AJ51" i="2"/>
  <c r="AJ52" i="2"/>
  <c r="AJ53" i="2"/>
  <c r="AJ54" i="2"/>
  <c r="AJ56" i="2"/>
  <c r="AJ61" i="2"/>
  <c r="AJ62" i="2"/>
  <c r="AJ64" i="2"/>
  <c r="AJ65" i="2"/>
  <c r="AJ66" i="2"/>
  <c r="AJ68" i="2"/>
  <c r="AJ73" i="2"/>
  <c r="AJ74" i="2"/>
  <c r="AJ75" i="2"/>
  <c r="AJ76" i="2"/>
  <c r="AJ78" i="2"/>
  <c r="AJ79" i="2"/>
  <c r="AJ80" i="2"/>
  <c r="AJ81" i="2"/>
  <c r="AJ82" i="2"/>
  <c r="AJ83" i="2"/>
  <c r="AJ84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9" i="2"/>
  <c r="AJ110" i="2"/>
  <c r="AJ108" i="2"/>
  <c r="AJ111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4" i="2"/>
  <c r="AJ145" i="2"/>
  <c r="AJ146" i="2"/>
  <c r="AJ148" i="2"/>
  <c r="AJ149" i="2"/>
  <c r="AJ150" i="2"/>
  <c r="AJ151" i="2"/>
  <c r="AJ152" i="2"/>
  <c r="AJ153" i="2"/>
  <c r="AJ154" i="2"/>
  <c r="AJ158" i="2"/>
  <c r="AJ159" i="2"/>
  <c r="AJ160" i="2"/>
  <c r="AJ161" i="2"/>
  <c r="AJ162" i="2"/>
  <c r="AJ163" i="2"/>
  <c r="AJ164" i="2"/>
  <c r="AJ167" i="2"/>
  <c r="AJ168" i="2"/>
  <c r="AJ170" i="2"/>
  <c r="AJ169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95" i="2"/>
  <c r="AJ196" i="2"/>
  <c r="AJ197" i="2"/>
  <c r="AJ198" i="2"/>
  <c r="AJ206" i="2"/>
  <c r="AJ212" i="2"/>
  <c r="AJ216" i="2"/>
  <c r="AJ217" i="2"/>
  <c r="AJ222" i="2"/>
  <c r="AJ224" i="2"/>
  <c r="AJ223" i="2"/>
  <c r="AJ225" i="2"/>
  <c r="AJ226" i="2"/>
  <c r="AJ232" i="2"/>
  <c r="AJ233" i="2"/>
  <c r="AJ234" i="2"/>
  <c r="AJ235" i="2"/>
  <c r="AJ237" i="2"/>
  <c r="AJ238" i="2"/>
  <c r="AJ239" i="2"/>
  <c r="AJ240" i="2"/>
  <c r="AJ241" i="2"/>
  <c r="AJ242" i="2"/>
  <c r="AJ243" i="2"/>
  <c r="AJ247" i="2"/>
  <c r="AJ249" i="2"/>
  <c r="AJ252" i="2"/>
  <c r="AJ254" i="2"/>
  <c r="AJ253" i="2"/>
  <c r="AJ255" i="2"/>
  <c r="AJ256" i="2"/>
  <c r="AJ257" i="2"/>
  <c r="AJ258" i="2"/>
  <c r="AJ259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90" i="2"/>
  <c r="AJ291" i="2"/>
  <c r="AJ292" i="2"/>
  <c r="AJ293" i="2"/>
  <c r="AJ294" i="2"/>
  <c r="AJ295" i="2"/>
  <c r="AJ296" i="2"/>
  <c r="AJ297" i="2"/>
  <c r="AJ298" i="2"/>
  <c r="AJ299" i="2"/>
  <c r="AJ301" i="2"/>
  <c r="AJ10" i="2"/>
  <c r="AJ11" i="2"/>
  <c r="AJ90" i="2"/>
  <c r="AJ305" i="2"/>
  <c r="AJ12" i="2"/>
  <c r="AJ306" i="2"/>
  <c r="AJ307" i="2"/>
  <c r="AJ13" i="2"/>
  <c r="AJ14" i="2"/>
  <c r="AJ309" i="2"/>
  <c r="AJ15" i="2"/>
  <c r="AJ16" i="2"/>
  <c r="AJ2" i="2"/>
  <c r="AJ3" i="2"/>
  <c r="AJ4" i="2"/>
  <c r="AJ5" i="2"/>
  <c r="AJ6" i="2"/>
  <c r="AJ7" i="2"/>
  <c r="AJ9" i="2"/>
  <c r="DC287" i="2"/>
  <c r="DM287" i="2"/>
  <c r="AW287" i="2"/>
  <c r="BN152" i="2"/>
  <c r="BN285" i="2"/>
  <c r="BN256" i="2"/>
  <c r="BN257" i="2"/>
  <c r="BN201" i="2"/>
  <c r="BN202" i="2"/>
  <c r="BN203" i="2"/>
  <c r="BN204" i="2"/>
  <c r="BN198" i="2"/>
  <c r="BN199" i="2"/>
  <c r="BN200" i="2"/>
  <c r="BN205" i="2"/>
  <c r="BN91" i="2"/>
  <c r="BN98" i="2"/>
  <c r="BN103" i="2"/>
  <c r="BN126" i="2"/>
  <c r="BN131" i="2"/>
  <c r="BN138" i="2"/>
  <c r="BN151" i="2"/>
  <c r="BN170" i="2"/>
  <c r="BN169" i="2"/>
  <c r="BN171" i="2"/>
  <c r="BN10" i="2"/>
  <c r="BN11" i="2"/>
  <c r="BN90" i="2"/>
  <c r="BN239" i="2"/>
  <c r="BN258" i="2"/>
  <c r="BN195" i="2"/>
  <c r="BN158" i="2"/>
  <c r="BN172" i="2"/>
  <c r="BN173" i="2"/>
  <c r="BN174" i="2"/>
  <c r="BN175" i="2"/>
  <c r="BN267" i="2"/>
  <c r="BN268" i="2"/>
  <c r="BN269" i="2"/>
  <c r="BN270" i="2"/>
  <c r="BN271" i="2"/>
  <c r="BN272" i="2"/>
  <c r="BN273" i="2"/>
  <c r="BN21" i="2"/>
  <c r="BN30" i="2"/>
  <c r="BN159" i="2"/>
  <c r="BN305" i="2"/>
  <c r="BN92" i="2"/>
  <c r="BN62" i="2"/>
  <c r="BN240" i="2"/>
  <c r="BN22" i="2"/>
  <c r="BN295" i="2"/>
  <c r="BN64" i="2"/>
  <c r="BN93" i="2"/>
  <c r="BN160" i="2"/>
  <c r="BN29" i="2"/>
  <c r="BN296" i="2"/>
  <c r="BN291" i="2"/>
  <c r="BN65" i="2"/>
  <c r="BN66" i="2"/>
  <c r="BN6" i="2"/>
  <c r="BN208" i="2"/>
  <c r="BN209" i="2"/>
  <c r="BN210" i="2"/>
  <c r="BN211" i="2"/>
  <c r="BN206" i="2"/>
  <c r="BN207" i="2"/>
  <c r="BN241" i="2"/>
  <c r="BN286" i="2"/>
  <c r="BN274" i="2"/>
  <c r="BN94" i="2"/>
  <c r="BN95" i="2"/>
  <c r="BN96" i="2"/>
  <c r="BN97" i="2"/>
  <c r="BN161" i="2"/>
  <c r="BN99" i="2"/>
  <c r="BN100" i="2"/>
  <c r="BN275" i="2"/>
  <c r="BN276" i="2"/>
  <c r="BN101" i="2"/>
  <c r="BN176" i="2"/>
  <c r="BN177" i="2"/>
  <c r="BN178" i="2"/>
  <c r="BN179" i="2"/>
  <c r="BN287" i="2"/>
  <c r="BN82" i="2"/>
  <c r="BN102" i="2"/>
  <c r="BN12" i="2"/>
  <c r="BN104" i="2"/>
  <c r="BN105" i="2"/>
  <c r="BN213" i="2"/>
  <c r="BN214" i="2"/>
  <c r="BN212" i="2"/>
  <c r="BN215" i="2"/>
  <c r="BN106" i="2"/>
  <c r="BN107" i="2"/>
  <c r="BN109" i="2"/>
  <c r="BN110" i="2"/>
  <c r="BN108" i="2"/>
  <c r="BN112" i="2"/>
  <c r="BN111" i="2"/>
  <c r="BN113" i="2"/>
  <c r="BN114" i="2"/>
  <c r="BN115" i="2"/>
  <c r="BN196" i="2"/>
  <c r="BN116" i="2"/>
  <c r="BN23" i="2"/>
  <c r="BN117" i="2"/>
  <c r="BN153" i="2"/>
  <c r="BN216" i="2"/>
  <c r="BN52" i="2"/>
  <c r="BN118" i="2"/>
  <c r="BN242" i="2"/>
  <c r="BN119" i="2"/>
  <c r="BN245" i="2"/>
  <c r="BN244" i="2"/>
  <c r="BN243" i="2"/>
  <c r="BN297" i="2"/>
  <c r="BN218" i="2"/>
  <c r="BN219" i="2"/>
  <c r="BN220" i="2"/>
  <c r="BN221" i="2"/>
  <c r="BN217" i="2"/>
  <c r="BN120" i="2"/>
  <c r="BN83" i="2"/>
  <c r="BN84" i="2"/>
  <c r="BN85" i="2"/>
  <c r="BN86" i="2"/>
  <c r="BN87" i="2"/>
  <c r="BN88" i="2"/>
  <c r="BN259" i="2"/>
  <c r="BN68" i="2"/>
  <c r="BN69" i="2"/>
  <c r="BN70" i="2"/>
  <c r="BN71" i="2"/>
  <c r="BN72" i="2"/>
  <c r="BN307" i="2"/>
  <c r="BN121" i="2"/>
  <c r="BN265" i="2"/>
  <c r="BN266" i="2"/>
  <c r="BN122" i="2"/>
  <c r="BN2" i="2"/>
  <c r="BN123" i="2"/>
  <c r="BN124" i="2"/>
  <c r="BN277" i="2"/>
  <c r="BN298" i="2"/>
  <c r="BN24" i="2"/>
  <c r="BN73" i="2"/>
  <c r="BN32" i="2"/>
  <c r="BN33" i="2"/>
  <c r="BN31" i="2"/>
  <c r="BN35" i="2"/>
  <c r="BN34" i="2"/>
  <c r="BN3" i="2"/>
  <c r="BN125" i="2"/>
  <c r="BN163" i="2"/>
  <c r="BN162" i="2"/>
  <c r="BN278" i="2"/>
  <c r="BN53" i="2"/>
  <c r="BN279" i="2"/>
  <c r="BN13" i="2"/>
  <c r="BN197" i="2"/>
  <c r="BN7" i="2"/>
  <c r="BN8" i="2"/>
  <c r="BN127" i="2"/>
  <c r="BN128" i="2"/>
  <c r="BN129" i="2"/>
  <c r="BN130" i="2"/>
  <c r="BN74" i="2"/>
  <c r="BN222" i="2"/>
  <c r="BN288" i="2"/>
  <c r="BN154" i="2"/>
  <c r="BN247" i="2"/>
  <c r="BN248" i="2"/>
  <c r="BN246" i="2"/>
  <c r="BN20" i="2"/>
  <c r="BN289" i="2"/>
  <c r="BN292" i="2"/>
  <c r="BN132" i="2"/>
  <c r="BN133" i="2"/>
  <c r="BN37" i="2"/>
  <c r="BN38" i="2"/>
  <c r="BN36" i="2"/>
  <c r="BN4" i="2"/>
  <c r="BN5" i="2"/>
  <c r="BN251" i="2"/>
  <c r="BN250" i="2"/>
  <c r="BN249" i="2"/>
  <c r="BN224" i="2"/>
  <c r="BN223" i="2"/>
  <c r="BN225" i="2"/>
  <c r="BN252" i="2"/>
  <c r="BN40" i="2"/>
  <c r="BN41" i="2"/>
  <c r="BN39" i="2"/>
  <c r="BN75" i="2"/>
  <c r="BN9" i="2"/>
  <c r="BN76" i="2"/>
  <c r="BN227" i="2"/>
  <c r="BN228" i="2"/>
  <c r="BN229" i="2"/>
  <c r="BN226" i="2"/>
  <c r="BN230" i="2"/>
  <c r="BN14" i="2"/>
  <c r="BN280" i="2"/>
  <c r="BN89" i="2"/>
  <c r="BN43" i="2"/>
  <c r="BN42" i="2"/>
  <c r="BN134" i="2"/>
  <c r="BN135" i="2"/>
  <c r="BN136" i="2"/>
  <c r="BN137" i="2"/>
  <c r="BN25" i="2"/>
  <c r="BN309" i="2"/>
  <c r="BN26" i="2"/>
  <c r="BN232" i="2"/>
  <c r="BN231" i="2"/>
  <c r="BN281" i="2"/>
  <c r="BN282" i="2"/>
  <c r="BN293" i="2"/>
  <c r="BN27" i="2"/>
  <c r="BN28" i="2"/>
  <c r="BN139" i="2"/>
  <c r="BN44" i="2"/>
  <c r="BN254" i="2"/>
  <c r="BN253" i="2"/>
  <c r="BN54" i="2"/>
  <c r="BN299" i="2"/>
  <c r="BN233" i="2"/>
  <c r="BN234" i="2"/>
  <c r="BN236" i="2"/>
  <c r="BN235" i="2"/>
  <c r="BN237" i="2"/>
  <c r="BN140" i="2"/>
  <c r="BN56" i="2"/>
  <c r="BN58" i="2"/>
  <c r="BN59" i="2"/>
  <c r="BN60" i="2"/>
  <c r="BN300" i="2"/>
  <c r="BN180" i="2"/>
  <c r="BN181" i="2"/>
  <c r="BN182" i="2"/>
  <c r="BN78" i="2"/>
  <c r="BN79" i="2"/>
  <c r="BN255" i="2"/>
  <c r="BN301" i="2"/>
  <c r="BN302" i="2"/>
  <c r="BN303" i="2"/>
  <c r="BN141" i="2"/>
  <c r="BN45" i="2"/>
  <c r="BN46" i="2"/>
  <c r="BN47" i="2"/>
  <c r="BN283" i="2"/>
  <c r="BN164" i="2"/>
  <c r="BN165" i="2"/>
  <c r="BN166" i="2"/>
  <c r="BN167" i="2"/>
  <c r="BN168" i="2"/>
  <c r="BN61" i="2"/>
  <c r="BN238" i="2"/>
  <c r="BN142" i="2"/>
  <c r="BN143" i="2"/>
  <c r="BN144" i="2"/>
  <c r="BN145" i="2"/>
  <c r="BN15" i="2"/>
  <c r="BN147" i="2"/>
  <c r="BN146" i="2"/>
  <c r="BN148" i="2"/>
  <c r="BN149" i="2"/>
  <c r="BN150" i="2"/>
  <c r="BN294" i="2"/>
  <c r="BN80" i="2"/>
  <c r="BN16" i="2"/>
  <c r="BN81" i="2"/>
  <c r="BN290" i="2"/>
  <c r="BN48" i="2"/>
  <c r="BN49" i="2"/>
  <c r="BN50" i="2"/>
  <c r="BN51" i="2"/>
  <c r="BN17" i="2"/>
  <c r="BN18" i="2"/>
  <c r="BN19" i="2"/>
  <c r="BN284" i="2"/>
  <c r="BN306" i="2"/>
  <c r="DM303" i="2"/>
  <c r="DL303" i="2"/>
  <c r="DM256" i="2"/>
  <c r="CG164" i="2"/>
  <c r="CR164" i="2"/>
  <c r="DL164" i="2"/>
  <c r="DM206" i="2"/>
  <c r="DM106" i="2"/>
  <c r="DM153" i="2"/>
  <c r="BB52" i="2"/>
  <c r="DC52" i="2"/>
  <c r="DL52" i="2"/>
  <c r="DD52" i="2"/>
  <c r="DE52" i="2"/>
  <c r="DF52" i="2"/>
  <c r="DG52" i="2"/>
  <c r="DH52" i="2"/>
  <c r="DI52" i="2"/>
  <c r="DJ52" i="2"/>
  <c r="DK52" i="2"/>
  <c r="DM217" i="2"/>
  <c r="DM84" i="2"/>
  <c r="DM53" i="2"/>
  <c r="DM154" i="2"/>
  <c r="AW292" i="2"/>
  <c r="DC292" i="2"/>
  <c r="DM292" i="2"/>
  <c r="DM9" i="2"/>
  <c r="DM54" i="2"/>
  <c r="DM235" i="2"/>
  <c r="DM56" i="2"/>
  <c r="DL61" i="2"/>
  <c r="DD61" i="2"/>
  <c r="DE61" i="2"/>
  <c r="DF61" i="2"/>
  <c r="DG61" i="2"/>
  <c r="DH61" i="2"/>
  <c r="DI61" i="2"/>
  <c r="DJ61" i="2"/>
  <c r="DK61" i="2"/>
  <c r="DM146" i="2"/>
  <c r="DM51" i="2"/>
  <c r="DM249" i="2"/>
  <c r="DM68" i="2"/>
  <c r="DM226" i="2"/>
  <c r="DL301" i="2"/>
  <c r="DM152" i="2"/>
  <c r="DM199" i="2"/>
  <c r="DM91" i="2"/>
  <c r="AW98" i="2"/>
  <c r="BB98" i="2"/>
  <c r="BC98" i="2"/>
  <c r="BD98" i="2"/>
  <c r="DC98" i="2"/>
  <c r="DM98" i="2"/>
  <c r="DD98" i="2"/>
  <c r="DE98" i="2"/>
  <c r="DF98" i="2"/>
  <c r="DG98" i="2"/>
  <c r="DH98" i="2"/>
  <c r="DI98" i="2"/>
  <c r="DJ98" i="2"/>
  <c r="DL98" i="2"/>
  <c r="DM103" i="2"/>
  <c r="DM126" i="2"/>
  <c r="AW131" i="2"/>
  <c r="BB131" i="2"/>
  <c r="BC131" i="2"/>
  <c r="BD131" i="2"/>
  <c r="DC131" i="2"/>
  <c r="DL131" i="2"/>
  <c r="DD131" i="2"/>
  <c r="DE131" i="2"/>
  <c r="DF131" i="2"/>
  <c r="DG131" i="2"/>
  <c r="DH131" i="2"/>
  <c r="DI131" i="2"/>
  <c r="AW138" i="2"/>
  <c r="BB138" i="2"/>
  <c r="BC138" i="2"/>
  <c r="BD138" i="2"/>
  <c r="DC138" i="2"/>
  <c r="DL138" i="2"/>
  <c r="DL151" i="2"/>
  <c r="DM151" i="2"/>
  <c r="DM169" i="2"/>
  <c r="DM195" i="2"/>
  <c r="DM172" i="2"/>
  <c r="DM30" i="2"/>
  <c r="DM62" i="2"/>
  <c r="DM240" i="2"/>
  <c r="AW291" i="2"/>
  <c r="DC291" i="2"/>
  <c r="DM291" i="2"/>
  <c r="DM65" i="2"/>
  <c r="DM66" i="2"/>
  <c r="DM95" i="2"/>
  <c r="DM97" i="2"/>
  <c r="DM99" i="2"/>
  <c r="DM101" i="2"/>
  <c r="DM176" i="2"/>
  <c r="DL291" i="2"/>
  <c r="DM102" i="2"/>
  <c r="DM105" i="2"/>
  <c r="DM107" i="2"/>
  <c r="DM108" i="2"/>
  <c r="DM111" i="2"/>
  <c r="DL196" i="2"/>
  <c r="DM116" i="2"/>
  <c r="DM120" i="2"/>
  <c r="DM83" i="2"/>
  <c r="DM121" i="2"/>
  <c r="DM122" i="2"/>
  <c r="DM124" i="2"/>
  <c r="DM31" i="2"/>
  <c r="DM34" i="2"/>
  <c r="DM3" i="2"/>
  <c r="DM197" i="2"/>
  <c r="DM127" i="2"/>
  <c r="DM128" i="2"/>
  <c r="DM74" i="2"/>
  <c r="DM246" i="2"/>
  <c r="DM133" i="2"/>
  <c r="DM36" i="2"/>
  <c r="DM4" i="2"/>
  <c r="DM5" i="2"/>
  <c r="DM223" i="2"/>
  <c r="DM39" i="2"/>
  <c r="DM75" i="2"/>
  <c r="DM42" i="2"/>
  <c r="DM135" i="2"/>
  <c r="DM137" i="2"/>
  <c r="DM231" i="2"/>
  <c r="DM140" i="2"/>
  <c r="DM180" i="2"/>
  <c r="DM78" i="2"/>
  <c r="DM79" i="2"/>
  <c r="DM47" i="2"/>
  <c r="DM142" i="2"/>
  <c r="DM144" i="2"/>
  <c r="DM145" i="2"/>
  <c r="AW294" i="2"/>
  <c r="DC294" i="2"/>
  <c r="DM294" i="2"/>
  <c r="DL294" i="2"/>
  <c r="DM50" i="2"/>
  <c r="DM17" i="2"/>
  <c r="DL292" i="2"/>
  <c r="DM138" i="2"/>
  <c r="DM131" i="2"/>
  <c r="DM61" i="2"/>
  <c r="DM52" i="2"/>
</calcChain>
</file>

<file path=xl/sharedStrings.xml><?xml version="1.0" encoding="utf-8"?>
<sst xmlns="http://schemas.openxmlformats.org/spreadsheetml/2006/main" count="6156" uniqueCount="1365">
  <si>
    <t>Site name</t>
  </si>
  <si>
    <t>Beech Boy Site (Year)</t>
  </si>
  <si>
    <t>Beech Boy Code</t>
  </si>
  <si>
    <t>Survey</t>
  </si>
  <si>
    <t>Site code</t>
  </si>
  <si>
    <t>Sub-site</t>
  </si>
  <si>
    <t>Country Code</t>
  </si>
  <si>
    <t>Country</t>
  </si>
  <si>
    <t>County/principality</t>
  </si>
  <si>
    <t>Reference/recorders</t>
  </si>
  <si>
    <t>Collated by</t>
  </si>
  <si>
    <t>Site area (ha)</t>
  </si>
  <si>
    <t>Area of study</t>
  </si>
  <si>
    <t>Co-ordinates</t>
  </si>
  <si>
    <t>UTM X</t>
  </si>
  <si>
    <t>UTM Y</t>
  </si>
  <si>
    <t>Latitude N</t>
  </si>
  <si>
    <t>Longitude E</t>
  </si>
  <si>
    <t>Altitude (m)</t>
  </si>
  <si>
    <t>Altitude average (m)</t>
  </si>
  <si>
    <t>Altitude (STRM)</t>
  </si>
  <si>
    <t>Mean temperature of the warmst month</t>
  </si>
  <si>
    <t>Mean temperature of the coldest month</t>
  </si>
  <si>
    <t>Temp. Annual range (Bio7)</t>
  </si>
  <si>
    <t>Mean annual temperature</t>
  </si>
  <si>
    <t>Bedrock</t>
  </si>
  <si>
    <t>Ellenberg quotient (Q)</t>
  </si>
  <si>
    <t>Lang Quotient</t>
  </si>
  <si>
    <t>CORINE 2006</t>
  </si>
  <si>
    <t>Main tree species (only tree species with more than 10 m3 living volume)</t>
  </si>
  <si>
    <t>Forest type BEAR</t>
  </si>
  <si>
    <t>Beech proportion</t>
  </si>
  <si>
    <t>Deciduous proportion (minus beech)</t>
  </si>
  <si>
    <t>Conifer proportion</t>
  </si>
  <si>
    <t>Eunis (only dominating forest type)</t>
  </si>
  <si>
    <t>Forest type (Natura 2000) EU-habitat Directive</t>
  </si>
  <si>
    <t>Wind</t>
  </si>
  <si>
    <t>Snow</t>
  </si>
  <si>
    <t>Waterlogging</t>
  </si>
  <si>
    <t>Drought</t>
  </si>
  <si>
    <t>Insects</t>
  </si>
  <si>
    <t>Fungi</t>
  </si>
  <si>
    <t>Reserve established (year)</t>
  </si>
  <si>
    <t>Reserve age</t>
  </si>
  <si>
    <t>Reserve classification</t>
  </si>
  <si>
    <t>Virgin forest</t>
  </si>
  <si>
    <t>Former coppice</t>
  </si>
  <si>
    <t>Former high forest</t>
  </si>
  <si>
    <t>Former wood pasture</t>
  </si>
  <si>
    <t>Growth stage and recent disturbance</t>
  </si>
  <si>
    <t>TOTAL</t>
  </si>
  <si>
    <t>Fagus</t>
  </si>
  <si>
    <t>Dead/living volume (%)</t>
  </si>
  <si>
    <t>No. of sampled trees</t>
  </si>
  <si>
    <t>Artikutza</t>
  </si>
  <si>
    <t>ART</t>
  </si>
  <si>
    <t>2005_11</t>
  </si>
  <si>
    <t>Spain</t>
  </si>
  <si>
    <t>loam-sand</t>
  </si>
  <si>
    <t>E</t>
  </si>
  <si>
    <t>1-4</t>
  </si>
  <si>
    <t>AZT</t>
  </si>
  <si>
    <t>chalk</t>
  </si>
  <si>
    <t>B</t>
  </si>
  <si>
    <t>Badin</t>
  </si>
  <si>
    <t>BAD</t>
  </si>
  <si>
    <t>2011_09</t>
  </si>
  <si>
    <t>SK_Badin</t>
  </si>
  <si>
    <t>DVF 1-4</t>
  </si>
  <si>
    <t>Slovakia</t>
  </si>
  <si>
    <t>???</t>
  </si>
  <si>
    <t>PO</t>
  </si>
  <si>
    <t>710-770</t>
  </si>
  <si>
    <t>740</t>
  </si>
  <si>
    <t>771</t>
  </si>
  <si>
    <t>tuff, andesite</t>
  </si>
  <si>
    <t>F5b</t>
  </si>
  <si>
    <t>G1.63</t>
  </si>
  <si>
    <t>V</t>
  </si>
  <si>
    <t>.</t>
  </si>
  <si>
    <t>??</t>
  </si>
  <si>
    <t>630</t>
  </si>
  <si>
    <t>Sweden</t>
  </si>
  <si>
    <t>1226</t>
  </si>
  <si>
    <t>Germany</t>
  </si>
  <si>
    <t>420</t>
  </si>
  <si>
    <t>Italy</t>
  </si>
  <si>
    <t>964</t>
  </si>
  <si>
    <t>Coppo del Principe</t>
  </si>
  <si>
    <t>COP</t>
  </si>
  <si>
    <t>2012_10</t>
  </si>
  <si>
    <t>Dobroc</t>
  </si>
  <si>
    <t>DOB</t>
  </si>
  <si>
    <t>SK_Dobro</t>
  </si>
  <si>
    <t>All (3 ha)</t>
  </si>
  <si>
    <t>Saniga &amp; Schütz 2001b</t>
  </si>
  <si>
    <t>MOC</t>
  </si>
  <si>
    <t>PP</t>
  </si>
  <si>
    <t>700-1000</t>
  </si>
  <si>
    <t>850</t>
  </si>
  <si>
    <t>910</t>
  </si>
  <si>
    <t>granite</t>
  </si>
  <si>
    <t>W</t>
  </si>
  <si>
    <t>Dömestorp</t>
  </si>
  <si>
    <t>DOM</t>
  </si>
  <si>
    <t>2004_10</t>
  </si>
  <si>
    <t>Fonte Regna</t>
  </si>
  <si>
    <t>FOR</t>
  </si>
  <si>
    <t>Albania</t>
  </si>
  <si>
    <t>1072</t>
  </si>
  <si>
    <t>Gros Fouteau</t>
  </si>
  <si>
    <t>France</t>
  </si>
  <si>
    <t>152</t>
  </si>
  <si>
    <t>D</t>
  </si>
  <si>
    <t>Havesova</t>
  </si>
  <si>
    <t>HAV</t>
  </si>
  <si>
    <t>SK_Have</t>
  </si>
  <si>
    <t>DVF 1-3</t>
  </si>
  <si>
    <t>540-590</t>
  </si>
  <si>
    <t>565</t>
  </si>
  <si>
    <t>624</t>
  </si>
  <si>
    <t>flysh</t>
  </si>
  <si>
    <t>F5a</t>
  </si>
  <si>
    <t>DE_Heil</t>
  </si>
  <si>
    <t>Winter 2002 pers comm.</t>
  </si>
  <si>
    <t>SP</t>
  </si>
  <si>
    <t>120-140</t>
  </si>
  <si>
    <t>130</t>
  </si>
  <si>
    <t>146</t>
  </si>
  <si>
    <t>Q</t>
  </si>
  <si>
    <t>I</t>
  </si>
  <si>
    <t>F</t>
  </si>
  <si>
    <t>H</t>
  </si>
  <si>
    <t>P</t>
  </si>
  <si>
    <t>Remainants of human settlements</t>
  </si>
  <si>
    <t>Kekes</t>
  </si>
  <si>
    <t>KEK</t>
  </si>
  <si>
    <t>2001_10</t>
  </si>
  <si>
    <t>HU_Kekes</t>
  </si>
  <si>
    <t>Hungary</t>
  </si>
  <si>
    <t>Odor pers comm.</t>
  </si>
  <si>
    <t>LT</t>
  </si>
  <si>
    <t>750-950</t>
  </si>
  <si>
    <t>851</t>
  </si>
  <si>
    <t>andesite</t>
  </si>
  <si>
    <t>L</t>
  </si>
  <si>
    <t>Fa, Ti, Ac</t>
  </si>
  <si>
    <t>old</t>
  </si>
  <si>
    <t>1-6</t>
  </si>
  <si>
    <t>Knagerne</t>
  </si>
  <si>
    <t>KNA</t>
  </si>
  <si>
    <t>2001_08</t>
  </si>
  <si>
    <t>DK_Kna</t>
  </si>
  <si>
    <t>Denmark</t>
  </si>
  <si>
    <t>NatMan</t>
  </si>
  <si>
    <t>KH/MOC</t>
  </si>
  <si>
    <t>80-100</t>
  </si>
  <si>
    <t>90</t>
  </si>
  <si>
    <t>91</t>
  </si>
  <si>
    <t>sand</t>
  </si>
  <si>
    <t>Fa</t>
  </si>
  <si>
    <t>G1.62</t>
  </si>
  <si>
    <t>Kyjov</t>
  </si>
  <si>
    <t>SK_Kyjov</t>
  </si>
  <si>
    <t>Korpel 1995,Saniga &amp; Schütz 2001</t>
  </si>
  <si>
    <t>730-790</t>
  </si>
  <si>
    <t>760</t>
  </si>
  <si>
    <t>710</t>
  </si>
  <si>
    <t>Fa, Ac</t>
  </si>
  <si>
    <t>La Tillaie</t>
  </si>
  <si>
    <t>FR_Tilla</t>
  </si>
  <si>
    <t>All PP</t>
  </si>
  <si>
    <t>Wijdeven pers. comm.</t>
  </si>
  <si>
    <t>KH, MOC, SW</t>
  </si>
  <si>
    <t>140</t>
  </si>
  <si>
    <t>142</t>
  </si>
  <si>
    <t xml:space="preserve">Fa, Qu </t>
  </si>
  <si>
    <t>Old-growth high forest with wind-damage</t>
  </si>
  <si>
    <t>Lizardoia II</t>
  </si>
  <si>
    <t>LIZ</t>
  </si>
  <si>
    <t>Ab, Fa</t>
  </si>
  <si>
    <t>Marina Reka</t>
  </si>
  <si>
    <t>MAR</t>
  </si>
  <si>
    <t>2007_10</t>
  </si>
  <si>
    <t>Bulgaria</t>
  </si>
  <si>
    <t>A</t>
  </si>
  <si>
    <t>Møns Klinteskov</t>
  </si>
  <si>
    <t>MON</t>
  </si>
  <si>
    <t>DK_Mon</t>
  </si>
  <si>
    <t>Timmesøe a.o.</t>
  </si>
  <si>
    <t>80-110</t>
  </si>
  <si>
    <t>95</t>
  </si>
  <si>
    <t>83</t>
  </si>
  <si>
    <t>G1.66</t>
  </si>
  <si>
    <t>Õserdõ, Bükk N.P.</t>
  </si>
  <si>
    <t>HU_Bukk</t>
  </si>
  <si>
    <t>800-900</t>
  </si>
  <si>
    <t>894</t>
  </si>
  <si>
    <t>Mature high forest with limited disturbance</t>
  </si>
  <si>
    <t>Pijpebrandje</t>
  </si>
  <si>
    <t>NL_Pijpe</t>
  </si>
  <si>
    <t>The Netherlands</t>
  </si>
  <si>
    <t>van Hees et al. 2003</t>
  </si>
  <si>
    <t>SW, MOC</t>
  </si>
  <si>
    <t>42</t>
  </si>
  <si>
    <t>50</t>
  </si>
  <si>
    <t>Fa, Qu</t>
  </si>
  <si>
    <t>C</t>
  </si>
  <si>
    <t>Rothwald</t>
  </si>
  <si>
    <t>AU_Roth</t>
  </si>
  <si>
    <t>Austria</t>
  </si>
  <si>
    <t>JD, KH, MOC</t>
  </si>
  <si>
    <t>940-1500</t>
  </si>
  <si>
    <t>1220</t>
  </si>
  <si>
    <t>1046</t>
  </si>
  <si>
    <t>Small scal disturbance with occasional large scale windthrows</t>
  </si>
  <si>
    <t>Strødam Reserve</t>
  </si>
  <si>
    <t>STR</t>
  </si>
  <si>
    <t>DK_Str</t>
  </si>
  <si>
    <t>Strøgaardsvang</t>
  </si>
  <si>
    <t>20-25 m</t>
  </si>
  <si>
    <t>22,5</t>
  </si>
  <si>
    <t>17</t>
  </si>
  <si>
    <t>Stuzica 4</t>
  </si>
  <si>
    <t>SK_Stuz4</t>
  </si>
  <si>
    <t>Korpel 1997</t>
  </si>
  <si>
    <t>730-770</t>
  </si>
  <si>
    <t>750</t>
  </si>
  <si>
    <t>901</t>
  </si>
  <si>
    <t>Suserup Skov</t>
  </si>
  <si>
    <t>SUS</t>
  </si>
  <si>
    <t>DK_Sus</t>
  </si>
  <si>
    <t>Area A</t>
  </si>
  <si>
    <t>10-30 m</t>
  </si>
  <si>
    <t>20</t>
  </si>
  <si>
    <t>18</t>
  </si>
  <si>
    <t>Fa, Qu, Fr, Ul</t>
  </si>
  <si>
    <t>Valaklitt</t>
  </si>
  <si>
    <t>VAL</t>
  </si>
  <si>
    <t>Valle Cervara</t>
  </si>
  <si>
    <t>VAC</t>
  </si>
  <si>
    <t>Velling</t>
  </si>
  <si>
    <t>VEL</t>
  </si>
  <si>
    <t>DK_Vel</t>
  </si>
  <si>
    <t>Velling Skov</t>
  </si>
  <si>
    <t>50-100</t>
  </si>
  <si>
    <t>75</t>
  </si>
  <si>
    <t>63</t>
  </si>
  <si>
    <t>Waldhaus</t>
  </si>
  <si>
    <t>DE_Wald</t>
  </si>
  <si>
    <t>Kölbel 1999</t>
  </si>
  <si>
    <t>KH,MOC</t>
  </si>
  <si>
    <t>370-445</t>
  </si>
  <si>
    <t>410</t>
  </si>
  <si>
    <t>413</t>
  </si>
  <si>
    <t>Zofín</t>
  </si>
  <si>
    <t>CZ_Zofin</t>
  </si>
  <si>
    <t>Czech Republic</t>
  </si>
  <si>
    <t>Prusa 1982, 1985</t>
  </si>
  <si>
    <t>MOC,TV</t>
  </si>
  <si>
    <t>CS</t>
  </si>
  <si>
    <t>735-825</t>
  </si>
  <si>
    <t>780</t>
  </si>
  <si>
    <t>792</t>
  </si>
  <si>
    <t>Wa</t>
  </si>
  <si>
    <t>Zoniënwoud</t>
  </si>
  <si>
    <t>ZON</t>
  </si>
  <si>
    <t>2002_11</t>
  </si>
  <si>
    <t>Belgium</t>
  </si>
  <si>
    <t>loess</t>
  </si>
  <si>
    <t>1-5</t>
  </si>
  <si>
    <t>150</t>
  </si>
  <si>
    <t>Boatin</t>
  </si>
  <si>
    <t>BOA</t>
  </si>
  <si>
    <t>Rajhenavski Rog</t>
  </si>
  <si>
    <t>SI_Rajh</t>
  </si>
  <si>
    <t>Slovenia</t>
  </si>
  <si>
    <t>Hartman 1987</t>
  </si>
  <si>
    <t>DR</t>
  </si>
  <si>
    <t>850-960</t>
  </si>
  <si>
    <t>905</t>
  </si>
  <si>
    <t>914</t>
  </si>
  <si>
    <t>G1.6C</t>
  </si>
  <si>
    <t>Endogenous disturbance (small gap dynamics)</t>
  </si>
  <si>
    <t>Carichina</t>
  </si>
  <si>
    <t>CAR</t>
  </si>
  <si>
    <t>Corkova</t>
  </si>
  <si>
    <t>Croatia</t>
  </si>
  <si>
    <t>Saniga et al. 2011</t>
  </si>
  <si>
    <t>907</t>
  </si>
  <si>
    <t>7 cm?</t>
  </si>
  <si>
    <t>7 cm</t>
  </si>
  <si>
    <t>all?</t>
  </si>
  <si>
    <t>640</t>
  </si>
  <si>
    <t>Hölbachschwelle</t>
  </si>
  <si>
    <t>1085</t>
  </si>
  <si>
    <t>Klenovski Vepor</t>
  </si>
  <si>
    <t>KLV</t>
  </si>
  <si>
    <t>900-1000</t>
  </si>
  <si>
    <t>14</t>
  </si>
  <si>
    <t>17,6</t>
  </si>
  <si>
    <t>-6</t>
  </si>
  <si>
    <t>-10,0</t>
  </si>
  <si>
    <t>27,6</t>
  </si>
  <si>
    <t>2-4</t>
  </si>
  <si>
    <t>3,6</t>
  </si>
  <si>
    <t>Fa, Pi, Ab</t>
  </si>
  <si>
    <t>na</t>
  </si>
  <si>
    <t>Krokar</t>
  </si>
  <si>
    <t>SI_Kroka</t>
  </si>
  <si>
    <t>Papez 1997</t>
  </si>
  <si>
    <t>850-1190</t>
  </si>
  <si>
    <t>1020</t>
  </si>
  <si>
    <t>1016</t>
  </si>
  <si>
    <t>Lizardoia I</t>
  </si>
  <si>
    <t>Perucica</t>
  </si>
  <si>
    <t>Bosnia-Herzegovina</t>
  </si>
  <si>
    <t>1295</t>
  </si>
  <si>
    <t>Valle Fondillo</t>
  </si>
  <si>
    <t>VAF</t>
  </si>
  <si>
    <t xml:space="preserve">Lady Park Wood </t>
  </si>
  <si>
    <t>UK_LadyP</t>
  </si>
  <si>
    <t>Old growth stand</t>
  </si>
  <si>
    <t>Green &amp; Peterken (1997)</t>
  </si>
  <si>
    <t>EM, KH, MOC</t>
  </si>
  <si>
    <t>120</t>
  </si>
  <si>
    <t>70</t>
  </si>
  <si>
    <t>Fa, Fr, Qu, Ti</t>
  </si>
  <si>
    <t>Old-growth high forest</t>
  </si>
  <si>
    <t>Mittelsteighütte</t>
  </si>
  <si>
    <t>MIT</t>
  </si>
  <si>
    <t>2013_10</t>
  </si>
  <si>
    <t>*23/25</t>
  </si>
  <si>
    <t>Rozok</t>
  </si>
  <si>
    <t>SK_Rozok</t>
  </si>
  <si>
    <t>Saniga &amp; Schütz 2001</t>
  </si>
  <si>
    <t>610-650</t>
  </si>
  <si>
    <t>674</t>
  </si>
  <si>
    <t>Uholka</t>
  </si>
  <si>
    <t>Ukraine</t>
  </si>
  <si>
    <t>Commarmot et al 2013</t>
  </si>
  <si>
    <t>680</t>
  </si>
  <si>
    <t>nn</t>
  </si>
  <si>
    <t>Alsohegy</t>
  </si>
  <si>
    <t>HU_Also</t>
  </si>
  <si>
    <t>470-550</t>
  </si>
  <si>
    <t>510</t>
  </si>
  <si>
    <t>HU</t>
  </si>
  <si>
    <t>NAT-MAN results</t>
  </si>
  <si>
    <t>Amelisweerd</t>
  </si>
  <si>
    <t>AMW</t>
  </si>
  <si>
    <t>The Nerherlands</t>
  </si>
  <si>
    <t>clay</t>
  </si>
  <si>
    <t>-</t>
  </si>
  <si>
    <t>1,3</t>
  </si>
  <si>
    <t>Saniga &amp; Schütz 2001a, Saniga 1999</t>
  </si>
  <si>
    <t>SK</t>
  </si>
  <si>
    <t>Saniga &amp; Schütz 2001a</t>
  </si>
  <si>
    <t>Fa, Ab</t>
  </si>
  <si>
    <t>?</t>
  </si>
  <si>
    <t>all</t>
  </si>
  <si>
    <t>Fa, Ab, Ac</t>
  </si>
  <si>
    <t>Kucbel et al 2011</t>
  </si>
  <si>
    <t xml:space="preserve">Badin </t>
  </si>
  <si>
    <t>DE_Birk</t>
  </si>
  <si>
    <t>Labudda 1999b</t>
  </si>
  <si>
    <t>MOC, KH</t>
  </si>
  <si>
    <t>305</t>
  </si>
  <si>
    <t>DE_Feld</t>
  </si>
  <si>
    <t>Labudda 2000</t>
  </si>
  <si>
    <t>1200</t>
  </si>
  <si>
    <t>DE_Grube</t>
  </si>
  <si>
    <t>Labudda 1999a</t>
  </si>
  <si>
    <t>525-540</t>
  </si>
  <si>
    <t>533</t>
  </si>
  <si>
    <t>DE_Napf</t>
  </si>
  <si>
    <t>Hanke 1998</t>
  </si>
  <si>
    <t>G1.61</t>
  </si>
  <si>
    <t>DE_Pfan</t>
  </si>
  <si>
    <t>Seiler 2001</t>
  </si>
  <si>
    <t>DE_Somm</t>
  </si>
  <si>
    <t>Wotke &amp;Bücking 1999</t>
  </si>
  <si>
    <t>395</t>
  </si>
  <si>
    <t>DE_Zwer</t>
  </si>
  <si>
    <t>Keller &amp; Riedel 2000</t>
  </si>
  <si>
    <t>800</t>
  </si>
  <si>
    <t>PL</t>
  </si>
  <si>
    <t>Poland</t>
  </si>
  <si>
    <t>Szwagrzyk et al. 1995</t>
  </si>
  <si>
    <t>920-1045</t>
  </si>
  <si>
    <t>Fa, Ab, Pi</t>
  </si>
  <si>
    <t>&gt;7 cm</t>
  </si>
  <si>
    <t>Barbia Gora Mt. NP</t>
  </si>
  <si>
    <t>PL_Barbi</t>
  </si>
  <si>
    <t>All</t>
  </si>
  <si>
    <t>Jaworski &amp; Paluch 2001</t>
  </si>
  <si>
    <t>1000</t>
  </si>
  <si>
    <t>BER</t>
  </si>
  <si>
    <t>max 114</t>
  </si>
  <si>
    <t>Bettlachstock</t>
  </si>
  <si>
    <t>CH_Bett</t>
  </si>
  <si>
    <t>Schweiz</t>
  </si>
  <si>
    <t>Dobbertin pers comm. 2003</t>
  </si>
  <si>
    <t>1150</t>
  </si>
  <si>
    <t>Unmanaged since 1984, former old high forest, no sign of severe disturbance in the past</t>
  </si>
  <si>
    <t>Biedano Valley</t>
  </si>
  <si>
    <t>BIV</t>
  </si>
  <si>
    <t>Bieszczady Mts</t>
  </si>
  <si>
    <t>PL_Biesz</t>
  </si>
  <si>
    <t>Suche Rzeki TOTAL</t>
  </si>
  <si>
    <t>Jaworski et al. 2002</t>
  </si>
  <si>
    <t>720-810</t>
  </si>
  <si>
    <t>Bieszczady Mts, Moczarne I</t>
  </si>
  <si>
    <t>Jaworski et al. 1995b</t>
  </si>
  <si>
    <t>930-1160</t>
  </si>
  <si>
    <t>Ac, Fa</t>
  </si>
  <si>
    <t>&gt;8 cm</t>
  </si>
  <si>
    <t>c.1994</t>
  </si>
  <si>
    <t>Bieszczady Mts, Moczarne II</t>
  </si>
  <si>
    <t>Bieszczady Mts, Rabia Skala I</t>
  </si>
  <si>
    <t>Biskopstorp, Holkåsen</t>
  </si>
  <si>
    <t>HOL</t>
  </si>
  <si>
    <t>Biskopstorp, Kvinnsåsen</t>
  </si>
  <si>
    <t>KVI</t>
  </si>
  <si>
    <t>Biskopstorp, N Kroksjön</t>
  </si>
  <si>
    <t>NKR</t>
  </si>
  <si>
    <t>Biskopstorp, Trälhultet</t>
  </si>
  <si>
    <t>TRA</t>
  </si>
  <si>
    <t>Bjurkärr</t>
  </si>
  <si>
    <t>BJU</t>
  </si>
  <si>
    <t>2011_10</t>
  </si>
  <si>
    <t>Boubín</t>
  </si>
  <si>
    <t>CZ_Boub</t>
  </si>
  <si>
    <t>Vrska et al. 2001c</t>
  </si>
  <si>
    <t>930-1110</t>
  </si>
  <si>
    <t>970</t>
  </si>
  <si>
    <t>Virgin forest, one large windthrow damage plot since 1993</t>
  </si>
  <si>
    <t>CZ</t>
  </si>
  <si>
    <t>Vrska et al 2001b</t>
  </si>
  <si>
    <t>Pi, Fa, Ab</t>
  </si>
  <si>
    <t>10 cm</t>
  </si>
  <si>
    <t>BRM</t>
  </si>
  <si>
    <t>Buckholt Wood</t>
  </si>
  <si>
    <t>UK_Buck</t>
  </si>
  <si>
    <t>England</t>
  </si>
  <si>
    <t>Mountford (in prep.)</t>
  </si>
  <si>
    <t>EM</t>
  </si>
  <si>
    <t>210</t>
  </si>
  <si>
    <t>Mature high forest with no recent disturbance</t>
  </si>
  <si>
    <t>Fa, Fr</t>
  </si>
  <si>
    <t>3 cm</t>
  </si>
  <si>
    <t>5 cm</t>
  </si>
  <si>
    <t>Bukov Vrh</t>
  </si>
  <si>
    <t>SI_Bukov</t>
  </si>
  <si>
    <t>Kovac 1999</t>
  </si>
  <si>
    <t>1200-1300</t>
  </si>
  <si>
    <t>1250</t>
  </si>
  <si>
    <t>SI</t>
  </si>
  <si>
    <t>Fa, Ac, Fr</t>
  </si>
  <si>
    <t>Coed Ithel-Weir</t>
  </si>
  <si>
    <t>Green &amp; Peterken 1997</t>
  </si>
  <si>
    <t>Fa, Qu, Ti</t>
  </si>
  <si>
    <t>Dassenberg</t>
  </si>
  <si>
    <t>DAB</t>
  </si>
  <si>
    <t>NL_Dasse</t>
  </si>
  <si>
    <t>MOC,KH</t>
  </si>
  <si>
    <t>96</t>
  </si>
  <si>
    <t>1-3</t>
  </si>
  <si>
    <t xml:space="preserve">Dendles Wood </t>
  </si>
  <si>
    <t>UK_Dend</t>
  </si>
  <si>
    <t>160</t>
  </si>
  <si>
    <t>Old-growth high forest after localised wind-damage in 1990</t>
  </si>
  <si>
    <t xml:space="preserve">Denny Inclosure </t>
  </si>
  <si>
    <t>UK_Denny</t>
  </si>
  <si>
    <t>35</t>
  </si>
  <si>
    <t xml:space="preserve">Old-growth and mature high forest after localised drought-damage in 1976 and wind-damage in 1987 and in 1990s </t>
  </si>
  <si>
    <t>Mountford et al. 1999</t>
  </si>
  <si>
    <t>Dobra</t>
  </si>
  <si>
    <t>AU_Dobra</t>
  </si>
  <si>
    <t>Mayer &amp; Reimoser 1978</t>
  </si>
  <si>
    <t>KH, MOC</t>
  </si>
  <si>
    <t>390-550</t>
  </si>
  <si>
    <t>470</t>
  </si>
  <si>
    <t>Terminal phase. Dutch Elm Disease since 1974</t>
  </si>
  <si>
    <t>AU</t>
  </si>
  <si>
    <t>Fa, Ul, Ti, Ac</t>
  </si>
  <si>
    <t>Ab, Fa, Pi</t>
  </si>
  <si>
    <t>Saniga &amp; Schütz 2001b, Korpel 1997</t>
  </si>
  <si>
    <t>Ab, Pi, Fa</t>
  </si>
  <si>
    <t>Pi, Ab, Fa</t>
  </si>
  <si>
    <t>Drie</t>
  </si>
  <si>
    <t>DRI</t>
  </si>
  <si>
    <t>Eisgraben</t>
  </si>
  <si>
    <t>DE_Eis</t>
  </si>
  <si>
    <t>600?</t>
  </si>
  <si>
    <t>600</t>
  </si>
  <si>
    <t>Fauler Ort</t>
  </si>
  <si>
    <t>DE_Faul</t>
  </si>
  <si>
    <t>45-50</t>
  </si>
  <si>
    <t>47,5</t>
  </si>
  <si>
    <t>Franzhorn</t>
  </si>
  <si>
    <t>DE_Franz</t>
  </si>
  <si>
    <t>Meyer 2002 pers. comm.</t>
  </si>
  <si>
    <t>PM</t>
  </si>
  <si>
    <t>15-41</t>
  </si>
  <si>
    <t>28</t>
  </si>
  <si>
    <t>Gitschger</t>
  </si>
  <si>
    <t>DE_Gits</t>
  </si>
  <si>
    <t>620-685</t>
  </si>
  <si>
    <t>650</t>
  </si>
  <si>
    <t>Gorce NP</t>
  </si>
  <si>
    <t>PL_Gorce</t>
  </si>
  <si>
    <t>Jaworski et al. 1995</t>
  </si>
  <si>
    <t>990-1025</t>
  </si>
  <si>
    <t>1008</t>
  </si>
  <si>
    <t>Gorce NP, Lopuszna I</t>
  </si>
  <si>
    <t>&gt; 6 cm</t>
  </si>
  <si>
    <t>&gt;6/8 cm</t>
  </si>
  <si>
    <t>Gorce NP, Lopuszna II</t>
  </si>
  <si>
    <t>NL_Gorte</t>
  </si>
  <si>
    <t>Gortelsebos</t>
  </si>
  <si>
    <t>GOB</t>
  </si>
  <si>
    <t>2,3</t>
  </si>
  <si>
    <t>Grosser Staufenburg</t>
  </si>
  <si>
    <t>DE_Stauf</t>
  </si>
  <si>
    <t>Total</t>
  </si>
  <si>
    <t>400-554</t>
  </si>
  <si>
    <t>477</t>
  </si>
  <si>
    <t>Hainich</t>
  </si>
  <si>
    <t>DE_Hain</t>
  </si>
  <si>
    <t>Beneke 2002, Beneke &amp; Manning 2003</t>
  </si>
  <si>
    <t>425-455</t>
  </si>
  <si>
    <t>440</t>
  </si>
  <si>
    <t>171.3</t>
  </si>
  <si>
    <t>Saniga &amp; Schütz 2001, Korpel 1997</t>
  </si>
  <si>
    <t>Heillige Hallen</t>
  </si>
  <si>
    <t>DE</t>
  </si>
  <si>
    <t>Tabaku &amp; Meyer 1999</t>
  </si>
  <si>
    <t>Hoher Knuck</t>
  </si>
  <si>
    <t>DE_Knuck</t>
  </si>
  <si>
    <t>NWR</t>
  </si>
  <si>
    <t>ca. 500</t>
  </si>
  <si>
    <t>500</t>
  </si>
  <si>
    <t>Hoxfels</t>
  </si>
  <si>
    <t>DE_Hoxf</t>
  </si>
  <si>
    <t>Heupel 2002</t>
  </si>
  <si>
    <t>230-413</t>
  </si>
  <si>
    <t>322</t>
  </si>
  <si>
    <t>Former coppice converted to high forest and the made a reserve</t>
  </si>
  <si>
    <t>Hünstollen</t>
  </si>
  <si>
    <t>DE_Hun</t>
  </si>
  <si>
    <t>370-420</t>
  </si>
  <si>
    <t>Meyer 1999 and Meyer pers. comm.</t>
  </si>
  <si>
    <t>Fa, Fr, Ac</t>
  </si>
  <si>
    <t>Jasmund</t>
  </si>
  <si>
    <t>Josenwald</t>
  </si>
  <si>
    <t>Herrmann et al. 2012</t>
  </si>
  <si>
    <t>PP/SP</t>
  </si>
  <si>
    <t>560-820</t>
  </si>
  <si>
    <t>Last cutting 1945</t>
  </si>
  <si>
    <t>2007-09</t>
  </si>
  <si>
    <t>Kalkberg</t>
  </si>
  <si>
    <t>DE_Kalk</t>
  </si>
  <si>
    <t>ca. 600</t>
  </si>
  <si>
    <t>Kamuka</t>
  </si>
  <si>
    <t>KAM</t>
  </si>
  <si>
    <t>DK</t>
  </si>
  <si>
    <t>KRO</t>
  </si>
  <si>
    <t>2002_09</t>
  </si>
  <si>
    <t>limestone</t>
  </si>
  <si>
    <t>Joze 1997</t>
  </si>
  <si>
    <t>c. 1996</t>
  </si>
  <si>
    <t>53.4</t>
  </si>
  <si>
    <t>Königsbuche</t>
  </si>
  <si>
    <t>DE_Konig</t>
  </si>
  <si>
    <t>200-250</t>
  </si>
  <si>
    <t>225</t>
  </si>
  <si>
    <t>Fa, Qu, Pi</t>
  </si>
  <si>
    <t>La Massane</t>
  </si>
  <si>
    <t>FR_Mass</t>
  </si>
  <si>
    <t>Garrigue &amp; Magdalou 2000</t>
  </si>
  <si>
    <t>600-1158</t>
  </si>
  <si>
    <t>879</t>
  </si>
  <si>
    <t>La Tillaie I</t>
  </si>
  <si>
    <t>FR</t>
  </si>
  <si>
    <t>Koop &amp; Hilgen 1987, Baren &amp; Hilgen 1984</t>
  </si>
  <si>
    <t>9,5 cm</t>
  </si>
  <si>
    <t>La Tillaie II</t>
  </si>
  <si>
    <t>Koop and Hilgen 1987</t>
  </si>
  <si>
    <t>Lady Park Wood I (old-growth)</t>
  </si>
  <si>
    <t>Lady Park Wood II (old-growth)</t>
  </si>
  <si>
    <t>Lady Park Wood III (old-growth)</t>
  </si>
  <si>
    <t>Green &amp; Peterken 1999</t>
  </si>
  <si>
    <t>Lady Park Wood V &amp; IV (old-growth)</t>
  </si>
  <si>
    <t>Limker Strang</t>
  </si>
  <si>
    <t>DE_Linke</t>
  </si>
  <si>
    <t>400</t>
  </si>
  <si>
    <t>Lohn</t>
  </si>
  <si>
    <t>DE_Lohn</t>
  </si>
  <si>
    <t>Lüssberg</t>
  </si>
  <si>
    <t>DE_Luss</t>
  </si>
  <si>
    <t>Milesice</t>
  </si>
  <si>
    <t>CZ_Mile</t>
  </si>
  <si>
    <t>Vrska et al. 2001b</t>
  </si>
  <si>
    <t>1070-1125</t>
  </si>
  <si>
    <t>1098</t>
  </si>
  <si>
    <t xml:space="preserve">All developmental stages, former individual selection of trees, unmanaged since 1930 </t>
  </si>
  <si>
    <t>Vrska et al 2001a</t>
  </si>
  <si>
    <t>Mionsí</t>
  </si>
  <si>
    <t>CZ_Mion</t>
  </si>
  <si>
    <t>PP 2</t>
  </si>
  <si>
    <t>Vrska et al. 2000b</t>
  </si>
  <si>
    <t>620-950</t>
  </si>
  <si>
    <t>785</t>
  </si>
  <si>
    <t>Fa, Ac, Ab</t>
  </si>
  <si>
    <t xml:space="preserve">All developmental stages, former individual selection of trees and pasture, unmanaged since 1928 </t>
  </si>
  <si>
    <t>Vrska et al 2000</t>
  </si>
  <si>
    <t>Mirdita</t>
  </si>
  <si>
    <t>AL_Mirdi</t>
  </si>
  <si>
    <t>Tabaku &amp; Meyer pers comm.</t>
  </si>
  <si>
    <t>1370-1430</t>
  </si>
  <si>
    <t>1400</t>
  </si>
  <si>
    <t>AL</t>
  </si>
  <si>
    <t>Tabaku &amp; Meyer 1999, Tabaku 2000</t>
  </si>
  <si>
    <t>Monte Foliano</t>
  </si>
  <si>
    <t>MOF</t>
  </si>
  <si>
    <t>Neunkirch</t>
  </si>
  <si>
    <t>CH_Neun</t>
  </si>
  <si>
    <t>580</t>
  </si>
  <si>
    <t>Unmanaged since 1950, former coppice with standards</t>
  </si>
  <si>
    <t>Niddahänge</t>
  </si>
  <si>
    <t>DE_Nidd1</t>
  </si>
  <si>
    <t>Area 1</t>
  </si>
  <si>
    <t>Hocke 1996</t>
  </si>
  <si>
    <t>517-700</t>
  </si>
  <si>
    <t>609</t>
  </si>
  <si>
    <t>DE_Nidd2</t>
  </si>
  <si>
    <t>Area 2</t>
  </si>
  <si>
    <t>Fa, Fr, Ac, Pi</t>
  </si>
  <si>
    <t>Niddahänge I</t>
  </si>
  <si>
    <t>&gt;20 cm</t>
  </si>
  <si>
    <t>Niddahänge II</t>
  </si>
  <si>
    <t>Noar Hill Hanger</t>
  </si>
  <si>
    <t>UK_Noar</t>
  </si>
  <si>
    <t>Old-growth high forest after severe wind-damage in 1987 and more in 1990s</t>
  </si>
  <si>
    <t>Oblik</t>
  </si>
  <si>
    <t>OBL</t>
  </si>
  <si>
    <t>700-800</t>
  </si>
  <si>
    <t>-5</t>
  </si>
  <si>
    <t>4-6</t>
  </si>
  <si>
    <t>Oostbroek</t>
  </si>
  <si>
    <t>OOB</t>
  </si>
  <si>
    <t>Pecka</t>
  </si>
  <si>
    <t>SI_Pecka</t>
  </si>
  <si>
    <t>Debeljak 1999</t>
  </si>
  <si>
    <t>800-910</t>
  </si>
  <si>
    <t>855</t>
  </si>
  <si>
    <t>Leibundgut 1982</t>
  </si>
  <si>
    <t>BA</t>
  </si>
  <si>
    <t>1100-1600</t>
  </si>
  <si>
    <t>c.1978</t>
  </si>
  <si>
    <t>NL</t>
  </si>
  <si>
    <t>Platzer Kuppe</t>
  </si>
  <si>
    <t>DE_Platz</t>
  </si>
  <si>
    <t>ca. 700</t>
  </si>
  <si>
    <t>700</t>
  </si>
  <si>
    <t>Polom</t>
  </si>
  <si>
    <t>CZ_Polom</t>
  </si>
  <si>
    <t>Vrska et al. 2000a</t>
  </si>
  <si>
    <t>545-625</t>
  </si>
  <si>
    <t>585</t>
  </si>
  <si>
    <t>Pi, Fa, Ac,  Al, Fr</t>
  </si>
  <si>
    <t>All developmental stages, old part unmanaged since 1870, spruce part regenerated cca 1910</t>
  </si>
  <si>
    <t>Vrska et al. 2000</t>
  </si>
  <si>
    <t>Pi, Fa, Ab, Ac</t>
  </si>
  <si>
    <t>Pi, Fa, Ac, Fr</t>
  </si>
  <si>
    <t>Puka</t>
  </si>
  <si>
    <t>AL_Puka</t>
  </si>
  <si>
    <t>Rajca</t>
  </si>
  <si>
    <t>AL_Rajca</t>
  </si>
  <si>
    <t>1400-1450</t>
  </si>
  <si>
    <t>1425</t>
  </si>
  <si>
    <t>RAJ</t>
  </si>
  <si>
    <t>Rastun</t>
  </si>
  <si>
    <t>SK_Rastu</t>
  </si>
  <si>
    <t>DVF 1-2</t>
  </si>
  <si>
    <t>Korpel 1992, Korpel 1997</t>
  </si>
  <si>
    <t>550-620</t>
  </si>
  <si>
    <t>Fa, Qu, Ac</t>
  </si>
  <si>
    <t>c.1993</t>
  </si>
  <si>
    <t>2003?</t>
  </si>
  <si>
    <t>Razula</t>
  </si>
  <si>
    <t>CZ_Razu</t>
  </si>
  <si>
    <t>Vrska  et al. 2001a</t>
  </si>
  <si>
    <t>600-812</t>
  </si>
  <si>
    <t>706</t>
  </si>
  <si>
    <t>S</t>
  </si>
  <si>
    <t xml:space="preserve">All developmental stages, former individual selection of trees and pasture, unmanaged since 1935 </t>
  </si>
  <si>
    <t>Vrska  et al 2001d</t>
  </si>
  <si>
    <t>23.52</t>
  </si>
  <si>
    <t>Ridge Hanger</t>
  </si>
  <si>
    <t>UK_Ridge</t>
  </si>
  <si>
    <t xml:space="preserve">190 </t>
  </si>
  <si>
    <t>67.1</t>
  </si>
  <si>
    <t>Salajka</t>
  </si>
  <si>
    <t>CZ_Salaj</t>
  </si>
  <si>
    <t>Vrska 1998</t>
  </si>
  <si>
    <t>715-815</t>
  </si>
  <si>
    <t>765</t>
  </si>
  <si>
    <t xml:space="preserve">All developmental stages, former individual selection of trees, unmanaged since 1937 </t>
  </si>
  <si>
    <t>Vrska et al. 1998</t>
  </si>
  <si>
    <t>21.86</t>
  </si>
  <si>
    <t>Schwarzwihrberg</t>
  </si>
  <si>
    <t>DE_Schwa</t>
  </si>
  <si>
    <t>Fa, Pi</t>
  </si>
  <si>
    <t>Serrahn</t>
  </si>
  <si>
    <t>DE_Serr</t>
  </si>
  <si>
    <t>70-120</t>
  </si>
  <si>
    <t>Severen Dzehndem</t>
  </si>
  <si>
    <t>SED</t>
  </si>
  <si>
    <t>Silkosia</t>
  </si>
  <si>
    <t>SIL</t>
  </si>
  <si>
    <t>Sitno</t>
  </si>
  <si>
    <t>SK_Sitno</t>
  </si>
  <si>
    <t>760-790</t>
  </si>
  <si>
    <t>775</t>
  </si>
  <si>
    <t>Fa, Ac, Qu,</t>
  </si>
  <si>
    <t>c.1991</t>
  </si>
  <si>
    <t>Speuldebos</t>
  </si>
  <si>
    <t>SPB</t>
  </si>
  <si>
    <t>Sredoka</t>
  </si>
  <si>
    <t>SRE</t>
  </si>
  <si>
    <t>Stozec</t>
  </si>
  <si>
    <t>CZ_Stoz</t>
  </si>
  <si>
    <t>750-900</t>
  </si>
  <si>
    <t>825</t>
  </si>
  <si>
    <t>G1A41</t>
  </si>
  <si>
    <t>Large areas of stage of disintegration after insect-fungi impact (Graphium ulmi), high volume of Ulmus montana - 106 m3</t>
  </si>
  <si>
    <t>Strmec</t>
  </si>
  <si>
    <t>SI_Strem</t>
  </si>
  <si>
    <t>820-930</t>
  </si>
  <si>
    <t>875</t>
  </si>
  <si>
    <t>Fa, Ab, Pi, Ac</t>
  </si>
  <si>
    <t>Stuzica</t>
  </si>
  <si>
    <t>STU</t>
  </si>
  <si>
    <t>14-15</t>
  </si>
  <si>
    <t>-5 to -7</t>
  </si>
  <si>
    <t>5-6</t>
  </si>
  <si>
    <t>Stuzica 5</t>
  </si>
  <si>
    <t>790-830</t>
  </si>
  <si>
    <t>Stöberhai</t>
  </si>
  <si>
    <t>DE_Stob</t>
  </si>
  <si>
    <t>530-700</t>
  </si>
  <si>
    <t>615</t>
  </si>
  <si>
    <t>Suserup Skov E</t>
  </si>
  <si>
    <t>Christensen 2013 pers comm.</t>
  </si>
  <si>
    <t>MOC/JHC</t>
  </si>
  <si>
    <t>Suserup Skov W</t>
  </si>
  <si>
    <t>Fa,Qu, Fr, Ul</t>
  </si>
  <si>
    <t>Swietokrzyski NP</t>
  </si>
  <si>
    <t>PL_Swiet</t>
  </si>
  <si>
    <t>Jaworski et al. 1999</t>
  </si>
  <si>
    <t>560-570</t>
  </si>
  <si>
    <t>Swietokrzyski NP I</t>
  </si>
  <si>
    <t>Swietokrzyski NP II</t>
  </si>
  <si>
    <t>The Mens</t>
  </si>
  <si>
    <t>UK_Mens</t>
  </si>
  <si>
    <t>Old-growth high forest after localised wind-damage in 1987 and in 1990s</t>
  </si>
  <si>
    <t>Toy's Hill</t>
  </si>
  <si>
    <t>UK_Toys</t>
  </si>
  <si>
    <t>200</t>
  </si>
  <si>
    <t>Fa, Be, Qu</t>
  </si>
  <si>
    <t>Old-growth high forest after severe wind-damage in 1987</t>
  </si>
  <si>
    <t>Mountford 2000</t>
  </si>
  <si>
    <t>V Kluci</t>
  </si>
  <si>
    <t>Batelka 1975</t>
  </si>
  <si>
    <t>635-680</t>
  </si>
  <si>
    <t>Fa, Ul, Ac</t>
  </si>
  <si>
    <t>Odehnalova 2001</t>
  </si>
  <si>
    <t>V Klucí</t>
  </si>
  <si>
    <t>CZ_Kluci</t>
  </si>
  <si>
    <t>PP 1-2</t>
  </si>
  <si>
    <t>TV,MOC</t>
  </si>
  <si>
    <t>658</t>
  </si>
  <si>
    <t>Stage of disintegration in transition to stage of regeneration - with intense influence of game (blocked regeneration)</t>
  </si>
  <si>
    <t>BRA</t>
  </si>
  <si>
    <t>Vihorlat</t>
  </si>
  <si>
    <t>VIH</t>
  </si>
  <si>
    <t>1000-1400</t>
  </si>
  <si>
    <t>15</t>
  </si>
  <si>
    <t>Vilm</t>
  </si>
  <si>
    <t>DE_Vilm</t>
  </si>
  <si>
    <t>Northern part</t>
  </si>
  <si>
    <t>Schmaltz &amp; Lange 1999</t>
  </si>
  <si>
    <t>0-10</t>
  </si>
  <si>
    <t>5</t>
  </si>
  <si>
    <t>&gt;200 years</t>
  </si>
  <si>
    <t>Vilm N</t>
  </si>
  <si>
    <t>Fa,Qu, Ac, Ca</t>
  </si>
  <si>
    <t>Vogelherd</t>
  </si>
  <si>
    <t>DE_Voge1</t>
  </si>
  <si>
    <t>Core area 1</t>
  </si>
  <si>
    <t>480-500</t>
  </si>
  <si>
    <t>490</t>
  </si>
  <si>
    <t>DE_Voge2</t>
  </si>
  <si>
    <t>Core area 2</t>
  </si>
  <si>
    <t>Weversbergen</t>
  </si>
  <si>
    <t>WEB</t>
  </si>
  <si>
    <t>NL_Wever</t>
  </si>
  <si>
    <t>80</t>
  </si>
  <si>
    <t>Wulperhorst</t>
  </si>
  <si>
    <t>WUH</t>
  </si>
  <si>
    <t>Zakova hora</t>
  </si>
  <si>
    <t>Vrska et al. 1999</t>
  </si>
  <si>
    <t>730-808</t>
  </si>
  <si>
    <t>Fa, Pi, Ac</t>
  </si>
  <si>
    <t>Zákova hora</t>
  </si>
  <si>
    <t>CZ_Zako</t>
  </si>
  <si>
    <t>769</t>
  </si>
  <si>
    <t xml:space="preserve">All developmental stages, former individual selection of trees, unmanaged since 1929 </t>
  </si>
  <si>
    <t>Zoinenwoud</t>
  </si>
  <si>
    <t>BE_Zoin</t>
  </si>
  <si>
    <t>Kersselaerspleyn</t>
  </si>
  <si>
    <t>De Keersmaeker et al. 2002, Berge et al. 1990</t>
  </si>
  <si>
    <t>110</t>
  </si>
  <si>
    <t>BE</t>
  </si>
  <si>
    <t>De Keersmaeker et al. 2002</t>
  </si>
  <si>
    <t>Zoniënwoud - Kern</t>
  </si>
  <si>
    <t>ZOK</t>
  </si>
  <si>
    <t>Äskemossen</t>
  </si>
  <si>
    <t>ASK</t>
  </si>
  <si>
    <t>OSE</t>
  </si>
  <si>
    <t>Qu</t>
  </si>
  <si>
    <t>Bb, Fa</t>
  </si>
  <si>
    <t>Ca, Qu, Fa, Fr</t>
  </si>
  <si>
    <t>Qu, Fr</t>
  </si>
  <si>
    <t>Fa, Qu, Fr</t>
  </si>
  <si>
    <t>Fa, Fr, Ac, Ps, Ul, Ab</t>
  </si>
  <si>
    <t>Qu, Fa, Ca, Pi, Pi</t>
  </si>
  <si>
    <t>Crimea (approx)</t>
  </si>
  <si>
    <t>Fa, Qu, Ca</t>
  </si>
  <si>
    <t>122</t>
  </si>
  <si>
    <t>2</t>
  </si>
  <si>
    <t>G</t>
  </si>
  <si>
    <t>Qu, Fr, Ca</t>
  </si>
  <si>
    <t>Fa, Qu, Ac, Ca</t>
  </si>
  <si>
    <t xml:space="preserve">Ac </t>
  </si>
  <si>
    <t>Be</t>
  </si>
  <si>
    <t>Ab</t>
  </si>
  <si>
    <t>Fa, Ab, Ac, Pi</t>
  </si>
  <si>
    <t>Cs</t>
  </si>
  <si>
    <t>Fa, Pi, Ab, Ac</t>
  </si>
  <si>
    <t>Pi, Pn, Qu</t>
  </si>
  <si>
    <t>Pi</t>
  </si>
  <si>
    <t>Pn, Be, Pi, Qu</t>
  </si>
  <si>
    <t xml:space="preserve">Qu </t>
  </si>
  <si>
    <t>Fa, Ti, Ac, Fr</t>
  </si>
  <si>
    <t>Fa, Fr, Ac, Ca</t>
  </si>
  <si>
    <t>Fa, Fr, Qu, Ac, Pi</t>
  </si>
  <si>
    <t xml:space="preserve">Ab </t>
  </si>
  <si>
    <t>Fa, Ac, Qu</t>
  </si>
  <si>
    <t>Fa, Ac, Pi, Ul, Ab</t>
  </si>
  <si>
    <t>Snow cover (MODIS MYD10v5)</t>
  </si>
  <si>
    <t>Lichens/epiphytes survey</t>
  </si>
  <si>
    <t>Bryophytes survey</t>
  </si>
  <si>
    <t>Fungi log level survey</t>
  </si>
  <si>
    <t>Fungi site level survey</t>
  </si>
  <si>
    <t>Beech Boy Survey</t>
  </si>
  <si>
    <t>Berge et al. 1990</t>
  </si>
  <si>
    <t>Rozenbergar et al. 2003</t>
  </si>
  <si>
    <t>Konecnik &amp; Zaplotnik 2001</t>
  </si>
  <si>
    <t>Baren &amp; Hilgen 1984</t>
  </si>
  <si>
    <t>Koop &amp; Hilgen 1987</t>
  </si>
  <si>
    <t>Korpel 1992</t>
  </si>
  <si>
    <t>Korpel 1995</t>
  </si>
  <si>
    <t>Mayer &amp; Neumann 1981</t>
  </si>
  <si>
    <t>Meyer pers. comm.</t>
  </si>
  <si>
    <t>Meyer 1999</t>
  </si>
  <si>
    <t>Prusa 1982</t>
  </si>
  <si>
    <t>Prusa 1985</t>
  </si>
  <si>
    <t>Tabaku 2000</t>
  </si>
  <si>
    <t>Parameter</t>
  </si>
  <si>
    <t>Unit</t>
  </si>
  <si>
    <t>Sources</t>
  </si>
  <si>
    <t>Beech Boy Site</t>
  </si>
  <si>
    <t>Year</t>
  </si>
  <si>
    <t>Site area</t>
  </si>
  <si>
    <t>ha</t>
  </si>
  <si>
    <t>Dead wood sampling method</t>
  </si>
  <si>
    <t>Altitude</t>
  </si>
  <si>
    <t>Altitude average</t>
  </si>
  <si>
    <t>m</t>
  </si>
  <si>
    <t>STRM</t>
  </si>
  <si>
    <t>Annual precipitation</t>
  </si>
  <si>
    <t>mm</t>
  </si>
  <si>
    <t>various</t>
  </si>
  <si>
    <t>BioClim – Bio12</t>
  </si>
  <si>
    <t>Snow cover</t>
  </si>
  <si>
    <t>MODIS MYD10v5</t>
  </si>
  <si>
    <t>Max temp. Of warmest month</t>
  </si>
  <si>
    <t>Bioclim - Bio5</t>
  </si>
  <si>
    <t xml:space="preserve">Min temp. Of coldest month  </t>
  </si>
  <si>
    <t>BioClim - Bio6</t>
  </si>
  <si>
    <t>Temp. Annual range</t>
  </si>
  <si>
    <t>BioClim - Bio7</t>
  </si>
  <si>
    <t>Annual Mean Temp.</t>
  </si>
  <si>
    <t>BioClim - Bio1</t>
  </si>
  <si>
    <t>Length vegetation period</t>
  </si>
  <si>
    <t>Do be defined</t>
  </si>
  <si>
    <t>Soil type FAO85</t>
  </si>
  <si>
    <t>FAO85-LEV1, EU soil atlas</t>
  </si>
  <si>
    <t>Ellenberg quotient</t>
  </si>
  <si>
    <t>Main tree species</t>
  </si>
  <si>
    <t>only tree species with more than 10 m3 living volume</t>
  </si>
  <si>
    <t xml:space="preserve">Deciduous proportion  </t>
  </si>
  <si>
    <t>minus beech</t>
  </si>
  <si>
    <t xml:space="preserve">Eunis  </t>
  </si>
  <si>
    <t>only dominating forest type</t>
  </si>
  <si>
    <t>Forest type  Natura 2000 EU-habitat Directive</t>
  </si>
  <si>
    <t>Reserve established</t>
  </si>
  <si>
    <t>year</t>
  </si>
  <si>
    <t>Age without management</t>
  </si>
  <si>
    <t>Broken cont. within last 500 year</t>
  </si>
  <si>
    <t>Tree age (dominant age class)</t>
  </si>
  <si>
    <t>Living wood - Total</t>
  </si>
  <si>
    <t>Living wood korr.</t>
  </si>
  <si>
    <t>Livings trees - Fagus</t>
  </si>
  <si>
    <t>Livings trees - Quercus</t>
  </si>
  <si>
    <t>Livings trees - Fraxinus</t>
  </si>
  <si>
    <t>Livings trees - Acer</t>
  </si>
  <si>
    <t>Livings trees - Other decideuous</t>
  </si>
  <si>
    <t>Livings trees - Abies</t>
  </si>
  <si>
    <t>Livings trees - Picea</t>
  </si>
  <si>
    <t>Livings trees - Other coniferous</t>
  </si>
  <si>
    <t>Livings trees - Minimum dbh recorded</t>
  </si>
  <si>
    <t>cm</t>
  </si>
  <si>
    <t>Livings trees - Year recorded</t>
  </si>
  <si>
    <t>Snag - TOTAL</t>
  </si>
  <si>
    <t>Snags - Fagus</t>
  </si>
  <si>
    <t>Snags - Quercus</t>
  </si>
  <si>
    <t>Snags - Fraxinus</t>
  </si>
  <si>
    <t>Snags - Acer</t>
  </si>
  <si>
    <t>Snags - Other decideuous</t>
  </si>
  <si>
    <t>Snags - Abies</t>
  </si>
  <si>
    <t>Snags - Picea</t>
  </si>
  <si>
    <t>Snags - Other coniferous</t>
  </si>
  <si>
    <t>Snags - Minimum dbh recorded</t>
  </si>
  <si>
    <t>Snags - Year recorded</t>
  </si>
  <si>
    <t>Fallen log volume</t>
  </si>
  <si>
    <t>m3 ha-1</t>
  </si>
  <si>
    <t>Fallen log - Fagus</t>
  </si>
  <si>
    <t>Fallen log - Quercus</t>
  </si>
  <si>
    <t>Fallen log - Fraxinus</t>
  </si>
  <si>
    <t xml:space="preserve"> Fallen log - Acer</t>
  </si>
  <si>
    <t>Fallen log - Other decideuous</t>
  </si>
  <si>
    <t>Fallen log - Abies</t>
  </si>
  <si>
    <t>Fallen log - Picea</t>
  </si>
  <si>
    <t>Fallen log - Other coniferous</t>
  </si>
  <si>
    <t>Fallen log - Minimum dbh recorded</t>
  </si>
  <si>
    <t>Fallen log - Year recorded</t>
  </si>
  <si>
    <t xml:space="preserve">All CWD volume  </t>
  </si>
  <si>
    <t>All CWD - Fagus</t>
  </si>
  <si>
    <t>All CWD - Quercus</t>
  </si>
  <si>
    <t>All CWD - Fraxinus</t>
  </si>
  <si>
    <t>All CWD - Acer</t>
  </si>
  <si>
    <t>All CWD - Other decideuous</t>
  </si>
  <si>
    <t>All CWD - Abies</t>
  </si>
  <si>
    <t>All CWD - Picea</t>
  </si>
  <si>
    <t>All CWD - Other coniferous</t>
  </si>
  <si>
    <t>Dead/living volume  %</t>
  </si>
  <si>
    <t>Decay stages of CWD4</t>
  </si>
  <si>
    <t>Celcius</t>
  </si>
  <si>
    <t xml:space="preserve">LT, </t>
  </si>
  <si>
    <t>days with snow cover</t>
  </si>
  <si>
    <t xml:space="preserve">Classification </t>
  </si>
  <si>
    <t>Classification  (broadleaved (23), conifereous (24), mixed (25))</t>
  </si>
  <si>
    <t>Classification (F</t>
  </si>
  <si>
    <t>BU</t>
  </si>
  <si>
    <t>CR</t>
  </si>
  <si>
    <t>UK</t>
  </si>
  <si>
    <t>IT</t>
  </si>
  <si>
    <t>CH</t>
  </si>
  <si>
    <t>ES</t>
  </si>
  <si>
    <t>SE</t>
  </si>
  <si>
    <t>UU</t>
  </si>
  <si>
    <t>Vrska et al 2001b, Vrska et al. 2001c</t>
  </si>
  <si>
    <t>PO, MOC</t>
  </si>
  <si>
    <t>Piovesan et al. 2010</t>
  </si>
  <si>
    <t>1500-1750</t>
  </si>
  <si>
    <t>1700-1850</t>
  </si>
  <si>
    <t>Alessandrini et al. 2011</t>
  </si>
  <si>
    <t>Hasenauer et al. 2005</t>
  </si>
  <si>
    <t>1173-1503</t>
  </si>
  <si>
    <t>1808+/-285</t>
  </si>
  <si>
    <t>Neuwald</t>
  </si>
  <si>
    <t>Steiner &amp; Frank 2013</t>
  </si>
  <si>
    <t>Steiner &amp; Frank 2014</t>
  </si>
  <si>
    <t>x</t>
  </si>
  <si>
    <t>2003_10</t>
  </si>
  <si>
    <t>Biskopstorp, all</t>
  </si>
  <si>
    <t>Natural Disturbance - Wind</t>
  </si>
  <si>
    <t>Natural Disturbance - Snow</t>
  </si>
  <si>
    <t>Natural Disturbance - Waterlogging</t>
  </si>
  <si>
    <t>Natural Disturbance - Drought</t>
  </si>
  <si>
    <t>Natural Disturbance - Insects</t>
  </si>
  <si>
    <t>Natural Disturbance - Fungi</t>
  </si>
  <si>
    <t>Living tree volume (m3 ha-1) TOTAL</t>
  </si>
  <si>
    <r>
      <t xml:space="preserve"> Living tree volume (m3 ha-1) </t>
    </r>
    <r>
      <rPr>
        <i/>
        <sz val="11"/>
        <color indexed="8"/>
        <rFont val="Arial"/>
        <family val="2"/>
      </rPr>
      <t>Fagus</t>
    </r>
  </si>
  <si>
    <t>Living tree volume (m3 ha-1) Quercus</t>
  </si>
  <si>
    <t>Living tree volume (m3 ha-1) Fraxinus</t>
  </si>
  <si>
    <t>Living tree volume (m3 ha-1) Acer</t>
  </si>
  <si>
    <t>Living tree volume (m3 ha-1) Other decideuous</t>
  </si>
  <si>
    <t xml:space="preserve"> Living tree volume (m3 ha-1) Abies</t>
  </si>
  <si>
    <t>Living tree volume (m3 ha-1) Picea</t>
  </si>
  <si>
    <t>Living tree volume (m3 ha-1) Other coniferous</t>
  </si>
  <si>
    <t>Living tree volume (m3 ha-1) Minimum dbh recorded (cm)</t>
  </si>
  <si>
    <t>Living tree volume (m3 ha-1) Year recorded</t>
  </si>
  <si>
    <t>Snag &amp; standing dead trees  volume (m3 ha-1) TOTAL</t>
  </si>
  <si>
    <t>Snag &amp; standing dead trees  volume (m3 ha-1) Fagus</t>
  </si>
  <si>
    <t>Snag &amp; standing dead trees  volume (m3 ha-1) Quercus</t>
  </si>
  <si>
    <t>Snag &amp; standing dead trees  volume (m3 ha-1) Fraxinus</t>
  </si>
  <si>
    <t>Snag &amp; standing dead trees  volume (m3 ha-1) Acer</t>
  </si>
  <si>
    <t>Snag &amp; standing dead trees  volume (m3 ha-1) Other decideuous</t>
  </si>
  <si>
    <t>Snag &amp; standing dead trees  volume (m3 ha-1) Abies</t>
  </si>
  <si>
    <t>Snag &amp; standing dead trees  volume (m3 ha-1) Picea</t>
  </si>
  <si>
    <t>Snag &amp; standing dead trees  volume (m3 ha-1) Other coniferous</t>
  </si>
  <si>
    <t>Snag &amp; standing dead trees  volume (m3 ha-1) Minimum dbh recorded (cm)</t>
  </si>
  <si>
    <t>Snag &amp; standing dead trees  volume (m3 ha-1) Year recorded</t>
  </si>
  <si>
    <t>Fallen log volume (m3 ha-1) TOTAL</t>
  </si>
  <si>
    <t>Fallen log volume (m3 ha-1) Fagus</t>
  </si>
  <si>
    <t>Fallen log volume (m3 ha-1) Quercus</t>
  </si>
  <si>
    <t>Fallen log volume (m3 ha-1) Fraxinus</t>
  </si>
  <si>
    <t xml:space="preserve"> Fallen log volume (m3 ha-1) Acer</t>
  </si>
  <si>
    <t>Fallen log volume (m3 ha-1) Other decideuous</t>
  </si>
  <si>
    <t>Fallen log volume (m3 ha-1) Abies</t>
  </si>
  <si>
    <t>Fallen log volume (m3 ha-1) Picea</t>
  </si>
  <si>
    <t>Fallen log volume (m3 ha-1) Other coniferous</t>
  </si>
  <si>
    <t>Fallen log volume (m3 ha-1) Minimum dbh recorded (cm)</t>
  </si>
  <si>
    <t>Fallen log volume (m3 ha-1) Year recorded</t>
  </si>
  <si>
    <t>Total dead volume (m3 ha-1) TOTAL</t>
  </si>
  <si>
    <t>Total dead volume (m3 ha-1) Fagus</t>
  </si>
  <si>
    <t>Total dead volume (m3 ha-1) Quercus</t>
  </si>
  <si>
    <t>Total dead volume (m3 ha-1) Fraxinus</t>
  </si>
  <si>
    <t>Total dead volume (m3 ha-1)  Acer</t>
  </si>
  <si>
    <t>Total dead volume (m3 ha-1) Other decideuous</t>
  </si>
  <si>
    <t>Total dead volume (m3 ha-1) Abies</t>
  </si>
  <si>
    <t>Total dead volume (m3 ha-1) Picea</t>
  </si>
  <si>
    <t>Total dead volume (m3 ha-1) Other coniferous</t>
  </si>
  <si>
    <t>Snag/log ratio (%)</t>
  </si>
  <si>
    <t>M. Christensen pers. Comm.</t>
  </si>
  <si>
    <t xml:space="preserve">56,6402
</t>
  </si>
  <si>
    <t xml:space="preserve">14,6696
</t>
  </si>
  <si>
    <t>Brucksteig</t>
  </si>
  <si>
    <t>Elsenthal</t>
  </si>
  <si>
    <t>Chornohora</t>
  </si>
  <si>
    <t>640-1550</t>
  </si>
  <si>
    <t>Maramarosh</t>
  </si>
  <si>
    <t>720-1470</t>
  </si>
  <si>
    <t>Svydovets</t>
  </si>
  <si>
    <t>720-1500</t>
  </si>
  <si>
    <t>Kuziy-Trybushany</t>
  </si>
  <si>
    <t>Stuzhytsia-Uzhok</t>
  </si>
  <si>
    <t xml:space="preserve">MOC </t>
  </si>
  <si>
    <t>420-1087</t>
  </si>
  <si>
    <t>600-1221</t>
  </si>
  <si>
    <t>Cs, Qu, Be</t>
  </si>
  <si>
    <t>Point position</t>
  </si>
  <si>
    <t>Polygone</t>
  </si>
  <si>
    <t>Beech boys 2011</t>
  </si>
  <si>
    <t>Monte Cimino</t>
  </si>
  <si>
    <t>Beech boys 2012</t>
  </si>
  <si>
    <t>Silanova freq</t>
  </si>
  <si>
    <t>Beech boys 2007</t>
  </si>
  <si>
    <t>Valle de Fontanella</t>
  </si>
  <si>
    <t>Beech boys 2005</t>
  </si>
  <si>
    <t xml:space="preserve">Staratzina strict reserve </t>
  </si>
  <si>
    <t>Blaschke 2003</t>
  </si>
  <si>
    <t>Beixenhart</t>
  </si>
  <si>
    <t>Weiherbuchet</t>
  </si>
  <si>
    <t>Seebuchet</t>
  </si>
  <si>
    <t>Platte</t>
  </si>
  <si>
    <t>Krebswiese</t>
  </si>
  <si>
    <t>Schrofen</t>
  </si>
  <si>
    <t>Hüttenhänge</t>
  </si>
  <si>
    <t>Heilmann-Clausen 2011</t>
  </si>
  <si>
    <t>Mårås</t>
  </si>
  <si>
    <t>Heilmann-Clausen 2005</t>
  </si>
  <si>
    <t>Getbäcken</t>
  </si>
  <si>
    <t>Myskebackarne</t>
  </si>
  <si>
    <t>Skrockeberg</t>
  </si>
  <si>
    <t>Råmebo</t>
  </si>
  <si>
    <t>Blåalt</t>
  </si>
  <si>
    <t>Skubbhult</t>
  </si>
  <si>
    <t>Frodeparken</t>
  </si>
  <si>
    <t>Ravna Gora</t>
  </si>
  <si>
    <t>Hocevar 1985</t>
  </si>
  <si>
    <t>Trdino Vrh</t>
  </si>
  <si>
    <t>Kopa</t>
  </si>
  <si>
    <t>Hocevar 1985, Hocevar et al. 1995</t>
  </si>
  <si>
    <t>Donaska Gora</t>
  </si>
  <si>
    <t>Hocevar et al. 1980</t>
  </si>
  <si>
    <t>Belinovec</t>
  </si>
  <si>
    <t>JHC, MOC, Ruben Walleyn 2004</t>
  </si>
  <si>
    <t>Steinäusle</t>
  </si>
  <si>
    <t>Kost &amp; Haas 1989</t>
  </si>
  <si>
    <t>Untereck</t>
  </si>
  <si>
    <t>Weislaufschlucht</t>
  </si>
  <si>
    <t>Conventwald</t>
  </si>
  <si>
    <t>Weisweiler</t>
  </si>
  <si>
    <t>Kohltal</t>
  </si>
  <si>
    <t>Eisenbachhain</t>
  </si>
  <si>
    <t>Franzosenbusch</t>
  </si>
  <si>
    <t>Kost &amp; Haas 1989 &amp; Winterhoff 2001</t>
  </si>
  <si>
    <t>New Forest Fungi</t>
  </si>
  <si>
    <t>Whitley Wood</t>
  </si>
  <si>
    <t>Wood Crate</t>
  </si>
  <si>
    <t>Mark Ash Inclosure</t>
  </si>
  <si>
    <t>Roydon Reserve</t>
  </si>
  <si>
    <t>Ludwigshain</t>
  </si>
  <si>
    <t>Nuss 1999 &amp; Blaschke 2003</t>
  </si>
  <si>
    <t>Beiaardbos</t>
  </si>
  <si>
    <t>Ruben Walleyn</t>
  </si>
  <si>
    <t>Beisbroek</t>
  </si>
  <si>
    <t>Ruhrbush</t>
  </si>
  <si>
    <t>Brandehag</t>
  </si>
  <si>
    <t>Wijnendalebos</t>
  </si>
  <si>
    <t>Grote konijnepijp</t>
  </si>
  <si>
    <t>Lagland</t>
  </si>
  <si>
    <t>Vroenen</t>
  </si>
  <si>
    <t>Neigembos</t>
  </si>
  <si>
    <t>Kartoffelacker</t>
  </si>
  <si>
    <t>Winterhoff 2001</t>
  </si>
  <si>
    <t>Aztaparreta R.I</t>
  </si>
  <si>
    <t>Bertizarana (Bertiz)</t>
  </si>
  <si>
    <t>Bracciano Martignano</t>
  </si>
  <si>
    <t>Hocevar et al. 1995, Kovac 1999</t>
  </si>
  <si>
    <t>Piovesan et al. 2010, Alessandrini et al. 2011, Beech Boys 2012</t>
  </si>
  <si>
    <t>Mountford et al. 1999, New Forest Fungi</t>
  </si>
  <si>
    <t>Saniga &amp; Schütz 2001b, Beech boys 2011</t>
  </si>
  <si>
    <t>Kölbel 1999, Blaschke 2003</t>
  </si>
  <si>
    <t>Saniga &amp; Schütz 2001, Beech boys 2011</t>
  </si>
  <si>
    <t>Nuss 1999 &amp; Blaschke 2003, Beech Boys 2013</t>
  </si>
  <si>
    <t>Piovesan et al. 2010, Beech boys 2012</t>
  </si>
  <si>
    <t>Debeljak 1999, Hocevar et al. 1995</t>
  </si>
  <si>
    <t>Mayer &amp; Neumann 1981 ao., Hasenauer et al. 2005, Beech Boys 2013</t>
  </si>
  <si>
    <t>New Forest Fungi, Christensen pers. Comm.</t>
  </si>
  <si>
    <t>Konecnik &amp; Zaplotnik 2001, Rozenbergar et al. 2003, Hocevar et al. 1995</t>
  </si>
  <si>
    <t>Korpel 1997, Beech boys 2011</t>
  </si>
  <si>
    <t>Calamini et al. 2011, Lombadia et al. 2012, Beech Boys 2012</t>
  </si>
  <si>
    <t>Kölbel 1999, Blaschke 2003, Beech Boys 2013</t>
  </si>
  <si>
    <t>Prusa 1982, 1985, Walleyn &amp; Christensen 20??, Heilmann-Clausen 20??</t>
  </si>
  <si>
    <t>Grumsin</t>
  </si>
  <si>
    <t>Saint Baume</t>
  </si>
  <si>
    <t>Lumini Gashi</t>
  </si>
  <si>
    <t>Maltesholm</t>
  </si>
  <si>
    <t>La Verna</t>
  </si>
  <si>
    <t>Precipitation in vegetation period</t>
  </si>
  <si>
    <t>Mean temperature in vegetation period</t>
  </si>
  <si>
    <t>475-500</t>
  </si>
  <si>
    <t>Fa, Pi, Qu</t>
  </si>
  <si>
    <t>Qu,Fa, Ca, Al</t>
  </si>
  <si>
    <t>370-423</t>
  </si>
  <si>
    <t>Fa, Fr, Ac, Ti</t>
  </si>
  <si>
    <t>60-72</t>
  </si>
  <si>
    <t>65</t>
  </si>
  <si>
    <t>109-116</t>
  </si>
  <si>
    <t>112</t>
  </si>
  <si>
    <t>Birkenkopf</t>
  </si>
  <si>
    <t>Feldseewald</t>
  </si>
  <si>
    <t>Grubenhau</t>
  </si>
  <si>
    <t>Napf</t>
  </si>
  <si>
    <t>Pfannenberg</t>
  </si>
  <si>
    <t>Sommerberg</t>
  </si>
  <si>
    <t>Zweribach</t>
  </si>
  <si>
    <t>580-610</t>
  </si>
  <si>
    <t>595</t>
  </si>
  <si>
    <t>430-470</t>
  </si>
  <si>
    <t>450</t>
  </si>
  <si>
    <t>610-700</t>
  </si>
  <si>
    <t>655</t>
  </si>
  <si>
    <t>995-1348</t>
  </si>
  <si>
    <t>243-355</t>
  </si>
  <si>
    <t>553-766</t>
  </si>
  <si>
    <t>948-1367</t>
  </si>
  <si>
    <t>697-866</t>
  </si>
  <si>
    <t>101-107</t>
  </si>
  <si>
    <t>104</t>
  </si>
  <si>
    <t>Pn, Fa</t>
  </si>
  <si>
    <t>102-104</t>
  </si>
  <si>
    <t>103</t>
  </si>
  <si>
    <t>596-1004</t>
  </si>
  <si>
    <t>van Hees et al. 2004</t>
  </si>
  <si>
    <r>
      <t>Tree age (yr)</t>
    </r>
    <r>
      <rPr>
        <vertAlign val="superscript"/>
        <sz val="11"/>
        <color indexed="8"/>
        <rFont val="Arial"/>
      </rPr>
      <t>1</t>
    </r>
  </si>
  <si>
    <r>
      <t>Decay stages of CWD</t>
    </r>
    <r>
      <rPr>
        <vertAlign val="superscript"/>
        <sz val="11"/>
        <color indexed="8"/>
        <rFont val="Arial"/>
      </rPr>
      <t>4</t>
    </r>
  </si>
  <si>
    <t>Annual Mean Temp. (Bio1)</t>
  </si>
  <si>
    <t>R</t>
  </si>
  <si>
    <t>Water balance (prec - evap)</t>
  </si>
  <si>
    <t xml:space="preserve"> </t>
  </si>
  <si>
    <t>Ruben Walleyn ???</t>
  </si>
  <si>
    <t>SE?</t>
  </si>
  <si>
    <t>Soil type (FAO85-LEV1, EU soil atlas)</t>
  </si>
  <si>
    <t>Keller &amp; Riedel 2000, Kost &amp; Haas 1989</t>
  </si>
  <si>
    <t>236-1052</t>
  </si>
  <si>
    <t>138-822</t>
  </si>
  <si>
    <t>350-2104</t>
  </si>
  <si>
    <t>877</t>
  </si>
  <si>
    <t>904-1183</t>
  </si>
  <si>
    <t>1041</t>
  </si>
  <si>
    <t>12,9</t>
  </si>
  <si>
    <r>
      <t>Gil 2009,</t>
    </r>
    <r>
      <rPr>
        <i/>
        <sz val="11"/>
        <color rgb="FF7030A0"/>
        <rFont val="Arial"/>
        <family val="2"/>
      </rPr>
      <t xml:space="preserve"> www.globalbioclimatics.org, www.biodiversidad.navarra.es</t>
    </r>
  </si>
  <si>
    <t>www.biodiversidad.navarra.es</t>
  </si>
  <si>
    <t>www.globalbioclimatics.org, www.biodiversidad.navarra.es</t>
  </si>
  <si>
    <t>www.globalbioclimatics.org</t>
  </si>
  <si>
    <r>
      <t xml:space="preserve">MOC, </t>
    </r>
    <r>
      <rPr>
        <sz val="11"/>
        <color rgb="FF7030A0"/>
        <rFont val="Arial"/>
        <family val="2"/>
      </rPr>
      <t>NA</t>
    </r>
  </si>
  <si>
    <t>NA</t>
  </si>
  <si>
    <t>Area of study (ha)</t>
  </si>
  <si>
    <t>Max temp. of warmest month (Bio5)</t>
  </si>
  <si>
    <t>Min temp. of coldest month (Bio6)</t>
  </si>
  <si>
    <t>U</t>
  </si>
  <si>
    <t>Wijdeven pers. comm., JHC, MOC, Ruben Walleyn 2004</t>
  </si>
  <si>
    <t>Annual precipitation (diff. sources) (mm)</t>
  </si>
  <si>
    <t>Annual precipitation (Bio12) (mm)</t>
  </si>
  <si>
    <t>Annual evaporation (mm)</t>
  </si>
  <si>
    <t>J</t>
  </si>
  <si>
    <t>Lang Quotient (Based on WorldClim)</t>
  </si>
  <si>
    <t>Savarnake</t>
  </si>
  <si>
    <t>Burnham Beeches</t>
  </si>
  <si>
    <t>Epping Forest</t>
  </si>
  <si>
    <t>Beech Boys average dbh</t>
  </si>
  <si>
    <t>Beech Boys average DC</t>
  </si>
  <si>
    <t>Beech Boys average soil contact</t>
  </si>
  <si>
    <t>Beech Boys average bark cover</t>
  </si>
  <si>
    <t>Beech Boys average moss cover</t>
  </si>
  <si>
    <t>Beech Boys number of logs</t>
  </si>
  <si>
    <t>DEN</t>
  </si>
  <si>
    <t>LPW</t>
  </si>
  <si>
    <t>WOO</t>
  </si>
  <si>
    <t>Connectivity 1 km</t>
  </si>
  <si>
    <t>Connectivity 10 km</t>
  </si>
  <si>
    <t>Connectivity 100 km</t>
  </si>
  <si>
    <t>Broadleaved</t>
  </si>
  <si>
    <t>31U</t>
  </si>
  <si>
    <t>R1</t>
  </si>
  <si>
    <t>Conifers</t>
  </si>
  <si>
    <t>35T</t>
  </si>
  <si>
    <t>R6</t>
  </si>
  <si>
    <t>32V</t>
  </si>
  <si>
    <t>R3</t>
  </si>
  <si>
    <t>33U</t>
  </si>
  <si>
    <t>R2</t>
  </si>
  <si>
    <t>32U</t>
  </si>
  <si>
    <t>34T</t>
  </si>
  <si>
    <t>R5</t>
  </si>
  <si>
    <t>34U</t>
  </si>
  <si>
    <t>33T</t>
  </si>
  <si>
    <t>R4</t>
  </si>
  <si>
    <t>33V</t>
  </si>
  <si>
    <t>31V</t>
  </si>
  <si>
    <t>Vegetation (Nerea)</t>
  </si>
  <si>
    <t>UTMY</t>
  </si>
  <si>
    <t>UTMX</t>
  </si>
  <si>
    <t>UTMzone</t>
  </si>
  <si>
    <t>100</t>
  </si>
  <si>
    <t>SAV</t>
  </si>
  <si>
    <t>EPP</t>
  </si>
  <si>
    <t>BUR</t>
  </si>
  <si>
    <t>73</t>
  </si>
  <si>
    <t>108</t>
  </si>
  <si>
    <t>187</t>
  </si>
  <si>
    <t>Maramures Strambu-Baiot</t>
  </si>
  <si>
    <t>RO</t>
  </si>
  <si>
    <t>Romania</t>
  </si>
  <si>
    <t>941</t>
  </si>
  <si>
    <t>Slatioara FR (Suceava)</t>
  </si>
  <si>
    <t>Padis Cetatile Ponorului</t>
  </si>
  <si>
    <t>1189</t>
  </si>
  <si>
    <t>Batrana (Hunedoara)</t>
  </si>
  <si>
    <t>702</t>
  </si>
  <si>
    <t>NP Semenic Cheile Carasului</t>
  </si>
  <si>
    <t>584</t>
  </si>
  <si>
    <t>Gornovita (Leroni) Gorj</t>
  </si>
  <si>
    <t>333</t>
  </si>
  <si>
    <t>NP Cozia</t>
  </si>
  <si>
    <t>495</t>
  </si>
  <si>
    <t>Iran site 1</t>
  </si>
  <si>
    <t>IR</t>
  </si>
  <si>
    <t>Iran</t>
  </si>
  <si>
    <t>Iran site 2</t>
  </si>
  <si>
    <t>Iran site 3</t>
  </si>
  <si>
    <t>714</t>
  </si>
  <si>
    <t>1103</t>
  </si>
  <si>
    <t>656</t>
  </si>
  <si>
    <t>NER</t>
  </si>
  <si>
    <t>RO_Nerei</t>
  </si>
  <si>
    <t>Beech Boys Tour 2015</t>
  </si>
  <si>
    <t>1200-1350</t>
  </si>
  <si>
    <t>1280</t>
  </si>
  <si>
    <t>1300</t>
  </si>
  <si>
    <t>P/B</t>
  </si>
  <si>
    <t>Nerei Virgin Forest</t>
  </si>
  <si>
    <t>1125</t>
  </si>
  <si>
    <t>880-1200</t>
  </si>
  <si>
    <t>RET</t>
  </si>
  <si>
    <t>RO_Retezat</t>
  </si>
  <si>
    <t>Retezat Scientific Reserve</t>
  </si>
  <si>
    <t>Apuseni</t>
  </si>
  <si>
    <t>APU</t>
  </si>
  <si>
    <t>RO_Apuseni</t>
  </si>
  <si>
    <t>1285-1420</t>
  </si>
  <si>
    <t>1360</t>
  </si>
  <si>
    <t>Plesnu</t>
  </si>
  <si>
    <t>780-907</t>
  </si>
  <si>
    <t>PLE</t>
  </si>
  <si>
    <t>RO_Plesnu</t>
  </si>
  <si>
    <t>Crainovei</t>
  </si>
  <si>
    <t>CRA</t>
  </si>
  <si>
    <t>RO_Crainonei</t>
  </si>
  <si>
    <t>1000-1030</t>
  </si>
  <si>
    <t>1010</t>
  </si>
  <si>
    <t>Beech Boys number of fungi per log</t>
  </si>
  <si>
    <t>Beech Boys Region</t>
  </si>
  <si>
    <t>Beech Boys number of species</t>
  </si>
  <si>
    <t>HOG</t>
  </si>
  <si>
    <t>Beech Boys Chao2 estimated species richness (based on n=20)</t>
  </si>
  <si>
    <t>ROT</t>
  </si>
  <si>
    <t>WAL</t>
  </si>
  <si>
    <t>BRU</t>
  </si>
  <si>
    <t>ELS</t>
  </si>
  <si>
    <t>DE_Else</t>
  </si>
  <si>
    <t>DE_Bruc</t>
  </si>
  <si>
    <t>ZOI</t>
  </si>
  <si>
    <t>Mean Temperature of Warmest Quarter (Bio10)</t>
  </si>
  <si>
    <t>Precipitation of Warmest Quarter (bio18)</t>
  </si>
  <si>
    <t>Udava</t>
  </si>
  <si>
    <t>Longitude E (new)</t>
  </si>
  <si>
    <t>Latidute N (new)</t>
  </si>
  <si>
    <t>lat tjek</t>
  </si>
  <si>
    <t>long tjek</t>
  </si>
  <si>
    <t>Biogradska Gora</t>
  </si>
  <si>
    <t>Massane</t>
  </si>
  <si>
    <t>42,90</t>
  </si>
  <si>
    <t>Latitude N (old)</t>
  </si>
  <si>
    <t>Longitude E (old)</t>
  </si>
  <si>
    <t>1350</t>
  </si>
  <si>
    <t>1015</t>
  </si>
  <si>
    <t>1100</t>
  </si>
  <si>
    <t>La vega de Brañagallones I</t>
  </si>
  <si>
    <t>La vega de Brañagallones II</t>
  </si>
  <si>
    <t>2017_10</t>
  </si>
  <si>
    <t>Beech boys 2017</t>
  </si>
  <si>
    <t>Bosque de Pome</t>
  </si>
  <si>
    <t>POM</t>
  </si>
  <si>
    <t>Cuasta Fria</t>
  </si>
  <si>
    <t>CUA</t>
  </si>
  <si>
    <t>Bosque de Pelono</t>
  </si>
  <si>
    <t>PEL</t>
  </si>
  <si>
    <t>BB2017 site 6</t>
  </si>
  <si>
    <t>XXX</t>
  </si>
  <si>
    <t>Winter 2002 pers comm., Beech Boys 2018</t>
  </si>
  <si>
    <t>Heilmann-Clausen &amp; Christensen 2002, Beech Boys 2018</t>
  </si>
  <si>
    <t>Core area</t>
  </si>
  <si>
    <t>JAS</t>
  </si>
  <si>
    <t>SER</t>
  </si>
  <si>
    <t>HEI</t>
  </si>
  <si>
    <t>2018_10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</si>
</sst>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k_r_-;\-* #,##0.00\ _k_r_-;_-* &quot;-&quot;??\ _k_r_-;_-@_-"/>
    <numFmt numFmtId="165" formatCode="0.0"/>
    <numFmt numFmtId="166" formatCode="0.00000"/>
  </numFmts>
  <fonts count="32" x14ac:knownFonts="1"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8"/>
      <name val="Arial"/>
      <family val="2"/>
    </font>
    <font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9C0006"/>
      <name val="Calibri"/>
      <family val="2"/>
      <scheme val="minor"/>
    </font>
    <font>
      <sz val="11"/>
      <color theme="4" tint="-0.499984740745262"/>
      <name val="Arial"/>
    </font>
    <font>
      <vertAlign val="superscript"/>
      <sz val="11"/>
      <color indexed="8"/>
      <name val="Arial"/>
    </font>
    <font>
      <b/>
      <sz val="11"/>
      <name val="Arial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indexed="205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Arial"/>
    </font>
    <font>
      <sz val="11"/>
      <color rgb="FF006100"/>
      <name val="Arial"/>
    </font>
    <font>
      <sz val="11"/>
      <color rgb="FF3F3F76"/>
      <name val="Arial"/>
    </font>
    <font>
      <u/>
      <sz val="11"/>
      <color theme="10"/>
      <name val="Arial"/>
    </font>
    <font>
      <sz val="11"/>
      <color rgb="FF9C0006"/>
      <name val="Arial"/>
    </font>
    <font>
      <b/>
      <sz val="11"/>
      <color rgb="FF000000"/>
      <name val="Arial"/>
    </font>
    <font>
      <sz val="11"/>
      <color theme="0"/>
      <name val="Arial"/>
    </font>
    <font>
      <sz val="12"/>
      <color rgb="FF9C65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0"/>
        <bgColor indexed="49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6"/>
        <bgColor indexed="10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3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9" tint="0.59999389629810485"/>
        <bgColor indexed="26"/>
      </patternFill>
    </fill>
    <fill>
      <patternFill patternType="solid">
        <fgColor rgb="FFFAFF9A"/>
        <bgColor indexed="31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</borders>
  <cellStyleXfs count="186">
    <xf numFmtId="0" fontId="0" fillId="0" borderId="0"/>
    <xf numFmtId="9" fontId="8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9" fillId="20" borderId="0" applyNumberFormat="0" applyBorder="0" applyAlignment="0" applyProtection="0"/>
    <xf numFmtId="0" fontId="8" fillId="21" borderId="3" applyNumberFormat="0" applyFont="0" applyAlignment="0" applyProtection="0"/>
    <xf numFmtId="0" fontId="20" fillId="22" borderId="0" applyNumberFormat="0" applyBorder="0" applyAlignment="0" applyProtection="0"/>
    <xf numFmtId="0" fontId="21" fillId="25" borderId="4" applyNumberFormat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left" wrapText="1"/>
    </xf>
    <xf numFmtId="165" fontId="2" fillId="0" borderId="1" xfId="0" applyNumberFormat="1" applyFont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9" fontId="1" fillId="0" borderId="1" xfId="1" applyFont="1" applyFill="1" applyBorder="1" applyAlignment="1" applyProtection="1">
      <alignment horizontal="left" wrapText="1"/>
    </xf>
    <xf numFmtId="0" fontId="1" fillId="3" borderId="1" xfId="0" applyFont="1" applyFill="1" applyBorder="1" applyAlignment="1">
      <alignment horizontal="left" vertical="top" textRotation="180" wrapText="1"/>
    </xf>
    <xf numFmtId="0" fontId="6" fillId="3" borderId="1" xfId="0" applyFont="1" applyFill="1" applyBorder="1" applyAlignment="1">
      <alignment horizontal="left" vertical="top" textRotation="180" wrapText="1"/>
    </xf>
    <xf numFmtId="165" fontId="1" fillId="3" borderId="1" xfId="0" applyNumberFormat="1" applyFont="1" applyFill="1" applyBorder="1" applyAlignment="1">
      <alignment horizontal="left" vertical="top" textRotation="180" wrapText="1"/>
    </xf>
    <xf numFmtId="0" fontId="2" fillId="3" borderId="1" xfId="0" applyFont="1" applyFill="1" applyBorder="1" applyAlignment="1">
      <alignment horizontal="left" vertical="top" textRotation="180" wrapText="1"/>
    </xf>
    <xf numFmtId="2" fontId="1" fillId="3" borderId="1" xfId="0" applyNumberFormat="1" applyFont="1" applyFill="1" applyBorder="1" applyAlignment="1">
      <alignment horizontal="left" vertical="top" textRotation="180" wrapText="1"/>
    </xf>
    <xf numFmtId="49" fontId="3" fillId="3" borderId="1" xfId="0" applyNumberFormat="1" applyFont="1" applyFill="1" applyBorder="1" applyAlignment="1">
      <alignment horizontal="left" vertical="top" textRotation="180" wrapText="1"/>
    </xf>
    <xf numFmtId="49" fontId="3" fillId="2" borderId="1" xfId="0" applyNumberFormat="1" applyFont="1" applyFill="1" applyBorder="1" applyAlignment="1">
      <alignment horizontal="left" vertical="top" textRotation="180" wrapText="1"/>
    </xf>
    <xf numFmtId="0" fontId="4" fillId="3" borderId="1" xfId="0" applyFont="1" applyFill="1" applyBorder="1" applyAlignment="1">
      <alignment horizontal="left" vertical="top" textRotation="180" wrapText="1"/>
    </xf>
    <xf numFmtId="0" fontId="4" fillId="2" borderId="1" xfId="0" applyFont="1" applyFill="1" applyBorder="1" applyAlignment="1">
      <alignment horizontal="left" vertical="top" textRotation="180" wrapText="1"/>
    </xf>
    <xf numFmtId="165" fontId="1" fillId="2" borderId="1" xfId="0" applyNumberFormat="1" applyFont="1" applyFill="1" applyBorder="1" applyAlignment="1">
      <alignment horizontal="left" vertical="top" textRotation="180" wrapText="1"/>
    </xf>
    <xf numFmtId="0" fontId="5" fillId="0" borderId="1" xfId="0" applyFont="1" applyBorder="1" applyAlignment="1">
      <alignment horizontal="left" vertical="top" textRotation="180" wrapText="1"/>
    </xf>
    <xf numFmtId="0" fontId="5" fillId="2" borderId="1" xfId="0" applyFont="1" applyFill="1" applyBorder="1" applyAlignment="1">
      <alignment horizontal="left" vertical="top" textRotation="180" wrapText="1"/>
    </xf>
    <xf numFmtId="165" fontId="2" fillId="3" borderId="1" xfId="0" applyNumberFormat="1" applyFont="1" applyFill="1" applyBorder="1" applyAlignment="1">
      <alignment horizontal="left" vertical="top" textRotation="180" wrapText="1"/>
    </xf>
    <xf numFmtId="165" fontId="5" fillId="2" borderId="1" xfId="0" applyNumberFormat="1" applyFont="1" applyFill="1" applyBorder="1" applyAlignment="1">
      <alignment horizontal="left" vertical="top" textRotation="180" wrapText="1"/>
    </xf>
    <xf numFmtId="0" fontId="7" fillId="4" borderId="1" xfId="0" applyFont="1" applyFill="1" applyBorder="1" applyAlignment="1">
      <alignment horizontal="left" vertical="top" textRotation="180" wrapText="1"/>
    </xf>
    <xf numFmtId="0" fontId="7" fillId="5" borderId="1" xfId="0" applyFont="1" applyFill="1" applyBorder="1" applyAlignment="1">
      <alignment horizontal="left" vertical="top" textRotation="180" wrapText="1"/>
    </xf>
    <xf numFmtId="0" fontId="7" fillId="6" borderId="1" xfId="0" applyFont="1" applyFill="1" applyBorder="1" applyAlignment="1">
      <alignment horizontal="left" vertical="top" textRotation="180" wrapText="1"/>
    </xf>
    <xf numFmtId="0" fontId="5" fillId="4" borderId="1" xfId="0" applyFont="1" applyFill="1" applyBorder="1" applyAlignment="1">
      <alignment horizontal="left" vertical="top" textRotation="180" wrapText="1"/>
    </xf>
    <xf numFmtId="1" fontId="5" fillId="7" borderId="1" xfId="0" applyNumberFormat="1" applyFont="1" applyFill="1" applyBorder="1" applyAlignment="1">
      <alignment horizontal="left" vertical="top" textRotation="180" wrapText="1"/>
    </xf>
    <xf numFmtId="1" fontId="7" fillId="7" borderId="1" xfId="0" applyNumberFormat="1" applyFont="1" applyFill="1" applyBorder="1" applyAlignment="1">
      <alignment horizontal="left" vertical="top" textRotation="180" wrapText="1"/>
    </xf>
    <xf numFmtId="0" fontId="2" fillId="7" borderId="1" xfId="0" applyFont="1" applyFill="1" applyBorder="1" applyAlignment="1">
      <alignment horizontal="left" vertical="top" textRotation="180" wrapText="1"/>
    </xf>
    <xf numFmtId="1" fontId="5" fillId="2" borderId="1" xfId="0" applyNumberFormat="1" applyFont="1" applyFill="1" applyBorder="1" applyAlignment="1">
      <alignment horizontal="left" vertical="top" textRotation="180" wrapText="1"/>
    </xf>
    <xf numFmtId="1" fontId="6" fillId="2" borderId="1" xfId="0" applyNumberFormat="1" applyFont="1" applyFill="1" applyBorder="1" applyAlignment="1">
      <alignment horizontal="left" vertical="top" textRotation="180" wrapText="1"/>
    </xf>
    <xf numFmtId="1" fontId="1" fillId="2" borderId="1" xfId="0" applyNumberFormat="1" applyFont="1" applyFill="1" applyBorder="1" applyAlignment="1">
      <alignment horizontal="left" vertical="top" textRotation="180" wrapText="1"/>
    </xf>
    <xf numFmtId="0" fontId="2" fillId="2" borderId="1" xfId="0" applyFont="1" applyFill="1" applyBorder="1" applyAlignment="1">
      <alignment horizontal="left" vertical="top" textRotation="180" wrapText="1"/>
    </xf>
    <xf numFmtId="1" fontId="5" fillId="8" borderId="1" xfId="0" applyNumberFormat="1" applyFont="1" applyFill="1" applyBorder="1" applyAlignment="1">
      <alignment horizontal="left" vertical="top" textRotation="180" wrapText="1"/>
    </xf>
    <xf numFmtId="1" fontId="6" fillId="8" borderId="1" xfId="0" applyNumberFormat="1" applyFont="1" applyFill="1" applyBorder="1" applyAlignment="1">
      <alignment horizontal="left" vertical="top" textRotation="180" wrapText="1"/>
    </xf>
    <xf numFmtId="1" fontId="1" fillId="8" borderId="1" xfId="0" applyNumberFormat="1" applyFont="1" applyFill="1" applyBorder="1" applyAlignment="1">
      <alignment horizontal="left" vertical="top" textRotation="180" wrapText="1"/>
    </xf>
    <xf numFmtId="0" fontId="5" fillId="8" borderId="1" xfId="0" applyFont="1" applyFill="1" applyBorder="1" applyAlignment="1">
      <alignment horizontal="left" vertical="top" textRotation="180" wrapText="1"/>
    </xf>
    <xf numFmtId="0" fontId="2" fillId="8" borderId="1" xfId="0" applyFont="1" applyFill="1" applyBorder="1" applyAlignment="1">
      <alignment horizontal="left" vertical="top" textRotation="180" wrapText="1"/>
    </xf>
    <xf numFmtId="1" fontId="5" fillId="9" borderId="1" xfId="0" applyNumberFormat="1" applyFont="1" applyFill="1" applyBorder="1" applyAlignment="1">
      <alignment horizontal="left" vertical="top" textRotation="180" wrapText="1"/>
    </xf>
    <xf numFmtId="1" fontId="6" fillId="9" borderId="1" xfId="0" applyNumberFormat="1" applyFont="1" applyFill="1" applyBorder="1" applyAlignment="1">
      <alignment horizontal="left" vertical="top" textRotation="180" wrapText="1"/>
    </xf>
    <xf numFmtId="1" fontId="1" fillId="9" borderId="1" xfId="0" applyNumberFormat="1" applyFont="1" applyFill="1" applyBorder="1" applyAlignment="1">
      <alignment horizontal="left" vertical="top" textRotation="180" wrapText="1"/>
    </xf>
    <xf numFmtId="0" fontId="5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1" fontId="4" fillId="2" borderId="1" xfId="0" applyNumberFormat="1" applyFont="1" applyFill="1" applyBorder="1" applyAlignment="1">
      <alignment horizontal="left" wrapText="1"/>
    </xf>
    <xf numFmtId="2" fontId="1" fillId="0" borderId="1" xfId="1" applyNumberFormat="1" applyFont="1" applyFill="1" applyBorder="1" applyAlignment="1" applyProtection="1">
      <alignment horizontal="left" wrapText="1"/>
    </xf>
    <xf numFmtId="0" fontId="6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1" fontId="1" fillId="11" borderId="1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2" fontId="1" fillId="11" borderId="1" xfId="1" applyNumberFormat="1" applyFont="1" applyFill="1" applyBorder="1" applyAlignment="1" applyProtection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165" fontId="1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1" fontId="1" fillId="12" borderId="1" xfId="0" applyNumberFormat="1" applyFont="1" applyFill="1" applyBorder="1" applyAlignment="1">
      <alignment horizontal="left" wrapText="1"/>
    </xf>
    <xf numFmtId="0" fontId="1" fillId="12" borderId="1" xfId="0" applyFont="1" applyFill="1" applyBorder="1" applyAlignment="1">
      <alignment horizontal="left" wrapText="1"/>
    </xf>
    <xf numFmtId="1" fontId="1" fillId="6" borderId="1" xfId="0" applyNumberFormat="1" applyFont="1" applyFill="1" applyBorder="1" applyAlignment="1">
      <alignment horizontal="left" wrapText="1"/>
    </xf>
    <xf numFmtId="1" fontId="1" fillId="10" borderId="1" xfId="0" applyNumberFormat="1" applyFont="1" applyFill="1" applyBorder="1" applyAlignment="1">
      <alignment horizontal="left" wrapText="1"/>
    </xf>
    <xf numFmtId="2" fontId="1" fillId="0" borderId="1" xfId="0" applyNumberFormat="1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left" wrapText="1"/>
    </xf>
    <xf numFmtId="165" fontId="2" fillId="0" borderId="1" xfId="0" applyNumberFormat="1" applyFont="1" applyFill="1" applyBorder="1" applyAlignment="1">
      <alignment horizontal="left" wrapText="1"/>
    </xf>
    <xf numFmtId="2" fontId="1" fillId="10" borderId="1" xfId="1" applyNumberFormat="1" applyFont="1" applyFill="1" applyBorder="1" applyAlignment="1" applyProtection="1">
      <alignment horizontal="left" wrapText="1"/>
    </xf>
    <xf numFmtId="165" fontId="1" fillId="11" borderId="1" xfId="0" applyNumberFormat="1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left" wrapText="1"/>
    </xf>
    <xf numFmtId="0" fontId="1" fillId="11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2" fontId="1" fillId="1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2" fillId="10" borderId="1" xfId="0" applyFont="1" applyFill="1" applyBorder="1" applyAlignment="1">
      <alignment horizontal="left" wrapText="1"/>
    </xf>
    <xf numFmtId="0" fontId="9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9" fontId="5" fillId="15" borderId="1" xfId="1" applyFont="1" applyFill="1" applyBorder="1" applyAlignment="1" applyProtection="1">
      <alignment horizontal="left" vertical="top" textRotation="180" wrapText="1"/>
    </xf>
    <xf numFmtId="0" fontId="1" fillId="16" borderId="1" xfId="0" applyFont="1" applyFill="1" applyBorder="1" applyAlignment="1">
      <alignment horizontal="left" vertical="top" textRotation="180" wrapText="1"/>
    </xf>
    <xf numFmtId="0" fontId="5" fillId="16" borderId="1" xfId="0" applyFont="1" applyFill="1" applyBorder="1" applyAlignment="1">
      <alignment horizontal="left" vertical="top" textRotation="180" wrapText="1"/>
    </xf>
    <xf numFmtId="10" fontId="1" fillId="0" borderId="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5" fillId="0" borderId="1" xfId="0" applyNumberFormat="1" applyFont="1" applyBorder="1" applyAlignment="1">
      <alignment horizontal="left" wrapText="1"/>
    </xf>
    <xf numFmtId="2" fontId="5" fillId="0" borderId="1" xfId="0" applyNumberFormat="1" applyFont="1" applyFill="1" applyBorder="1" applyAlignment="1">
      <alignment horizontal="left" wrapText="1"/>
    </xf>
    <xf numFmtId="166" fontId="1" fillId="0" borderId="1" xfId="0" applyNumberFormat="1" applyFont="1" applyBorder="1" applyAlignment="1">
      <alignment horizontal="left" wrapText="1"/>
    </xf>
    <xf numFmtId="0" fontId="1" fillId="17" borderId="1" xfId="0" applyFont="1" applyFill="1" applyBorder="1" applyAlignment="1">
      <alignment horizontal="left" vertical="top" textRotation="180" wrapText="1"/>
    </xf>
    <xf numFmtId="0" fontId="1" fillId="18" borderId="1" xfId="0" applyFont="1" applyFill="1" applyBorder="1" applyAlignment="1">
      <alignment horizontal="center" wrapText="1"/>
    </xf>
    <xf numFmtId="0" fontId="5" fillId="18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horizontal="left" wrapText="1"/>
    </xf>
    <xf numFmtId="0" fontId="13" fillId="19" borderId="1" xfId="0" applyFont="1" applyFill="1" applyBorder="1"/>
    <xf numFmtId="9" fontId="13" fillId="19" borderId="1" xfId="1" applyFont="1" applyFill="1" applyBorder="1"/>
    <xf numFmtId="0" fontId="13" fillId="0" borderId="1" xfId="0" applyFont="1" applyFill="1" applyBorder="1"/>
    <xf numFmtId="0" fontId="1" fillId="19" borderId="1" xfId="0" applyFont="1" applyFill="1" applyBorder="1"/>
    <xf numFmtId="9" fontId="1" fillId="19" borderId="1" xfId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textRotation="180" wrapText="1"/>
    </xf>
    <xf numFmtId="0" fontId="4" fillId="0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left" wrapText="1"/>
    </xf>
    <xf numFmtId="1" fontId="16" fillId="0" borderId="1" xfId="0" applyNumberFormat="1" applyFont="1" applyBorder="1" applyAlignment="1">
      <alignment horizontal="left" wrapText="1"/>
    </xf>
    <xf numFmtId="165" fontId="16" fillId="0" borderId="1" xfId="0" applyNumberFormat="1" applyFont="1" applyBorder="1" applyAlignment="1">
      <alignment horizontal="left" wrapText="1"/>
    </xf>
    <xf numFmtId="0" fontId="18" fillId="0" borderId="1" xfId="0" applyFont="1" applyBorder="1" applyAlignment="1">
      <alignment horizontal="center" wrapText="1"/>
    </xf>
    <xf numFmtId="0" fontId="1" fillId="18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left" wrapText="1"/>
    </xf>
    <xf numFmtId="165" fontId="5" fillId="0" borderId="1" xfId="0" applyNumberFormat="1" applyFont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2" fillId="0" borderId="1" xfId="0" applyNumberFormat="1" applyFont="1" applyBorder="1" applyAlignment="1">
      <alignment horizontal="left" wrapText="1"/>
    </xf>
    <xf numFmtId="0" fontId="1" fillId="23" borderId="1" xfId="0" applyFont="1" applyFill="1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" fontId="1" fillId="0" borderId="1" xfId="0" applyNumberFormat="1" applyFont="1" applyBorder="1" applyAlignment="1">
      <alignment horizontal="left" wrapText="1"/>
    </xf>
    <xf numFmtId="0" fontId="1" fillId="24" borderId="1" xfId="0" applyFont="1" applyFill="1" applyBorder="1" applyAlignment="1">
      <alignment horizontal="left" textRotation="180" wrapText="1"/>
    </xf>
    <xf numFmtId="0" fontId="1" fillId="0" borderId="1" xfId="0" applyFont="1" applyBorder="1" applyAlignment="1">
      <alignment vertical="center"/>
    </xf>
    <xf numFmtId="9" fontId="1" fillId="11" borderId="1" xfId="1" applyFont="1" applyFill="1" applyBorder="1" applyAlignment="1" applyProtection="1">
      <alignment horizontal="left" wrapText="1"/>
    </xf>
    <xf numFmtId="9" fontId="15" fillId="19" borderId="1" xfId="1" applyFont="1" applyFill="1" applyBorder="1"/>
    <xf numFmtId="165" fontId="22" fillId="2" borderId="1" xfId="0" quotePrefix="1" applyNumberFormat="1" applyFont="1" applyFill="1" applyBorder="1" applyAlignment="1">
      <alignment horizontal="left" wrapText="1"/>
    </xf>
    <xf numFmtId="165" fontId="5" fillId="2" borderId="1" xfId="0" quotePrefix="1" applyNumberFormat="1" applyFont="1" applyFill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" fillId="29" borderId="1" xfId="0" applyFont="1" applyFill="1" applyBorder="1" applyAlignment="1">
      <alignment horizontal="left" wrapText="1"/>
    </xf>
    <xf numFmtId="0" fontId="1" fillId="29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left" wrapText="1"/>
    </xf>
    <xf numFmtId="165" fontId="1" fillId="29" borderId="1" xfId="0" applyNumberFormat="1" applyFont="1" applyFill="1" applyBorder="1" applyAlignment="1">
      <alignment horizontal="left" wrapText="1"/>
    </xf>
    <xf numFmtId="0" fontId="2" fillId="29" borderId="1" xfId="0" applyFont="1" applyFill="1" applyBorder="1" applyAlignment="1">
      <alignment horizontal="left" wrapText="1"/>
    </xf>
    <xf numFmtId="2" fontId="1" fillId="29" borderId="1" xfId="0" applyNumberFormat="1" applyFont="1" applyFill="1" applyBorder="1" applyAlignment="1">
      <alignment horizontal="left" wrapText="1"/>
    </xf>
    <xf numFmtId="49" fontId="3" fillId="29" borderId="1" xfId="0" applyNumberFormat="1" applyFont="1" applyFill="1" applyBorder="1" applyAlignment="1">
      <alignment horizontal="left" wrapText="1"/>
    </xf>
    <xf numFmtId="49" fontId="3" fillId="30" borderId="1" xfId="0" applyNumberFormat="1" applyFont="1" applyFill="1" applyBorder="1" applyAlignment="1">
      <alignment horizontal="left" wrapText="1"/>
    </xf>
    <xf numFmtId="1" fontId="4" fillId="29" borderId="1" xfId="0" applyNumberFormat="1" applyFont="1" applyFill="1" applyBorder="1" applyAlignment="1">
      <alignment horizontal="left" wrapText="1"/>
    </xf>
    <xf numFmtId="1" fontId="4" fillId="30" borderId="1" xfId="0" applyNumberFormat="1" applyFont="1" applyFill="1" applyBorder="1" applyAlignment="1">
      <alignment horizontal="left" wrapText="1"/>
    </xf>
    <xf numFmtId="165" fontId="4" fillId="30" borderId="1" xfId="0" applyNumberFormat="1" applyFont="1" applyFill="1" applyBorder="1" applyAlignment="1">
      <alignment horizontal="left" wrapText="1"/>
    </xf>
    <xf numFmtId="165" fontId="1" fillId="30" borderId="1" xfId="0" applyNumberFormat="1" applyFont="1" applyFill="1" applyBorder="1" applyAlignment="1">
      <alignment horizontal="left" wrapText="1"/>
    </xf>
    <xf numFmtId="165" fontId="2" fillId="29" borderId="1" xfId="0" applyNumberFormat="1" applyFont="1" applyFill="1" applyBorder="1" applyAlignment="1">
      <alignment horizontal="left" wrapText="1"/>
    </xf>
    <xf numFmtId="1" fontId="2" fillId="29" borderId="1" xfId="0" applyNumberFormat="1" applyFont="1" applyFill="1" applyBorder="1" applyAlignment="1">
      <alignment horizontal="left" wrapText="1"/>
    </xf>
    <xf numFmtId="1" fontId="5" fillId="30" borderId="1" xfId="0" applyNumberFormat="1" applyFont="1" applyFill="1" applyBorder="1" applyAlignment="1">
      <alignment horizontal="left" wrapText="1"/>
    </xf>
    <xf numFmtId="2" fontId="1" fillId="29" borderId="1" xfId="1" applyNumberFormat="1" applyFont="1" applyFill="1" applyBorder="1" applyAlignment="1" applyProtection="1">
      <alignment horizontal="left" wrapText="1"/>
    </xf>
    <xf numFmtId="0" fontId="1" fillId="31" borderId="1" xfId="0" applyFont="1" applyFill="1" applyBorder="1" applyAlignment="1">
      <alignment horizontal="left" wrapText="1"/>
    </xf>
    <xf numFmtId="1" fontId="1" fillId="29" borderId="1" xfId="0" applyNumberFormat="1" applyFont="1" applyFill="1" applyBorder="1" applyAlignment="1">
      <alignment horizontal="left" wrapText="1"/>
    </xf>
    <xf numFmtId="1" fontId="1" fillId="32" borderId="1" xfId="0" applyNumberFormat="1" applyFont="1" applyFill="1" applyBorder="1" applyAlignment="1">
      <alignment horizontal="left" wrapText="1"/>
    </xf>
    <xf numFmtId="9" fontId="1" fillId="29" borderId="1" xfId="1" applyFont="1" applyFill="1" applyBorder="1" applyAlignment="1" applyProtection="1">
      <alignment horizontal="left" wrapText="1"/>
    </xf>
    <xf numFmtId="0" fontId="1" fillId="29" borderId="1" xfId="0" applyFont="1" applyFill="1" applyBorder="1" applyAlignment="1">
      <alignment horizontal="left" vertical="center" wrapText="1"/>
    </xf>
    <xf numFmtId="0" fontId="5" fillId="29" borderId="1" xfId="0" applyFont="1" applyFill="1" applyBorder="1" applyAlignment="1">
      <alignment horizontal="left" wrapText="1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left" wrapText="1"/>
    </xf>
    <xf numFmtId="2" fontId="1" fillId="31" borderId="1" xfId="1" applyNumberFormat="1" applyFont="1" applyFill="1" applyBorder="1" applyAlignment="1" applyProtection="1">
      <alignment horizontal="left" wrapText="1"/>
    </xf>
    <xf numFmtId="1" fontId="1" fillId="31" borderId="1" xfId="0" applyNumberFormat="1" applyFont="1" applyFill="1" applyBorder="1" applyAlignment="1">
      <alignment horizontal="left" wrapText="1"/>
    </xf>
    <xf numFmtId="0" fontId="5" fillId="24" borderId="1" xfId="0" applyFont="1" applyFill="1" applyBorder="1" applyAlignment="1">
      <alignment horizontal="left" wrapText="1"/>
    </xf>
    <xf numFmtId="0" fontId="5" fillId="24" borderId="1" xfId="0" applyFont="1" applyFill="1" applyBorder="1" applyAlignment="1">
      <alignment horizontal="center" wrapText="1"/>
    </xf>
    <xf numFmtId="0" fontId="1" fillId="24" borderId="1" xfId="0" applyFont="1" applyFill="1" applyBorder="1" applyAlignment="1">
      <alignment horizontal="left" wrapText="1"/>
    </xf>
    <xf numFmtId="0" fontId="1" fillId="24" borderId="1" xfId="0" applyFont="1" applyFill="1" applyBorder="1" applyAlignment="1">
      <alignment horizontal="center" wrapText="1"/>
    </xf>
    <xf numFmtId="2" fontId="1" fillId="24" borderId="1" xfId="0" applyNumberFormat="1" applyFont="1" applyFill="1" applyBorder="1" applyAlignment="1">
      <alignment horizontal="left" wrapText="1"/>
    </xf>
    <xf numFmtId="0" fontId="1" fillId="33" borderId="1" xfId="0" applyFont="1" applyFill="1" applyBorder="1" applyAlignment="1">
      <alignment horizontal="left" wrapText="1"/>
    </xf>
    <xf numFmtId="1" fontId="4" fillId="24" borderId="1" xfId="0" applyNumberFormat="1" applyFont="1" applyFill="1" applyBorder="1" applyAlignment="1">
      <alignment horizontal="left" wrapText="1"/>
    </xf>
    <xf numFmtId="165" fontId="1" fillId="33" borderId="1" xfId="0" applyNumberFormat="1" applyFont="1" applyFill="1" applyBorder="1" applyAlignment="1">
      <alignment horizontal="left" wrapText="1"/>
    </xf>
    <xf numFmtId="165" fontId="1" fillId="24" borderId="1" xfId="0" applyNumberFormat="1" applyFont="1" applyFill="1" applyBorder="1" applyAlignment="1">
      <alignment horizontal="left" wrapText="1"/>
    </xf>
    <xf numFmtId="1" fontId="2" fillId="24" borderId="1" xfId="0" applyNumberFormat="1" applyFont="1" applyFill="1" applyBorder="1" applyAlignment="1">
      <alignment horizontal="left" wrapText="1"/>
    </xf>
    <xf numFmtId="1" fontId="5" fillId="33" borderId="1" xfId="0" applyNumberFormat="1" applyFont="1" applyFill="1" applyBorder="1" applyAlignment="1">
      <alignment horizontal="left" wrapText="1"/>
    </xf>
    <xf numFmtId="0" fontId="1" fillId="24" borderId="1" xfId="0" applyFont="1" applyFill="1" applyBorder="1" applyAlignment="1">
      <alignment horizontal="left" vertical="center" wrapText="1"/>
    </xf>
    <xf numFmtId="9" fontId="1" fillId="24" borderId="1" xfId="1" applyFont="1" applyFill="1" applyBorder="1"/>
    <xf numFmtId="2" fontId="1" fillId="24" borderId="1" xfId="8" applyNumberFormat="1" applyFont="1" applyFill="1" applyBorder="1" applyAlignment="1">
      <alignment horizontal="left" wrapText="1"/>
    </xf>
    <xf numFmtId="0" fontId="2" fillId="24" borderId="1" xfId="0" applyFont="1" applyFill="1" applyBorder="1" applyAlignment="1">
      <alignment horizontal="left" wrapText="1"/>
    </xf>
    <xf numFmtId="49" fontId="3" fillId="33" borderId="1" xfId="0" applyNumberFormat="1" applyFont="1" applyFill="1" applyBorder="1" applyAlignment="1">
      <alignment horizontal="left" wrapText="1"/>
    </xf>
    <xf numFmtId="1" fontId="4" fillId="33" borderId="1" xfId="0" applyNumberFormat="1" applyFont="1" applyFill="1" applyBorder="1" applyAlignment="1">
      <alignment horizontal="left" wrapText="1"/>
    </xf>
    <xf numFmtId="165" fontId="4" fillId="33" borderId="1" xfId="0" applyNumberFormat="1" applyFont="1" applyFill="1" applyBorder="1" applyAlignment="1">
      <alignment horizontal="left" wrapText="1"/>
    </xf>
    <xf numFmtId="165" fontId="2" fillId="24" borderId="1" xfId="0" applyNumberFormat="1" applyFont="1" applyFill="1" applyBorder="1" applyAlignment="1">
      <alignment horizontal="left" wrapText="1"/>
    </xf>
    <xf numFmtId="1" fontId="1" fillId="24" borderId="1" xfId="0" applyNumberFormat="1" applyFont="1" applyFill="1" applyBorder="1" applyAlignment="1">
      <alignment horizontal="left" wrapText="1"/>
    </xf>
    <xf numFmtId="9" fontId="1" fillId="24" borderId="1" xfId="1" applyFont="1" applyFill="1" applyBorder="1" applyAlignment="1" applyProtection="1">
      <alignment horizontal="left" wrapText="1"/>
    </xf>
    <xf numFmtId="9" fontId="1" fillId="24" borderId="1" xfId="1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center" vertical="center" wrapText="1"/>
    </xf>
    <xf numFmtId="0" fontId="25" fillId="20" borderId="1" xfId="139" applyFont="1" applyBorder="1" applyAlignment="1">
      <alignment horizontal="left" textRotation="180" wrapText="1"/>
    </xf>
    <xf numFmtId="9" fontId="1" fillId="0" borderId="1" xfId="1" applyFont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164" fontId="24" fillId="0" borderId="1" xfId="148" applyFont="1" applyFill="1" applyBorder="1" applyAlignment="1">
      <alignment horizontal="right" vertical="center" wrapText="1"/>
    </xf>
    <xf numFmtId="9" fontId="1" fillId="0" borderId="1" xfId="1" applyFont="1" applyBorder="1" applyAlignment="1">
      <alignment vertical="center"/>
    </xf>
    <xf numFmtId="164" fontId="1" fillId="0" borderId="1" xfId="148" applyFont="1" applyBorder="1" applyAlignment="1">
      <alignment horizontal="right" wrapText="1"/>
    </xf>
    <xf numFmtId="0" fontId="27" fillId="0" borderId="1" xfId="133" applyFont="1" applyBorder="1" applyAlignment="1" applyProtection="1">
      <alignment horizontal="left" wrapText="1"/>
    </xf>
    <xf numFmtId="9" fontId="1" fillId="24" borderId="1" xfId="1" applyFont="1" applyFill="1" applyBorder="1" applyAlignment="1">
      <alignment horizontal="left" vertical="center" wrapText="1"/>
    </xf>
    <xf numFmtId="164" fontId="24" fillId="24" borderId="1" xfId="148" applyFont="1" applyFill="1" applyBorder="1" applyAlignment="1">
      <alignment horizontal="right" vertical="center" wrapText="1"/>
    </xf>
    <xf numFmtId="9" fontId="1" fillId="29" borderId="1" xfId="1" applyFont="1" applyFill="1" applyBorder="1" applyAlignment="1">
      <alignment horizontal="left" vertical="center" wrapText="1"/>
    </xf>
    <xf numFmtId="0" fontId="1" fillId="27" borderId="1" xfId="155" applyFont="1" applyFill="1" applyBorder="1" applyAlignment="1">
      <alignment horizontal="left" wrapText="1"/>
    </xf>
    <xf numFmtId="0" fontId="1" fillId="27" borderId="1" xfId="155" applyFont="1" applyFill="1" applyBorder="1" applyAlignment="1">
      <alignment horizontal="center" wrapText="1"/>
    </xf>
    <xf numFmtId="165" fontId="1" fillId="27" borderId="1" xfId="155" applyNumberFormat="1" applyFont="1" applyFill="1" applyBorder="1" applyAlignment="1">
      <alignment horizontal="left" wrapText="1"/>
    </xf>
    <xf numFmtId="2" fontId="1" fillId="27" borderId="1" xfId="155" applyNumberFormat="1" applyFont="1" applyFill="1" applyBorder="1" applyAlignment="1">
      <alignment horizontal="left" wrapText="1"/>
    </xf>
    <xf numFmtId="49" fontId="1" fillId="27" borderId="1" xfId="155" applyNumberFormat="1" applyFont="1" applyFill="1" applyBorder="1" applyAlignment="1">
      <alignment horizontal="left" wrapText="1"/>
    </xf>
    <xf numFmtId="49" fontId="1" fillId="28" borderId="1" xfId="155" applyNumberFormat="1" applyFont="1" applyFill="1" applyBorder="1" applyAlignment="1">
      <alignment horizontal="left" wrapText="1"/>
    </xf>
    <xf numFmtId="0" fontId="1" fillId="28" borderId="1" xfId="155" applyFont="1" applyFill="1" applyBorder="1" applyAlignment="1">
      <alignment horizontal="left" wrapText="1"/>
    </xf>
    <xf numFmtId="165" fontId="1" fillId="28" borderId="1" xfId="155" applyNumberFormat="1" applyFont="1" applyFill="1" applyBorder="1" applyAlignment="1">
      <alignment horizontal="left" wrapText="1"/>
    </xf>
    <xf numFmtId="1" fontId="1" fillId="27" borderId="1" xfId="155" applyNumberFormat="1" applyFont="1" applyFill="1" applyBorder="1" applyAlignment="1">
      <alignment horizontal="left" wrapText="1"/>
    </xf>
    <xf numFmtId="9" fontId="1" fillId="27" borderId="1" xfId="155" applyNumberFormat="1" applyFont="1" applyFill="1" applyBorder="1" applyAlignment="1" applyProtection="1">
      <alignment horizontal="left" wrapText="1"/>
    </xf>
    <xf numFmtId="0" fontId="1" fillId="27" borderId="1" xfId="155" applyFont="1" applyFill="1" applyBorder="1" applyAlignment="1">
      <alignment horizontal="left" vertical="center" wrapText="1"/>
    </xf>
    <xf numFmtId="9" fontId="1" fillId="27" borderId="1" xfId="155" applyNumberFormat="1" applyFont="1" applyFill="1" applyBorder="1" applyAlignment="1">
      <alignment horizontal="left" vertical="center" wrapText="1"/>
    </xf>
    <xf numFmtId="9" fontId="1" fillId="12" borderId="1" xfId="1" applyFont="1" applyFill="1" applyBorder="1" applyAlignment="1">
      <alignment horizontal="left" vertical="center" wrapText="1"/>
    </xf>
    <xf numFmtId="0" fontId="28" fillId="14" borderId="1" xfId="8" applyFont="1" applyBorder="1" applyAlignment="1">
      <alignment horizontal="left" wrapText="1"/>
    </xf>
    <xf numFmtId="9" fontId="1" fillId="0" borderId="1" xfId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vertical="center"/>
    </xf>
    <xf numFmtId="9" fontId="30" fillId="22" borderId="1" xfId="14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26" fillId="25" borderId="1" xfId="142" applyFont="1" applyBorder="1" applyAlignment="1">
      <alignment horizontal="left" textRotation="180" wrapText="1"/>
    </xf>
    <xf numFmtId="0" fontId="24" fillId="24" borderId="1" xfId="0" applyFont="1" applyFill="1" applyBorder="1" applyAlignment="1">
      <alignment vertical="center"/>
    </xf>
    <xf numFmtId="0" fontId="24" fillId="24" borderId="1" xfId="0" applyFont="1" applyFill="1" applyBorder="1" applyAlignment="1">
      <alignment vertical="center" wrapText="1"/>
    </xf>
    <xf numFmtId="0" fontId="24" fillId="24" borderId="1" xfId="0" applyFont="1" applyFill="1" applyBorder="1" applyAlignment="1">
      <alignment horizontal="center" vertical="center" wrapText="1"/>
    </xf>
    <xf numFmtId="164" fontId="1" fillId="24" borderId="1" xfId="148" applyFont="1" applyFill="1" applyBorder="1" applyAlignment="1">
      <alignment horizontal="right" wrapText="1"/>
    </xf>
    <xf numFmtId="164" fontId="1" fillId="29" borderId="1" xfId="148" applyFont="1" applyFill="1" applyBorder="1" applyAlignment="1">
      <alignment horizontal="right" wrapText="1"/>
    </xf>
    <xf numFmtId="0" fontId="24" fillId="29" borderId="1" xfId="0" applyFont="1" applyFill="1" applyBorder="1" applyAlignment="1">
      <alignment vertical="center"/>
    </xf>
    <xf numFmtId="0" fontId="24" fillId="29" borderId="1" xfId="0" applyFont="1" applyFill="1" applyBorder="1" applyAlignment="1">
      <alignment vertical="center" wrapText="1"/>
    </xf>
    <xf numFmtId="164" fontId="24" fillId="29" borderId="1" xfId="148" applyFont="1" applyFill="1" applyBorder="1" applyAlignment="1">
      <alignment horizontal="right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13" fillId="21" borderId="1" xfId="140" applyFont="1" applyBorder="1"/>
    <xf numFmtId="0" fontId="1" fillId="21" borderId="1" xfId="140" applyFont="1" applyBorder="1" applyAlignment="1">
      <alignment horizontal="center" wrapText="1"/>
    </xf>
    <xf numFmtId="0" fontId="25" fillId="21" borderId="1" xfId="140" applyFont="1" applyBorder="1" applyAlignment="1">
      <alignment horizontal="left" wrapText="1"/>
    </xf>
    <xf numFmtId="0" fontId="1" fillId="21" borderId="1" xfId="140" applyFont="1" applyBorder="1" applyAlignment="1">
      <alignment horizontal="left" wrapText="1"/>
    </xf>
    <xf numFmtId="165" fontId="1" fillId="21" borderId="1" xfId="140" applyNumberFormat="1" applyFont="1" applyBorder="1" applyAlignment="1">
      <alignment horizontal="left" wrapText="1"/>
    </xf>
    <xf numFmtId="0" fontId="2" fillId="21" borderId="1" xfId="140" applyFont="1" applyBorder="1" applyAlignment="1">
      <alignment horizontal="left" wrapText="1"/>
    </xf>
    <xf numFmtId="2" fontId="1" fillId="21" borderId="1" xfId="140" applyNumberFormat="1" applyFont="1" applyBorder="1" applyAlignment="1">
      <alignment horizontal="left" wrapText="1"/>
    </xf>
    <xf numFmtId="49" fontId="3" fillId="21" borderId="1" xfId="140" applyNumberFormat="1" applyFont="1" applyBorder="1" applyAlignment="1">
      <alignment horizontal="left" wrapText="1"/>
    </xf>
    <xf numFmtId="0" fontId="4" fillId="21" borderId="1" xfId="140" applyFont="1" applyBorder="1" applyAlignment="1">
      <alignment horizontal="left" wrapText="1"/>
    </xf>
    <xf numFmtId="1" fontId="4" fillId="21" borderId="1" xfId="140" applyNumberFormat="1" applyFont="1" applyBorder="1" applyAlignment="1">
      <alignment horizontal="left" wrapText="1"/>
    </xf>
    <xf numFmtId="165" fontId="4" fillId="21" borderId="1" xfId="140" applyNumberFormat="1" applyFont="1" applyBorder="1" applyAlignment="1">
      <alignment horizontal="left" wrapText="1"/>
    </xf>
    <xf numFmtId="165" fontId="2" fillId="21" borderId="1" xfId="140" applyNumberFormat="1" applyFont="1" applyBorder="1" applyAlignment="1">
      <alignment horizontal="left" wrapText="1"/>
    </xf>
    <xf numFmtId="1" fontId="2" fillId="21" borderId="1" xfId="140" applyNumberFormat="1" applyFont="1" applyBorder="1" applyAlignment="1">
      <alignment horizontal="left" wrapText="1"/>
    </xf>
    <xf numFmtId="1" fontId="5" fillId="21" borderId="1" xfId="140" applyNumberFormat="1" applyFont="1" applyBorder="1" applyAlignment="1">
      <alignment horizontal="left" wrapText="1"/>
    </xf>
    <xf numFmtId="1" fontId="1" fillId="21" borderId="1" xfId="140" applyNumberFormat="1" applyFont="1" applyBorder="1" applyAlignment="1">
      <alignment horizontal="left" wrapText="1"/>
    </xf>
    <xf numFmtId="9" fontId="1" fillId="21" borderId="1" xfId="140" applyNumberFormat="1" applyFont="1" applyBorder="1" applyAlignment="1" applyProtection="1">
      <alignment horizontal="left" wrapText="1"/>
    </xf>
    <xf numFmtId="49" fontId="1" fillId="21" borderId="1" xfId="140" applyNumberFormat="1" applyFont="1" applyBorder="1" applyAlignment="1">
      <alignment horizontal="left" wrapText="1"/>
    </xf>
    <xf numFmtId="0" fontId="1" fillId="21" borderId="1" xfId="140" applyFont="1" applyBorder="1" applyAlignment="1">
      <alignment horizontal="left" vertical="center" wrapText="1"/>
    </xf>
    <xf numFmtId="9" fontId="1" fillId="21" borderId="1" xfId="140" applyNumberFormat="1" applyFont="1" applyBorder="1" applyAlignment="1">
      <alignment horizontal="left" vertical="center" wrapText="1"/>
    </xf>
    <xf numFmtId="0" fontId="24" fillId="21" borderId="1" xfId="140" applyFont="1" applyBorder="1" applyAlignment="1">
      <alignment vertical="center"/>
    </xf>
    <xf numFmtId="0" fontId="24" fillId="21" borderId="1" xfId="140" applyFont="1" applyBorder="1" applyAlignment="1">
      <alignment vertical="center" wrapText="1"/>
    </xf>
    <xf numFmtId="164" fontId="24" fillId="21" borderId="1" xfId="140" applyNumberFormat="1" applyFont="1" applyBorder="1" applyAlignment="1">
      <alignment horizontal="right" vertical="center" wrapText="1"/>
    </xf>
    <xf numFmtId="0" fontId="24" fillId="21" borderId="1" xfId="140" applyFont="1" applyBorder="1" applyAlignment="1">
      <alignment horizontal="center" vertical="center" wrapText="1"/>
    </xf>
    <xf numFmtId="0" fontId="6" fillId="21" borderId="1" xfId="140" applyFont="1" applyBorder="1" applyAlignment="1">
      <alignment horizontal="left" wrapText="1"/>
    </xf>
    <xf numFmtId="2" fontId="1" fillId="21" borderId="1" xfId="140" applyNumberFormat="1" applyFont="1" applyBorder="1" applyAlignment="1" applyProtection="1">
      <alignment horizontal="left" wrapText="1"/>
    </xf>
    <xf numFmtId="0" fontId="1" fillId="27" borderId="1" xfId="155" applyFont="1" applyFill="1" applyBorder="1" applyAlignment="1">
      <alignment horizontal="right" wrapText="1"/>
    </xf>
    <xf numFmtId="0" fontId="1" fillId="26" borderId="1" xfId="155" applyFont="1" applyFill="1" applyBorder="1" applyAlignment="1">
      <alignment horizontal="left" wrapText="1"/>
    </xf>
    <xf numFmtId="0" fontId="1" fillId="26" borderId="1" xfId="155" applyFont="1" applyFill="1" applyBorder="1" applyAlignment="1">
      <alignment horizontal="right" wrapText="1"/>
    </xf>
    <xf numFmtId="164" fontId="1" fillId="12" borderId="1" xfId="148" applyFont="1" applyFill="1" applyBorder="1" applyAlignment="1">
      <alignment horizontal="right" wrapText="1"/>
    </xf>
    <xf numFmtId="164" fontId="1" fillId="0" borderId="1" xfId="148" applyFont="1" applyBorder="1" applyAlignment="1">
      <alignment horizontal="right"/>
    </xf>
    <xf numFmtId="0" fontId="1" fillId="21" borderId="1" xfId="140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24" borderId="1" xfId="0" applyNumberFormat="1" applyFont="1" applyFill="1" applyBorder="1" applyAlignment="1">
      <alignment horizontal="left" vertical="center" wrapText="1"/>
    </xf>
    <xf numFmtId="165" fontId="1" fillId="29" borderId="1" xfId="0" applyNumberFormat="1" applyFont="1" applyFill="1" applyBorder="1" applyAlignment="1">
      <alignment horizontal="left" vertical="center" wrapText="1"/>
    </xf>
    <xf numFmtId="165" fontId="1" fillId="21" borderId="1" xfId="140" applyNumberFormat="1" applyFont="1" applyBorder="1" applyAlignment="1">
      <alignment horizontal="left" vertical="center" wrapText="1"/>
    </xf>
    <xf numFmtId="165" fontId="1" fillId="34" borderId="1" xfId="0" applyNumberFormat="1" applyFont="1" applyFill="1" applyBorder="1" applyAlignment="1">
      <alignment horizontal="left" vertical="top" textRotation="180" wrapText="1"/>
    </xf>
    <xf numFmtId="0" fontId="4" fillId="34" borderId="1" xfId="0" applyFont="1" applyFill="1" applyBorder="1" applyAlignment="1">
      <alignment horizontal="left" vertical="top" textRotation="180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5" xfId="0" applyFont="1" applyFill="1" applyBorder="1" applyAlignment="1">
      <alignment horizontal="left" wrapText="1"/>
    </xf>
    <xf numFmtId="0" fontId="1" fillId="29" borderId="5" xfId="0" applyFont="1" applyFill="1" applyBorder="1" applyAlignment="1">
      <alignment horizontal="left" wrapText="1"/>
    </xf>
    <xf numFmtId="0" fontId="1" fillId="21" borderId="5" xfId="140" applyFont="1" applyBorder="1" applyAlignment="1">
      <alignment horizontal="left" wrapText="1"/>
    </xf>
    <xf numFmtId="2" fontId="19" fillId="20" borderId="1" xfId="139" applyNumberForma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1" fillId="35" borderId="1" xfId="163" applyBorder="1"/>
    <xf numFmtId="0" fontId="1" fillId="0" borderId="5" xfId="0" applyFont="1" applyFill="1" applyBorder="1" applyAlignment="1">
      <alignment horizontal="left" wrapText="1"/>
    </xf>
    <xf numFmtId="9" fontId="13" fillId="19" borderId="0" xfId="1" applyFont="1" applyFill="1" applyBorder="1"/>
    <xf numFmtId="0" fontId="1" fillId="23" borderId="1" xfId="0" applyFont="1" applyFill="1" applyBorder="1" applyAlignment="1">
      <alignment horizontal="left" wrapText="1"/>
    </xf>
    <xf numFmtId="0" fontId="1" fillId="23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left" wrapText="1"/>
    </xf>
    <xf numFmtId="165" fontId="1" fillId="23" borderId="1" xfId="0" applyNumberFormat="1" applyFont="1" applyFill="1" applyBorder="1" applyAlignment="1">
      <alignment horizontal="left" wrapText="1"/>
    </xf>
    <xf numFmtId="0" fontId="2" fillId="38" borderId="1" xfId="0" applyFont="1" applyFill="1" applyBorder="1" applyAlignment="1">
      <alignment horizontal="left" wrapText="1"/>
    </xf>
    <xf numFmtId="0" fontId="0" fillId="23" borderId="0" xfId="0" applyFill="1"/>
    <xf numFmtId="2" fontId="1" fillId="23" borderId="1" xfId="0" applyNumberFormat="1" applyFont="1" applyFill="1" applyBorder="1" applyAlignment="1">
      <alignment horizontal="left" wrapText="1"/>
    </xf>
    <xf numFmtId="2" fontId="19" fillId="37" borderId="1" xfId="139" applyNumberFormat="1" applyFill="1" applyBorder="1" applyAlignment="1">
      <alignment horizontal="left" wrapText="1"/>
    </xf>
    <xf numFmtId="49" fontId="3" fillId="23" borderId="1" xfId="0" applyNumberFormat="1" applyFont="1" applyFill="1" applyBorder="1" applyAlignment="1">
      <alignment horizontal="left" wrapText="1"/>
    </xf>
    <xf numFmtId="49" fontId="3" fillId="38" borderId="1" xfId="0" applyNumberFormat="1" applyFont="1" applyFill="1" applyBorder="1" applyAlignment="1">
      <alignment horizontal="left" wrapText="1"/>
    </xf>
    <xf numFmtId="1" fontId="4" fillId="23" borderId="1" xfId="0" applyNumberFormat="1" applyFont="1" applyFill="1" applyBorder="1" applyAlignment="1">
      <alignment horizontal="left" wrapText="1"/>
    </xf>
    <xf numFmtId="1" fontId="4" fillId="38" borderId="1" xfId="0" applyNumberFormat="1" applyFont="1" applyFill="1" applyBorder="1" applyAlignment="1">
      <alignment horizontal="left" wrapText="1"/>
    </xf>
    <xf numFmtId="165" fontId="4" fillId="38" borderId="1" xfId="0" applyNumberFormat="1" applyFont="1" applyFill="1" applyBorder="1" applyAlignment="1">
      <alignment horizontal="left" wrapText="1"/>
    </xf>
    <xf numFmtId="165" fontId="1" fillId="38" borderId="1" xfId="0" applyNumberFormat="1" applyFont="1" applyFill="1" applyBorder="1" applyAlignment="1">
      <alignment horizontal="left" wrapText="1"/>
    </xf>
    <xf numFmtId="165" fontId="2" fillId="23" borderId="1" xfId="0" applyNumberFormat="1" applyFont="1" applyFill="1" applyBorder="1" applyAlignment="1">
      <alignment horizontal="left" wrapText="1"/>
    </xf>
    <xf numFmtId="1" fontId="2" fillId="23" borderId="1" xfId="0" applyNumberFormat="1" applyFont="1" applyFill="1" applyBorder="1" applyAlignment="1">
      <alignment horizontal="left" wrapText="1"/>
    </xf>
    <xf numFmtId="1" fontId="5" fillId="38" borderId="1" xfId="0" applyNumberFormat="1" applyFont="1" applyFill="1" applyBorder="1" applyAlignment="1">
      <alignment horizontal="left" wrapText="1"/>
    </xf>
    <xf numFmtId="2" fontId="1" fillId="23" borderId="1" xfId="1" applyNumberFormat="1" applyFont="1" applyFill="1" applyBorder="1" applyAlignment="1" applyProtection="1">
      <alignment horizontal="left" wrapText="1"/>
    </xf>
    <xf numFmtId="1" fontId="1" fillId="23" borderId="1" xfId="0" applyNumberFormat="1" applyFont="1" applyFill="1" applyBorder="1" applyAlignment="1">
      <alignment horizontal="left" wrapText="1"/>
    </xf>
    <xf numFmtId="0" fontId="2" fillId="23" borderId="1" xfId="0" applyFont="1" applyFill="1" applyBorder="1" applyAlignment="1">
      <alignment horizontal="left" wrapText="1"/>
    </xf>
    <xf numFmtId="9" fontId="1" fillId="23" borderId="1" xfId="1" applyFont="1" applyFill="1" applyBorder="1" applyAlignment="1" applyProtection="1">
      <alignment horizontal="left" wrapText="1"/>
    </xf>
    <xf numFmtId="0" fontId="1" fillId="23" borderId="1" xfId="0" applyFont="1" applyFill="1" applyBorder="1" applyAlignment="1">
      <alignment horizontal="left" vertical="center" wrapText="1"/>
    </xf>
    <xf numFmtId="9" fontId="1" fillId="23" borderId="1" xfId="1" applyFont="1" applyFill="1" applyBorder="1" applyAlignment="1">
      <alignment horizontal="left" vertical="center" wrapText="1"/>
    </xf>
    <xf numFmtId="0" fontId="24" fillId="23" borderId="1" xfId="0" applyFont="1" applyFill="1" applyBorder="1" applyAlignment="1">
      <alignment vertical="center"/>
    </xf>
    <xf numFmtId="0" fontId="24" fillId="23" borderId="1" xfId="0" applyFont="1" applyFill="1" applyBorder="1" applyAlignment="1">
      <alignment vertical="center" wrapText="1"/>
    </xf>
    <xf numFmtId="164" fontId="24" fillId="23" borderId="1" xfId="148" applyFont="1" applyFill="1" applyBorder="1" applyAlignment="1">
      <alignment horizontal="right" vertical="center" wrapText="1"/>
    </xf>
    <xf numFmtId="0" fontId="24" fillId="23" borderId="1" xfId="0" applyFont="1" applyFill="1" applyBorder="1" applyAlignment="1">
      <alignment horizontal="center" vertical="center" wrapText="1"/>
    </xf>
    <xf numFmtId="0" fontId="13" fillId="23" borderId="1" xfId="0" applyFont="1" applyFill="1" applyBorder="1"/>
    <xf numFmtId="0" fontId="1" fillId="39" borderId="1" xfId="0" applyFont="1" applyFill="1" applyBorder="1" applyAlignment="1">
      <alignment horizontal="left" wrapText="1"/>
    </xf>
    <xf numFmtId="0" fontId="1" fillId="39" borderId="1" xfId="0" applyFont="1" applyFill="1" applyBorder="1" applyAlignment="1">
      <alignment horizontal="center" wrapText="1"/>
    </xf>
    <xf numFmtId="0" fontId="5" fillId="39" borderId="1" xfId="0" applyFont="1" applyFill="1" applyBorder="1" applyAlignment="1">
      <alignment horizontal="left" wrapText="1"/>
    </xf>
    <xf numFmtId="0" fontId="1" fillId="39" borderId="1" xfId="133" applyFont="1" applyFill="1" applyBorder="1" applyAlignment="1" applyProtection="1">
      <alignment horizontal="left" wrapText="1"/>
    </xf>
    <xf numFmtId="0" fontId="16" fillId="39" borderId="1" xfId="0" applyFont="1" applyFill="1" applyBorder="1" applyAlignment="1">
      <alignment horizontal="left" wrapText="1"/>
    </xf>
    <xf numFmtId="165" fontId="1" fillId="39" borderId="1" xfId="0" applyNumberFormat="1" applyFont="1" applyFill="1" applyBorder="1" applyAlignment="1">
      <alignment horizontal="left" wrapText="1"/>
    </xf>
    <xf numFmtId="0" fontId="2" fillId="39" borderId="1" xfId="0" applyFont="1" applyFill="1" applyBorder="1" applyAlignment="1">
      <alignment horizontal="left" wrapText="1"/>
    </xf>
    <xf numFmtId="0" fontId="0" fillId="39" borderId="0" xfId="0" applyFill="1"/>
    <xf numFmtId="2" fontId="1" fillId="39" borderId="1" xfId="0" applyNumberFormat="1" applyFont="1" applyFill="1" applyBorder="1" applyAlignment="1">
      <alignment horizontal="left" wrapText="1"/>
    </xf>
    <xf numFmtId="2" fontId="19" fillId="36" borderId="1" xfId="139" applyNumberFormat="1" applyFill="1" applyBorder="1" applyAlignment="1">
      <alignment horizontal="left" wrapText="1"/>
    </xf>
    <xf numFmtId="49" fontId="16" fillId="39" borderId="1" xfId="0" applyNumberFormat="1" applyFont="1" applyFill="1" applyBorder="1" applyAlignment="1">
      <alignment horizontal="left" wrapText="1"/>
    </xf>
    <xf numFmtId="49" fontId="3" fillId="40" borderId="1" xfId="0" applyNumberFormat="1" applyFont="1" applyFill="1" applyBorder="1" applyAlignment="1">
      <alignment horizontal="left" wrapText="1"/>
    </xf>
    <xf numFmtId="1" fontId="16" fillId="39" borderId="1" xfId="0" applyNumberFormat="1" applyFont="1" applyFill="1" applyBorder="1" applyAlignment="1">
      <alignment horizontal="left" wrapText="1"/>
    </xf>
    <xf numFmtId="1" fontId="4" fillId="39" borderId="1" xfId="0" applyNumberFormat="1" applyFont="1" applyFill="1" applyBorder="1" applyAlignment="1">
      <alignment horizontal="left" wrapText="1"/>
    </xf>
    <xf numFmtId="1" fontId="4" fillId="40" borderId="1" xfId="0" applyNumberFormat="1" applyFont="1" applyFill="1" applyBorder="1" applyAlignment="1">
      <alignment horizontal="left" wrapText="1"/>
    </xf>
    <xf numFmtId="165" fontId="4" fillId="40" borderId="1" xfId="0" applyNumberFormat="1" applyFont="1" applyFill="1" applyBorder="1" applyAlignment="1">
      <alignment horizontal="left" wrapText="1"/>
    </xf>
    <xf numFmtId="165" fontId="16" fillId="39" borderId="1" xfId="0" applyNumberFormat="1" applyFont="1" applyFill="1" applyBorder="1" applyAlignment="1">
      <alignment horizontal="left" wrapText="1"/>
    </xf>
    <xf numFmtId="165" fontId="1" fillId="40" borderId="1" xfId="0" applyNumberFormat="1" applyFont="1" applyFill="1" applyBorder="1" applyAlignment="1">
      <alignment horizontal="left" wrapText="1"/>
    </xf>
    <xf numFmtId="165" fontId="2" fillId="39" borderId="1" xfId="0" applyNumberFormat="1" applyFont="1" applyFill="1" applyBorder="1" applyAlignment="1">
      <alignment horizontal="left" wrapText="1"/>
    </xf>
    <xf numFmtId="1" fontId="2" fillId="39" borderId="1" xfId="0" applyNumberFormat="1" applyFont="1" applyFill="1" applyBorder="1" applyAlignment="1">
      <alignment horizontal="left" wrapText="1"/>
    </xf>
    <xf numFmtId="1" fontId="5" fillId="40" borderId="1" xfId="0" applyNumberFormat="1" applyFont="1" applyFill="1" applyBorder="1" applyAlignment="1">
      <alignment horizontal="left" wrapText="1"/>
    </xf>
    <xf numFmtId="1" fontId="1" fillId="39" borderId="1" xfId="0" applyNumberFormat="1" applyFont="1" applyFill="1" applyBorder="1" applyAlignment="1">
      <alignment horizontal="left" wrapText="1"/>
    </xf>
    <xf numFmtId="9" fontId="1" fillId="39" borderId="1" xfId="1" applyFont="1" applyFill="1" applyBorder="1" applyAlignment="1" applyProtection="1">
      <alignment horizontal="left" wrapText="1"/>
    </xf>
    <xf numFmtId="0" fontId="1" fillId="39" borderId="1" xfId="0" applyFont="1" applyFill="1" applyBorder="1" applyAlignment="1">
      <alignment horizontal="left" vertical="center" wrapText="1"/>
    </xf>
    <xf numFmtId="9" fontId="1" fillId="39" borderId="1" xfId="1" applyFont="1" applyFill="1" applyBorder="1" applyAlignment="1">
      <alignment horizontal="left" vertical="center" wrapText="1"/>
    </xf>
    <xf numFmtId="0" fontId="24" fillId="39" borderId="1" xfId="0" applyFont="1" applyFill="1" applyBorder="1" applyAlignment="1">
      <alignment vertical="center"/>
    </xf>
    <xf numFmtId="0" fontId="24" fillId="39" borderId="1" xfId="0" applyFont="1" applyFill="1" applyBorder="1" applyAlignment="1">
      <alignment vertical="center" wrapText="1"/>
    </xf>
    <xf numFmtId="164" fontId="24" fillId="39" borderId="1" xfId="148" applyFont="1" applyFill="1" applyBorder="1" applyAlignment="1">
      <alignment horizontal="right" vertical="center" wrapText="1"/>
    </xf>
    <xf numFmtId="0" fontId="24" fillId="39" borderId="1" xfId="0" applyFont="1" applyFill="1" applyBorder="1" applyAlignment="1">
      <alignment horizontal="center" vertical="center" wrapText="1"/>
    </xf>
  </cellXfs>
  <cellStyles count="186">
    <cellStyle name="1000-sep (2 dec)" xfId="148" builtinId="3"/>
    <cellStyle name="Advarselstekst" xfId="155" builtinId="11"/>
    <cellStyle name="Bemærk!" xfId="140" builtinId="10"/>
    <cellStyle name="Besøgt link" xfId="3" builtinId="9" hidden="1"/>
    <cellStyle name="Besøgt link" xfId="5" builtinId="9" hidden="1"/>
    <cellStyle name="Besøgt link" xfId="7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5" builtinId="9" hidden="1"/>
    <cellStyle name="Besøgt link" xfId="136" builtinId="9" hidden="1"/>
    <cellStyle name="Besøgt link" xfId="137" builtinId="9" hidden="1"/>
    <cellStyle name="Besøgt link" xfId="138" builtinId="9" hidden="1"/>
    <cellStyle name="Besøgt link" xfId="143" builtinId="9" hidden="1"/>
    <cellStyle name="Besøgt link" xfId="144" builtinId="9" hidden="1"/>
    <cellStyle name="Besøgt link" xfId="145" builtinId="9" hidden="1"/>
    <cellStyle name="Besøgt link" xfId="146" builtinId="9" hidden="1"/>
    <cellStyle name="Besøgt link" xfId="147" builtinId="9" hidden="1"/>
    <cellStyle name="Besøgt link" xfId="149" builtinId="9" hidden="1"/>
    <cellStyle name="Besøgt link" xfId="150" builtinId="9" hidden="1"/>
    <cellStyle name="Besøgt link" xfId="151" builtinId="9" hidden="1"/>
    <cellStyle name="Besøgt link" xfId="152" builtinId="9" hidden="1"/>
    <cellStyle name="Besøgt link" xfId="153" builtinId="9" hidden="1"/>
    <cellStyle name="Besøgt link" xfId="154" builtinId="9" hidden="1"/>
    <cellStyle name="Besøgt link" xfId="156" builtinId="9" hidden="1"/>
    <cellStyle name="Besøgt link" xfId="157" builtinId="9" hidden="1"/>
    <cellStyle name="Besøgt link" xfId="158" builtinId="9" hidden="1"/>
    <cellStyle name="Besøgt link" xfId="159" builtinId="9" hidden="1"/>
    <cellStyle name="Besøgt link" xfId="160" builtinId="9" hidden="1"/>
    <cellStyle name="Besøgt link" xfId="161" builtinId="9" hidden="1"/>
    <cellStyle name="Besøgt link" xfId="162" builtinId="9" hidden="1"/>
    <cellStyle name="Besøgt link" xfId="164" builtinId="9" hidden="1"/>
    <cellStyle name="Besøgt link" xfId="165" builtinId="9" hidden="1"/>
    <cellStyle name="Besøgt link" xfId="166" builtinId="9" hidden="1"/>
    <cellStyle name="Besøgt link" xfId="167" builtinId="9" hidden="1"/>
    <cellStyle name="Besøgt link" xfId="168" builtinId="9" hidden="1"/>
    <cellStyle name="Besøgt link" xfId="169" builtinId="9" hidden="1"/>
    <cellStyle name="Besøgt link" xfId="170" builtinId="9" hidden="1"/>
    <cellStyle name="Besøgt link" xfId="171" builtinId="9" hidden="1"/>
    <cellStyle name="Besøgt link" xfId="172" builtinId="9" hidden="1"/>
    <cellStyle name="Besøgt link" xfId="173" builtinId="9" hidden="1"/>
    <cellStyle name="Besøgt link" xfId="174" builtinId="9" hidden="1"/>
    <cellStyle name="Besøgt link" xfId="175" builtinId="9" hidden="1"/>
    <cellStyle name="Besøgt link" xfId="176" builtinId="9" hidden="1"/>
    <cellStyle name="Besøgt link" xfId="177" builtinId="9" hidden="1"/>
    <cellStyle name="Besøgt link" xfId="178" builtinId="9" hidden="1"/>
    <cellStyle name="Besøgt link" xfId="179" builtinId="9" hidden="1"/>
    <cellStyle name="Besøgt link" xfId="180" builtinId="9" hidden="1"/>
    <cellStyle name="Besøgt link" xfId="181" builtinId="9" hidden="1"/>
    <cellStyle name="Besøgt link" xfId="182" builtinId="9" hidden="1"/>
    <cellStyle name="Besøgt link" xfId="183" builtinId="9" hidden="1"/>
    <cellStyle name="Besøgt link" xfId="184" builtinId="9" hidden="1"/>
    <cellStyle name="Besøgt link" xfId="185" builtinId="9" hidden="1"/>
    <cellStyle name="Dårlig" xfId="8" builtinId="27"/>
    <cellStyle name="God" xfId="139" builtinId="26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/>
    <cellStyle name="Input" xfId="142" builtinId="20"/>
    <cellStyle name="Markeringsfarve2" xfId="141" builtinId="33"/>
    <cellStyle name="Neutral" xfId="163" builtinId="28"/>
    <cellStyle name="Normal" xfId="0" builtinId="0"/>
    <cellStyle name="Pro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000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2326431181486"/>
          <c:y val="0.0422764898953409"/>
          <c:w val="0.942752740560292"/>
          <c:h val="0.884554250117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Data!$Y$2:$Y$50</c:f>
              <c:numCache>
                <c:formatCode>0.00</c:formatCode>
                <c:ptCount val="49"/>
                <c:pt idx="0">
                  <c:v>20.0647</c:v>
                </c:pt>
                <c:pt idx="1">
                  <c:v>20.15</c:v>
                </c:pt>
                <c:pt idx="2">
                  <c:v>20.15</c:v>
                </c:pt>
                <c:pt idx="3">
                  <c:v>20.1166666666667</c:v>
                </c:pt>
                <c:pt idx="4">
                  <c:v>15.4</c:v>
                </c:pt>
                <c:pt idx="5">
                  <c:v>15.54</c:v>
                </c:pt>
                <c:pt idx="6">
                  <c:v>15.54</c:v>
                </c:pt>
                <c:pt idx="7">
                  <c:v>14.8333333333333</c:v>
                </c:pt>
                <c:pt idx="8">
                  <c:v>3.56</c:v>
                </c:pt>
                <c:pt idx="9">
                  <c:v>3.15</c:v>
                </c:pt>
                <c:pt idx="10">
                  <c:v>4.7</c:v>
                </c:pt>
                <c:pt idx="12">
                  <c:v>6.24</c:v>
                </c:pt>
                <c:pt idx="13">
                  <c:v>4.29</c:v>
                </c:pt>
                <c:pt idx="14">
                  <c:v>3.04</c:v>
                </c:pt>
                <c:pt idx="15">
                  <c:v>4.41666666666667</c:v>
                </c:pt>
                <c:pt idx="16">
                  <c:v>4.42</c:v>
                </c:pt>
                <c:pt idx="17">
                  <c:v>4.42</c:v>
                </c:pt>
                <c:pt idx="18">
                  <c:v>18.7177</c:v>
                </c:pt>
                <c:pt idx="19">
                  <c:v>24.25</c:v>
                </c:pt>
                <c:pt idx="20">
                  <c:v>24.42</c:v>
                </c:pt>
                <c:pt idx="22">
                  <c:v>27.77</c:v>
                </c:pt>
                <c:pt idx="24">
                  <c:v>27.75</c:v>
                </c:pt>
                <c:pt idx="25">
                  <c:v>27.55</c:v>
                </c:pt>
                <c:pt idx="27">
                  <c:v>15.5409</c:v>
                </c:pt>
                <c:pt idx="28">
                  <c:v>13.8</c:v>
                </c:pt>
                <c:pt idx="29">
                  <c:v>13.8333333333333</c:v>
                </c:pt>
                <c:pt idx="30">
                  <c:v>13.83</c:v>
                </c:pt>
                <c:pt idx="31">
                  <c:v>13.83</c:v>
                </c:pt>
                <c:pt idx="32">
                  <c:v>18.65</c:v>
                </c:pt>
                <c:pt idx="33">
                  <c:v>18.65</c:v>
                </c:pt>
                <c:pt idx="34">
                  <c:v>15.75</c:v>
                </c:pt>
                <c:pt idx="35">
                  <c:v>15.75</c:v>
                </c:pt>
                <c:pt idx="36">
                  <c:v>15.75</c:v>
                </c:pt>
                <c:pt idx="37">
                  <c:v>18.3833333333333</c:v>
                </c:pt>
                <c:pt idx="38">
                  <c:v>18.38</c:v>
                </c:pt>
                <c:pt idx="39">
                  <c:v>18.38</c:v>
                </c:pt>
                <c:pt idx="40">
                  <c:v>18.4166666666667</c:v>
                </c:pt>
                <c:pt idx="41">
                  <c:v>18.42</c:v>
                </c:pt>
                <c:pt idx="42">
                  <c:v>13.8333333333333</c:v>
                </c:pt>
                <c:pt idx="43">
                  <c:v>15.52</c:v>
                </c:pt>
                <c:pt idx="44">
                  <c:v>15.52</c:v>
                </c:pt>
                <c:pt idx="45">
                  <c:v>15.5166666666667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</c:numCache>
            </c:numRef>
          </c:xVal>
          <c:yVal>
            <c:numRef>
              <c:f>Data!$X$2:$X$50</c:f>
              <c:numCache>
                <c:formatCode>0.00</c:formatCode>
                <c:ptCount val="49"/>
                <c:pt idx="0">
                  <c:v>42.4759</c:v>
                </c:pt>
                <c:pt idx="1">
                  <c:v>42.0166666666667</c:v>
                </c:pt>
                <c:pt idx="2">
                  <c:v>42.0166666666667</c:v>
                </c:pt>
                <c:pt idx="3">
                  <c:v>41.2333333333333</c:v>
                </c:pt>
                <c:pt idx="4">
                  <c:v>48.5833333333333</c:v>
                </c:pt>
                <c:pt idx="5">
                  <c:v>47.77</c:v>
                </c:pt>
                <c:pt idx="6">
                  <c:v>47.77</c:v>
                </c:pt>
                <c:pt idx="7">
                  <c:v>47.7833333333333</c:v>
                </c:pt>
                <c:pt idx="8">
                  <c:v>50.77</c:v>
                </c:pt>
                <c:pt idx="9">
                  <c:v>51.18</c:v>
                </c:pt>
                <c:pt idx="10">
                  <c:v>50.81</c:v>
                </c:pt>
                <c:pt idx="12">
                  <c:v>50.49</c:v>
                </c:pt>
                <c:pt idx="13">
                  <c:v>50.72</c:v>
                </c:pt>
                <c:pt idx="14">
                  <c:v>51.07</c:v>
                </c:pt>
                <c:pt idx="15">
                  <c:v>50.7558</c:v>
                </c:pt>
                <c:pt idx="16">
                  <c:v>50.75</c:v>
                </c:pt>
                <c:pt idx="17">
                  <c:v>50.75</c:v>
                </c:pt>
                <c:pt idx="18">
                  <c:v>43.3015</c:v>
                </c:pt>
                <c:pt idx="19">
                  <c:v>42.82</c:v>
                </c:pt>
                <c:pt idx="20">
                  <c:v>42.8</c:v>
                </c:pt>
                <c:pt idx="22">
                  <c:v>42.12</c:v>
                </c:pt>
                <c:pt idx="24">
                  <c:v>42.08</c:v>
                </c:pt>
                <c:pt idx="25">
                  <c:v>42.03</c:v>
                </c:pt>
                <c:pt idx="27">
                  <c:v>44.9008</c:v>
                </c:pt>
                <c:pt idx="28">
                  <c:v>48.9666666666667</c:v>
                </c:pt>
                <c:pt idx="29">
                  <c:v>48.9833333333333</c:v>
                </c:pt>
                <c:pt idx="30">
                  <c:v>48.98</c:v>
                </c:pt>
                <c:pt idx="31">
                  <c:v>48.98</c:v>
                </c:pt>
                <c:pt idx="32">
                  <c:v>49.5333333333333</c:v>
                </c:pt>
                <c:pt idx="33">
                  <c:v>49.53</c:v>
                </c:pt>
                <c:pt idx="34">
                  <c:v>49.7833333333333</c:v>
                </c:pt>
                <c:pt idx="35">
                  <c:v>49.78</c:v>
                </c:pt>
                <c:pt idx="36">
                  <c:v>49.78</c:v>
                </c:pt>
                <c:pt idx="37">
                  <c:v>49.35</c:v>
                </c:pt>
                <c:pt idx="38">
                  <c:v>49.35</c:v>
                </c:pt>
                <c:pt idx="39">
                  <c:v>49.35</c:v>
                </c:pt>
                <c:pt idx="40">
                  <c:v>49.4</c:v>
                </c:pt>
                <c:pt idx="41">
                  <c:v>49.4</c:v>
                </c:pt>
                <c:pt idx="42">
                  <c:v>48.8666666666667</c:v>
                </c:pt>
                <c:pt idx="43">
                  <c:v>49.32</c:v>
                </c:pt>
                <c:pt idx="44">
                  <c:v>49.32</c:v>
                </c:pt>
                <c:pt idx="45">
                  <c:v>49.3166666666667</c:v>
                </c:pt>
                <c:pt idx="46">
                  <c:v>49.65</c:v>
                </c:pt>
                <c:pt idx="47">
                  <c:v>49.65</c:v>
                </c:pt>
                <c:pt idx="48">
                  <c:v>49.65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20520"/>
        <c:axId val="-2115732552"/>
      </c:scatterChart>
      <c:valAx>
        <c:axId val="-2115720520"/>
        <c:scaling>
          <c:orientation val="minMax"/>
          <c:min val="-5.0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-2115732552"/>
        <c:crossesAt val="0.0"/>
        <c:crossBetween val="midCat"/>
      </c:valAx>
      <c:valAx>
        <c:axId val="-2115732552"/>
        <c:scaling>
          <c:orientation val="minMax"/>
          <c:min val="40.0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-2115720520"/>
        <c:crossesAt val="0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Data!$EE$1</c:f>
              <c:strCache>
                <c:ptCount val="1"/>
                <c:pt idx="0">
                  <c:v>Connectivity 100 km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Data!$ED$2:$ED$435</c:f>
              <c:numCache>
                <c:formatCode>_-* #.##0.00\ _k_r_-;\-* #.##0.00\ _k_r_-;_-* "-"??\ _k_r_-;_-@_-</c:formatCode>
                <c:ptCount val="434"/>
                <c:pt idx="0">
                  <c:v>4.78</c:v>
                </c:pt>
                <c:pt idx="7">
                  <c:v>2.78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5.769999999999999</c:v>
                </c:pt>
                <c:pt idx="19">
                  <c:v>5.48319</c:v>
                </c:pt>
                <c:pt idx="24">
                  <c:v>1.97286</c:v>
                </c:pt>
                <c:pt idx="25">
                  <c:v>2.01</c:v>
                </c:pt>
                <c:pt idx="27">
                  <c:v>5.73</c:v>
                </c:pt>
                <c:pt idx="28">
                  <c:v>2.01</c:v>
                </c:pt>
                <c:pt idx="29">
                  <c:v>2.01</c:v>
                </c:pt>
                <c:pt idx="30">
                  <c:v>2.01</c:v>
                </c:pt>
                <c:pt idx="31">
                  <c:v>2.01</c:v>
                </c:pt>
                <c:pt idx="49">
                  <c:v>1.79</c:v>
                </c:pt>
                <c:pt idx="50">
                  <c:v>1.36805</c:v>
                </c:pt>
                <c:pt idx="51">
                  <c:v>0.23751</c:v>
                </c:pt>
                <c:pt idx="52">
                  <c:v>0.59932</c:v>
                </c:pt>
                <c:pt idx="53">
                  <c:v>0.59932</c:v>
                </c:pt>
                <c:pt idx="54">
                  <c:v>2.25446</c:v>
                </c:pt>
                <c:pt idx="55">
                  <c:v>2.25446</c:v>
                </c:pt>
                <c:pt idx="56">
                  <c:v>2.25446</c:v>
                </c:pt>
                <c:pt idx="57">
                  <c:v>2.25446</c:v>
                </c:pt>
                <c:pt idx="58">
                  <c:v>2.25446</c:v>
                </c:pt>
                <c:pt idx="59">
                  <c:v>1.42079</c:v>
                </c:pt>
                <c:pt idx="60">
                  <c:v>0.87</c:v>
                </c:pt>
                <c:pt idx="61">
                  <c:v>0.73</c:v>
                </c:pt>
                <c:pt idx="62">
                  <c:v>0.64</c:v>
                </c:pt>
                <c:pt idx="63">
                  <c:v>0.61</c:v>
                </c:pt>
                <c:pt idx="64">
                  <c:v>1.14</c:v>
                </c:pt>
                <c:pt idx="65">
                  <c:v>0.17</c:v>
                </c:pt>
                <c:pt idx="66">
                  <c:v>0.41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0.41</c:v>
                </c:pt>
                <c:pt idx="71">
                  <c:v>1.46</c:v>
                </c:pt>
                <c:pt idx="72">
                  <c:v>0.52</c:v>
                </c:pt>
                <c:pt idx="73">
                  <c:v>0.52</c:v>
                </c:pt>
                <c:pt idx="74">
                  <c:v>1.38</c:v>
                </c:pt>
                <c:pt idx="75">
                  <c:v>0.99</c:v>
                </c:pt>
                <c:pt idx="76">
                  <c:v>0.39</c:v>
                </c:pt>
                <c:pt idx="78">
                  <c:v>1.48</c:v>
                </c:pt>
                <c:pt idx="79">
                  <c:v>1.48</c:v>
                </c:pt>
                <c:pt idx="80">
                  <c:v>0.28</c:v>
                </c:pt>
                <c:pt idx="81">
                  <c:v>0.1</c:v>
                </c:pt>
                <c:pt idx="82">
                  <c:v>0.28</c:v>
                </c:pt>
                <c:pt idx="83">
                  <c:v>0.28</c:v>
                </c:pt>
                <c:pt idx="84">
                  <c:v>0.28</c:v>
                </c:pt>
                <c:pt idx="85">
                  <c:v>0.28</c:v>
                </c:pt>
                <c:pt idx="86">
                  <c:v>0.28</c:v>
                </c:pt>
                <c:pt idx="87">
                  <c:v>0.27</c:v>
                </c:pt>
                <c:pt idx="90">
                  <c:v>2.34</c:v>
                </c:pt>
                <c:pt idx="94">
                  <c:v>2.63</c:v>
                </c:pt>
                <c:pt idx="103">
                  <c:v>2.74</c:v>
                </c:pt>
                <c:pt idx="104">
                  <c:v>1.63</c:v>
                </c:pt>
                <c:pt idx="112">
                  <c:v>2.65</c:v>
                </c:pt>
                <c:pt idx="113">
                  <c:v>1.27</c:v>
                </c:pt>
                <c:pt idx="123">
                  <c:v>2.67</c:v>
                </c:pt>
                <c:pt idx="140">
                  <c:v>0.8</c:v>
                </c:pt>
                <c:pt idx="144">
                  <c:v>2.34</c:v>
                </c:pt>
                <c:pt idx="145">
                  <c:v>2.34</c:v>
                </c:pt>
                <c:pt idx="150">
                  <c:v>3.13</c:v>
                </c:pt>
                <c:pt idx="151">
                  <c:v>2.06371</c:v>
                </c:pt>
                <c:pt idx="152">
                  <c:v>2.03901</c:v>
                </c:pt>
                <c:pt idx="156">
                  <c:v>0.94</c:v>
                </c:pt>
                <c:pt idx="157">
                  <c:v>0.65799</c:v>
                </c:pt>
                <c:pt idx="158">
                  <c:v>4.46859</c:v>
                </c:pt>
                <c:pt idx="159">
                  <c:v>2.40386</c:v>
                </c:pt>
                <c:pt idx="160">
                  <c:v>1.36661</c:v>
                </c:pt>
                <c:pt idx="162">
                  <c:v>4.91358</c:v>
                </c:pt>
                <c:pt idx="163">
                  <c:v>4.91358</c:v>
                </c:pt>
                <c:pt idx="164">
                  <c:v>4.91358</c:v>
                </c:pt>
                <c:pt idx="166">
                  <c:v>4.15123</c:v>
                </c:pt>
                <c:pt idx="170">
                  <c:v>5.13</c:v>
                </c:pt>
                <c:pt idx="181" formatCode="General">
                  <c:v>5.07</c:v>
                </c:pt>
                <c:pt idx="183" formatCode="General">
                  <c:v>4.95</c:v>
                </c:pt>
                <c:pt idx="186" formatCode="General">
                  <c:v>4.8</c:v>
                </c:pt>
                <c:pt idx="190" formatCode="General">
                  <c:v>4.6</c:v>
                </c:pt>
                <c:pt idx="191" formatCode="General">
                  <c:v>5.57</c:v>
                </c:pt>
                <c:pt idx="196">
                  <c:v>5.78</c:v>
                </c:pt>
                <c:pt idx="197">
                  <c:v>5.78</c:v>
                </c:pt>
                <c:pt idx="198">
                  <c:v>5.78</c:v>
                </c:pt>
                <c:pt idx="199">
                  <c:v>5.78</c:v>
                </c:pt>
                <c:pt idx="200">
                  <c:v>5.78</c:v>
                </c:pt>
                <c:pt idx="201">
                  <c:v>5.78</c:v>
                </c:pt>
                <c:pt idx="202">
                  <c:v>5.78</c:v>
                </c:pt>
                <c:pt idx="203">
                  <c:v>5.78</c:v>
                </c:pt>
                <c:pt idx="204">
                  <c:v>5.66074</c:v>
                </c:pt>
                <c:pt idx="205">
                  <c:v>5.66074</c:v>
                </c:pt>
                <c:pt idx="206">
                  <c:v>5.66074</c:v>
                </c:pt>
                <c:pt idx="207">
                  <c:v>5.66074</c:v>
                </c:pt>
                <c:pt idx="208">
                  <c:v>5.66074</c:v>
                </c:pt>
                <c:pt idx="209">
                  <c:v>5.66074</c:v>
                </c:pt>
                <c:pt idx="210">
                  <c:v>5.04392</c:v>
                </c:pt>
                <c:pt idx="211">
                  <c:v>5.04392</c:v>
                </c:pt>
                <c:pt idx="212">
                  <c:v>5.04392</c:v>
                </c:pt>
                <c:pt idx="213">
                  <c:v>5.04392</c:v>
                </c:pt>
                <c:pt idx="214">
                  <c:v>5.80095</c:v>
                </c:pt>
                <c:pt idx="215">
                  <c:v>4.35</c:v>
                </c:pt>
                <c:pt idx="216">
                  <c:v>4.35</c:v>
                </c:pt>
                <c:pt idx="217">
                  <c:v>4.35</c:v>
                </c:pt>
                <c:pt idx="218">
                  <c:v>4.35</c:v>
                </c:pt>
                <c:pt idx="219">
                  <c:v>4.35</c:v>
                </c:pt>
                <c:pt idx="220">
                  <c:v>0.3936</c:v>
                </c:pt>
                <c:pt idx="224">
                  <c:v>4.58</c:v>
                </c:pt>
                <c:pt idx="225">
                  <c:v>4.58</c:v>
                </c:pt>
                <c:pt idx="226">
                  <c:v>4.58</c:v>
                </c:pt>
                <c:pt idx="227">
                  <c:v>4.58</c:v>
                </c:pt>
                <c:pt idx="228">
                  <c:v>4.58</c:v>
                </c:pt>
                <c:pt idx="231">
                  <c:v>5.13119</c:v>
                </c:pt>
                <c:pt idx="232">
                  <c:v>5.13119</c:v>
                </c:pt>
                <c:pt idx="233">
                  <c:v>5.13119</c:v>
                </c:pt>
                <c:pt idx="234">
                  <c:v>5.13119</c:v>
                </c:pt>
                <c:pt idx="235">
                  <c:v>5.13119</c:v>
                </c:pt>
                <c:pt idx="236">
                  <c:v>3.67675</c:v>
                </c:pt>
                <c:pt idx="241">
                  <c:v>6.19761</c:v>
                </c:pt>
                <c:pt idx="242">
                  <c:v>6.19761</c:v>
                </c:pt>
                <c:pt idx="243">
                  <c:v>6.19761</c:v>
                </c:pt>
                <c:pt idx="247">
                  <c:v>6.05825</c:v>
                </c:pt>
                <c:pt idx="248">
                  <c:v>6.05825</c:v>
                </c:pt>
                <c:pt idx="249">
                  <c:v>6.05825</c:v>
                </c:pt>
                <c:pt idx="254">
                  <c:v>4.06</c:v>
                </c:pt>
                <c:pt idx="255">
                  <c:v>2.88</c:v>
                </c:pt>
                <c:pt idx="256">
                  <c:v>4.8</c:v>
                </c:pt>
                <c:pt idx="257">
                  <c:v>3.51</c:v>
                </c:pt>
                <c:pt idx="263">
                  <c:v>3.84</c:v>
                </c:pt>
                <c:pt idx="264">
                  <c:v>3.84</c:v>
                </c:pt>
                <c:pt idx="265">
                  <c:v>0.14</c:v>
                </c:pt>
                <c:pt idx="266">
                  <c:v>0.1363</c:v>
                </c:pt>
                <c:pt idx="267">
                  <c:v>0.1363</c:v>
                </c:pt>
                <c:pt idx="268">
                  <c:v>0.1363</c:v>
                </c:pt>
                <c:pt idx="269">
                  <c:v>0.1363</c:v>
                </c:pt>
                <c:pt idx="270">
                  <c:v>0.03817</c:v>
                </c:pt>
                <c:pt idx="272">
                  <c:v>1.61963</c:v>
                </c:pt>
                <c:pt idx="281">
                  <c:v>0.00241</c:v>
                </c:pt>
                <c:pt idx="282">
                  <c:v>0.0802</c:v>
                </c:pt>
                <c:pt idx="283">
                  <c:v>0.88129</c:v>
                </c:pt>
                <c:pt idx="284">
                  <c:v>0.34536</c:v>
                </c:pt>
                <c:pt idx="285">
                  <c:v>0.34536</c:v>
                </c:pt>
                <c:pt idx="286">
                  <c:v>0.88129</c:v>
                </c:pt>
                <c:pt idx="288">
                  <c:v>0.88129</c:v>
                </c:pt>
                <c:pt idx="289">
                  <c:v>0.34536</c:v>
                </c:pt>
                <c:pt idx="290">
                  <c:v>0.91</c:v>
                </c:pt>
                <c:pt idx="291">
                  <c:v>1.11143</c:v>
                </c:pt>
                <c:pt idx="292">
                  <c:v>0.34536</c:v>
                </c:pt>
                <c:pt idx="299">
                  <c:v>3.77</c:v>
                </c:pt>
              </c:numCache>
            </c:numRef>
          </c:xVal>
          <c:yVal>
            <c:numRef>
              <c:f>Data!$EE$2:$EE$435</c:f>
              <c:numCache>
                <c:formatCode>_-* #.##0.00\ _k_r_-;\-* #.##0.00\ _k_r_-;_-* "-"??\ _k_r_-;_-@_-</c:formatCode>
                <c:ptCount val="434"/>
                <c:pt idx="0">
                  <c:v>2.07</c:v>
                </c:pt>
                <c:pt idx="7">
                  <c:v>1.8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2.45</c:v>
                </c:pt>
                <c:pt idx="19">
                  <c:v>1.74036</c:v>
                </c:pt>
                <c:pt idx="24">
                  <c:v>0.53638</c:v>
                </c:pt>
                <c:pt idx="25">
                  <c:v>0.58</c:v>
                </c:pt>
                <c:pt idx="27">
                  <c:v>2.3</c:v>
                </c:pt>
                <c:pt idx="28">
                  <c:v>1.37</c:v>
                </c:pt>
                <c:pt idx="29">
                  <c:v>1.35</c:v>
                </c:pt>
                <c:pt idx="30">
                  <c:v>1.35</c:v>
                </c:pt>
                <c:pt idx="31">
                  <c:v>1.35</c:v>
                </c:pt>
                <c:pt idx="49">
                  <c:v>1.47</c:v>
                </c:pt>
                <c:pt idx="50">
                  <c:v>0.42119</c:v>
                </c:pt>
                <c:pt idx="51">
                  <c:v>0.67859</c:v>
                </c:pt>
                <c:pt idx="52">
                  <c:v>0.62058</c:v>
                </c:pt>
                <c:pt idx="53">
                  <c:v>0.62058</c:v>
                </c:pt>
                <c:pt idx="54">
                  <c:v>0.66052</c:v>
                </c:pt>
                <c:pt idx="55">
                  <c:v>0.66052</c:v>
                </c:pt>
                <c:pt idx="56">
                  <c:v>0.66052</c:v>
                </c:pt>
                <c:pt idx="57">
                  <c:v>0.66052</c:v>
                </c:pt>
                <c:pt idx="58">
                  <c:v>0.66052</c:v>
                </c:pt>
                <c:pt idx="59">
                  <c:v>0.44191</c:v>
                </c:pt>
                <c:pt idx="60">
                  <c:v>0.21</c:v>
                </c:pt>
                <c:pt idx="61">
                  <c:v>0.23</c:v>
                </c:pt>
                <c:pt idx="62">
                  <c:v>0.19</c:v>
                </c:pt>
                <c:pt idx="63">
                  <c:v>0.12</c:v>
                </c:pt>
                <c:pt idx="64">
                  <c:v>0.25</c:v>
                </c:pt>
                <c:pt idx="65">
                  <c:v>0.21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0.24</c:v>
                </c:pt>
                <c:pt idx="72">
                  <c:v>0.25</c:v>
                </c:pt>
                <c:pt idx="73">
                  <c:v>0.25</c:v>
                </c:pt>
                <c:pt idx="74">
                  <c:v>0.24</c:v>
                </c:pt>
                <c:pt idx="75">
                  <c:v>0.25</c:v>
                </c:pt>
                <c:pt idx="76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0.65</c:v>
                </c:pt>
                <c:pt idx="81">
                  <c:v>0.47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0.55</c:v>
                </c:pt>
                <c:pt idx="90">
                  <c:v>1.82</c:v>
                </c:pt>
                <c:pt idx="94">
                  <c:v>1.43</c:v>
                </c:pt>
                <c:pt idx="103">
                  <c:v>1.71</c:v>
                </c:pt>
                <c:pt idx="104">
                  <c:v>0.69</c:v>
                </c:pt>
                <c:pt idx="112">
                  <c:v>1.34</c:v>
                </c:pt>
                <c:pt idx="113">
                  <c:v>0.56</c:v>
                </c:pt>
                <c:pt idx="123">
                  <c:v>1.34</c:v>
                </c:pt>
                <c:pt idx="140">
                  <c:v>0.59</c:v>
                </c:pt>
                <c:pt idx="144">
                  <c:v>1.82</c:v>
                </c:pt>
                <c:pt idx="145">
                  <c:v>1.82</c:v>
                </c:pt>
                <c:pt idx="150">
                  <c:v>1.78</c:v>
                </c:pt>
                <c:pt idx="151">
                  <c:v>1.46937</c:v>
                </c:pt>
                <c:pt idx="152">
                  <c:v>1.54676</c:v>
                </c:pt>
                <c:pt idx="156">
                  <c:v>0.76</c:v>
                </c:pt>
                <c:pt idx="157">
                  <c:v>0.60798</c:v>
                </c:pt>
                <c:pt idx="158">
                  <c:v>0.95789</c:v>
                </c:pt>
                <c:pt idx="159">
                  <c:v>0.85511</c:v>
                </c:pt>
                <c:pt idx="160">
                  <c:v>0.67204</c:v>
                </c:pt>
                <c:pt idx="162">
                  <c:v>0.97626</c:v>
                </c:pt>
                <c:pt idx="163">
                  <c:v>0.97626</c:v>
                </c:pt>
                <c:pt idx="164">
                  <c:v>0.97626</c:v>
                </c:pt>
                <c:pt idx="166">
                  <c:v>0.94015</c:v>
                </c:pt>
                <c:pt idx="170">
                  <c:v>1.95</c:v>
                </c:pt>
                <c:pt idx="181" formatCode="General">
                  <c:v>1.98</c:v>
                </c:pt>
                <c:pt idx="183" formatCode="General">
                  <c:v>1.95</c:v>
                </c:pt>
                <c:pt idx="186" formatCode="General">
                  <c:v>1.84</c:v>
                </c:pt>
                <c:pt idx="190" formatCode="General">
                  <c:v>1.93</c:v>
                </c:pt>
                <c:pt idx="191" formatCode="General">
                  <c:v>2.04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1.82105</c:v>
                </c:pt>
                <c:pt idx="205">
                  <c:v>1.82105</c:v>
                </c:pt>
                <c:pt idx="206">
                  <c:v>1.82105</c:v>
                </c:pt>
                <c:pt idx="207">
                  <c:v>1.82105</c:v>
                </c:pt>
                <c:pt idx="208">
                  <c:v>1.82105</c:v>
                </c:pt>
                <c:pt idx="209">
                  <c:v>1.82105</c:v>
                </c:pt>
                <c:pt idx="210">
                  <c:v>1.94466</c:v>
                </c:pt>
                <c:pt idx="211">
                  <c:v>1.94466</c:v>
                </c:pt>
                <c:pt idx="212">
                  <c:v>1.94466</c:v>
                </c:pt>
                <c:pt idx="213">
                  <c:v>1.94466</c:v>
                </c:pt>
                <c:pt idx="214">
                  <c:v>1.83188</c:v>
                </c:pt>
                <c:pt idx="215">
                  <c:v>1.93</c:v>
                </c:pt>
                <c:pt idx="216">
                  <c:v>1.93</c:v>
                </c:pt>
                <c:pt idx="217">
                  <c:v>1.93</c:v>
                </c:pt>
                <c:pt idx="218">
                  <c:v>1.93</c:v>
                </c:pt>
                <c:pt idx="219">
                  <c:v>1.93</c:v>
                </c:pt>
                <c:pt idx="220">
                  <c:v>1.72775</c:v>
                </c:pt>
                <c:pt idx="224">
                  <c:v>1.97</c:v>
                </c:pt>
                <c:pt idx="225">
                  <c:v>1.97</c:v>
                </c:pt>
                <c:pt idx="226">
                  <c:v>1.97</c:v>
                </c:pt>
                <c:pt idx="227">
                  <c:v>1.97</c:v>
                </c:pt>
                <c:pt idx="228">
                  <c:v>1.97</c:v>
                </c:pt>
                <c:pt idx="231">
                  <c:v>1.95595</c:v>
                </c:pt>
                <c:pt idx="232">
                  <c:v>1.95595</c:v>
                </c:pt>
                <c:pt idx="233">
                  <c:v>1.95595</c:v>
                </c:pt>
                <c:pt idx="234">
                  <c:v>1.95595</c:v>
                </c:pt>
                <c:pt idx="235">
                  <c:v>1.95595</c:v>
                </c:pt>
                <c:pt idx="236">
                  <c:v>1.88251</c:v>
                </c:pt>
                <c:pt idx="241">
                  <c:v>2.36796</c:v>
                </c:pt>
                <c:pt idx="242">
                  <c:v>2.36796</c:v>
                </c:pt>
                <c:pt idx="243">
                  <c:v>2.36796</c:v>
                </c:pt>
                <c:pt idx="247">
                  <c:v>2.44315</c:v>
                </c:pt>
                <c:pt idx="248">
                  <c:v>2.44315</c:v>
                </c:pt>
                <c:pt idx="249">
                  <c:v>2.44315</c:v>
                </c:pt>
                <c:pt idx="254">
                  <c:v>0.84</c:v>
                </c:pt>
                <c:pt idx="255">
                  <c:v>0.82</c:v>
                </c:pt>
                <c:pt idx="256">
                  <c:v>0.87</c:v>
                </c:pt>
                <c:pt idx="257">
                  <c:v>0.56</c:v>
                </c:pt>
                <c:pt idx="263">
                  <c:v>0.86</c:v>
                </c:pt>
                <c:pt idx="264">
                  <c:v>0.86</c:v>
                </c:pt>
                <c:pt idx="265">
                  <c:v>0.33</c:v>
                </c:pt>
                <c:pt idx="266">
                  <c:v>0.33353</c:v>
                </c:pt>
                <c:pt idx="267">
                  <c:v>0.33353</c:v>
                </c:pt>
                <c:pt idx="268">
                  <c:v>0.33353</c:v>
                </c:pt>
                <c:pt idx="269">
                  <c:v>0.33353</c:v>
                </c:pt>
                <c:pt idx="270">
                  <c:v>0.28589</c:v>
                </c:pt>
                <c:pt idx="272">
                  <c:v>0.5645</c:v>
                </c:pt>
                <c:pt idx="281">
                  <c:v>0.18239</c:v>
                </c:pt>
                <c:pt idx="282">
                  <c:v>0.26184</c:v>
                </c:pt>
                <c:pt idx="283">
                  <c:v>0.6691</c:v>
                </c:pt>
                <c:pt idx="284">
                  <c:v>0.50726</c:v>
                </c:pt>
                <c:pt idx="285">
                  <c:v>0.50726</c:v>
                </c:pt>
                <c:pt idx="286">
                  <c:v>0.6691</c:v>
                </c:pt>
                <c:pt idx="288">
                  <c:v>0.6691</c:v>
                </c:pt>
                <c:pt idx="289">
                  <c:v>0.50726</c:v>
                </c:pt>
                <c:pt idx="290">
                  <c:v>0.55</c:v>
                </c:pt>
                <c:pt idx="291">
                  <c:v>0.56971</c:v>
                </c:pt>
                <c:pt idx="292">
                  <c:v>0.50726</c:v>
                </c:pt>
                <c:pt idx="299">
                  <c:v>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84744"/>
        <c:axId val="-2105071512"/>
      </c:scatterChart>
      <c:valAx>
        <c:axId val="-211568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Connectivity 10 km</a:t>
                </a:r>
              </a:p>
            </c:rich>
          </c:tx>
          <c:overlay val="0"/>
        </c:title>
        <c:numFmt formatCode="_-* #.##0.00\ _k_r_-;\-* #.##0.00\ _k_r_-;_-* &quot;-&quot;??\ _k_r_-;_-@_-" sourceLinked="1"/>
        <c:majorTickMark val="out"/>
        <c:minorTickMark val="none"/>
        <c:tickLblPos val="nextTo"/>
        <c:crossAx val="-2105071512"/>
        <c:crosses val="autoZero"/>
        <c:crossBetween val="midCat"/>
      </c:valAx>
      <c:valAx>
        <c:axId val="-210507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Connectivity 100 km</a:t>
                </a:r>
              </a:p>
            </c:rich>
          </c:tx>
          <c:overlay val="0"/>
        </c:title>
        <c:numFmt formatCode="_-* #.##0.00\ _k_r_-;\-* #.##0.00\ _k_r_-;_-* &quot;-&quot;??\ _k_r_-;_-@_-" sourceLinked="1"/>
        <c:majorTickMark val="out"/>
        <c:minorTickMark val="none"/>
        <c:tickLblPos val="nextTo"/>
        <c:crossAx val="-211568474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Data!$DR$1</c:f>
              <c:strCache>
                <c:ptCount val="1"/>
                <c:pt idx="0">
                  <c:v>Beech Boys average moss cover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Data!$AJ$2:$AJ$435</c:f>
              <c:numCache>
                <c:formatCode>0</c:formatCode>
                <c:ptCount val="434"/>
                <c:pt idx="0">
                  <c:v>747.0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386.0</c:v>
                </c:pt>
                <c:pt idx="5">
                  <c:v>871.0</c:v>
                </c:pt>
                <c:pt idx="6">
                  <c:v>871.0</c:v>
                </c:pt>
                <c:pt idx="7">
                  <c:v>973.0</c:v>
                </c:pt>
                <c:pt idx="8">
                  <c:v>309.0</c:v>
                </c:pt>
                <c:pt idx="9">
                  <c:v>179.0</c:v>
                </c:pt>
                <c:pt idx="10">
                  <c:v>345.0</c:v>
                </c:pt>
                <c:pt idx="11">
                  <c:v>330.0</c:v>
                </c:pt>
                <c:pt idx="12">
                  <c:v>877.0</c:v>
                </c:pt>
                <c:pt idx="13">
                  <c:v>372.0</c:v>
                </c:pt>
                <c:pt idx="14">
                  <c:v>316.0</c:v>
                </c:pt>
                <c:pt idx="15">
                  <c:v>392.0</c:v>
                </c:pt>
                <c:pt idx="16">
                  <c:v>392.0</c:v>
                </c:pt>
                <c:pt idx="17">
                  <c:v>392.0</c:v>
                </c:pt>
                <c:pt idx="18">
                  <c:v>666.0</c:v>
                </c:pt>
                <c:pt idx="19">
                  <c:v>306.0</c:v>
                </c:pt>
                <c:pt idx="20">
                  <c:v>295.0</c:v>
                </c:pt>
                <c:pt idx="21">
                  <c:v>0.0</c:v>
                </c:pt>
                <c:pt idx="22">
                  <c:v>221.0</c:v>
                </c:pt>
                <c:pt idx="23">
                  <c:v>0.0</c:v>
                </c:pt>
                <c:pt idx="24">
                  <c:v>218.0</c:v>
                </c:pt>
                <c:pt idx="25">
                  <c:v>207.0</c:v>
                </c:pt>
                <c:pt idx="26">
                  <c:v>0.0</c:v>
                </c:pt>
                <c:pt idx="27">
                  <c:v>1192.0</c:v>
                </c:pt>
                <c:pt idx="28">
                  <c:v>749.0</c:v>
                </c:pt>
                <c:pt idx="29">
                  <c:v>776.0</c:v>
                </c:pt>
                <c:pt idx="30">
                  <c:v>776.0</c:v>
                </c:pt>
                <c:pt idx="31">
                  <c:v>776.0</c:v>
                </c:pt>
                <c:pt idx="32">
                  <c:v>641.0</c:v>
                </c:pt>
                <c:pt idx="33">
                  <c:v>641.0</c:v>
                </c:pt>
                <c:pt idx="34">
                  <c:v>202.0</c:v>
                </c:pt>
                <c:pt idx="35">
                  <c:v>202.0</c:v>
                </c:pt>
                <c:pt idx="36">
                  <c:v>202.0</c:v>
                </c:pt>
                <c:pt idx="37">
                  <c:v>583.0</c:v>
                </c:pt>
                <c:pt idx="38">
                  <c:v>583.0</c:v>
                </c:pt>
                <c:pt idx="39">
                  <c:v>583.0</c:v>
                </c:pt>
                <c:pt idx="40">
                  <c:v>604.0</c:v>
                </c:pt>
                <c:pt idx="41">
                  <c:v>604.0</c:v>
                </c:pt>
                <c:pt idx="42">
                  <c:v>702.0</c:v>
                </c:pt>
                <c:pt idx="43">
                  <c:v>366.0</c:v>
                </c:pt>
                <c:pt idx="44">
                  <c:v>366.0</c:v>
                </c:pt>
                <c:pt idx="45">
                  <c:v>366.0</c:v>
                </c:pt>
                <c:pt idx="46">
                  <c:v>350.0</c:v>
                </c:pt>
                <c:pt idx="47">
                  <c:v>350.0</c:v>
                </c:pt>
                <c:pt idx="48">
                  <c:v>350.0</c:v>
                </c:pt>
                <c:pt idx="49">
                  <c:v>568.0</c:v>
                </c:pt>
                <c:pt idx="50">
                  <c:v>398.0</c:v>
                </c:pt>
                <c:pt idx="51">
                  <c:v>20.0</c:v>
                </c:pt>
                <c:pt idx="52">
                  <c:v>243.0</c:v>
                </c:pt>
                <c:pt idx="53">
                  <c:v>243.0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397.0</c:v>
                </c:pt>
                <c:pt idx="60">
                  <c:v>350.0</c:v>
                </c:pt>
                <c:pt idx="61">
                  <c:v>260.0</c:v>
                </c:pt>
                <c:pt idx="62">
                  <c:v>427.0</c:v>
                </c:pt>
                <c:pt idx="63">
                  <c:v>535.0</c:v>
                </c:pt>
                <c:pt idx="64">
                  <c:v>346.0</c:v>
                </c:pt>
                <c:pt idx="65">
                  <c:v>227.0</c:v>
                </c:pt>
                <c:pt idx="66">
                  <c:v>346.0</c:v>
                </c:pt>
                <c:pt idx="67">
                  <c:v>346.0</c:v>
                </c:pt>
                <c:pt idx="68">
                  <c:v>346.0</c:v>
                </c:pt>
                <c:pt idx="69">
                  <c:v>346.0</c:v>
                </c:pt>
                <c:pt idx="70">
                  <c:v>346.0</c:v>
                </c:pt>
                <c:pt idx="71">
                  <c:v>445.0</c:v>
                </c:pt>
                <c:pt idx="72">
                  <c:v>533.0</c:v>
                </c:pt>
                <c:pt idx="73">
                  <c:v>545.0</c:v>
                </c:pt>
                <c:pt idx="74">
                  <c:v>437.0</c:v>
                </c:pt>
                <c:pt idx="75">
                  <c:v>330.0</c:v>
                </c:pt>
                <c:pt idx="76">
                  <c:v>282.0</c:v>
                </c:pt>
                <c:pt idx="77">
                  <c:v>0.0</c:v>
                </c:pt>
                <c:pt idx="78">
                  <c:v>346.0</c:v>
                </c:pt>
                <c:pt idx="79">
                  <c:v>359.0</c:v>
                </c:pt>
                <c:pt idx="80">
                  <c:v>131.0</c:v>
                </c:pt>
                <c:pt idx="81">
                  <c:v>302.0</c:v>
                </c:pt>
                <c:pt idx="82">
                  <c:v>122.0</c:v>
                </c:pt>
                <c:pt idx="83">
                  <c:v>122.0</c:v>
                </c:pt>
                <c:pt idx="84">
                  <c:v>122.0</c:v>
                </c:pt>
                <c:pt idx="85">
                  <c:v>122.0</c:v>
                </c:pt>
                <c:pt idx="86">
                  <c:v>122.0</c:v>
                </c:pt>
                <c:pt idx="87">
                  <c:v>400.0</c:v>
                </c:pt>
                <c:pt idx="88">
                  <c:v>386.0</c:v>
                </c:pt>
                <c:pt idx="89">
                  <c:v>343.0</c:v>
                </c:pt>
                <c:pt idx="90">
                  <c:v>262.0</c:v>
                </c:pt>
                <c:pt idx="91">
                  <c:v>908.0</c:v>
                </c:pt>
                <c:pt idx="92">
                  <c:v>269.0</c:v>
                </c:pt>
                <c:pt idx="93">
                  <c:v>536.0</c:v>
                </c:pt>
                <c:pt idx="94">
                  <c:v>741.0</c:v>
                </c:pt>
                <c:pt idx="95">
                  <c:v>149.0</c:v>
                </c:pt>
                <c:pt idx="96">
                  <c:v>1388.0</c:v>
                </c:pt>
                <c:pt idx="97">
                  <c:v>371.0</c:v>
                </c:pt>
                <c:pt idx="98">
                  <c:v>0.0</c:v>
                </c:pt>
                <c:pt idx="99">
                  <c:v>0.0</c:v>
                </c:pt>
                <c:pt idx="100">
                  <c:v>402.0</c:v>
                </c:pt>
                <c:pt idx="101">
                  <c:v>331.0</c:v>
                </c:pt>
                <c:pt idx="102">
                  <c:v>161.0</c:v>
                </c:pt>
                <c:pt idx="103">
                  <c:v>393.0</c:v>
                </c:pt>
                <c:pt idx="104">
                  <c:v>182.0</c:v>
                </c:pt>
                <c:pt idx="105">
                  <c:v>451.0</c:v>
                </c:pt>
                <c:pt idx="106">
                  <c:v>430.0</c:v>
                </c:pt>
                <c:pt idx="107">
                  <c:v>430.0</c:v>
                </c:pt>
                <c:pt idx="108">
                  <c:v>430.0</c:v>
                </c:pt>
                <c:pt idx="109">
                  <c:v>316.0</c:v>
                </c:pt>
                <c:pt idx="110">
                  <c:v>316.0</c:v>
                </c:pt>
                <c:pt idx="111">
                  <c:v>516.0</c:v>
                </c:pt>
                <c:pt idx="112">
                  <c:v>779.0</c:v>
                </c:pt>
                <c:pt idx="113">
                  <c:v>195.0</c:v>
                </c:pt>
                <c:pt idx="114">
                  <c:v>597.0</c:v>
                </c:pt>
                <c:pt idx="115">
                  <c:v>247.0</c:v>
                </c:pt>
                <c:pt idx="116">
                  <c:v>479.0</c:v>
                </c:pt>
                <c:pt idx="117">
                  <c:v>465.0</c:v>
                </c:pt>
                <c:pt idx="118">
                  <c:v>327.0</c:v>
                </c:pt>
                <c:pt idx="119">
                  <c:v>630.0</c:v>
                </c:pt>
                <c:pt idx="120">
                  <c:v>271.0</c:v>
                </c:pt>
                <c:pt idx="121">
                  <c:v>0.0</c:v>
                </c:pt>
                <c:pt idx="122">
                  <c:v>345.0</c:v>
                </c:pt>
                <c:pt idx="123">
                  <c:v>604.0</c:v>
                </c:pt>
                <c:pt idx="124">
                  <c:v>1224.0</c:v>
                </c:pt>
                <c:pt idx="125">
                  <c:v>412.0</c:v>
                </c:pt>
                <c:pt idx="126">
                  <c:v>412.0</c:v>
                </c:pt>
                <c:pt idx="127">
                  <c:v>412.0</c:v>
                </c:pt>
                <c:pt idx="128">
                  <c:v>412.0</c:v>
                </c:pt>
                <c:pt idx="129">
                  <c:v>453.0</c:v>
                </c:pt>
                <c:pt idx="130">
                  <c:v>312.0</c:v>
                </c:pt>
                <c:pt idx="131">
                  <c:v>539.0</c:v>
                </c:pt>
                <c:pt idx="132">
                  <c:v>850.0</c:v>
                </c:pt>
                <c:pt idx="133">
                  <c:v>568.0</c:v>
                </c:pt>
                <c:pt idx="134">
                  <c:v>631.0</c:v>
                </c:pt>
                <c:pt idx="135">
                  <c:v>173.0</c:v>
                </c:pt>
                <c:pt idx="136">
                  <c:v>0.0</c:v>
                </c:pt>
                <c:pt idx="137">
                  <c:v>0.0</c:v>
                </c:pt>
                <c:pt idx="138">
                  <c:v>667.0</c:v>
                </c:pt>
                <c:pt idx="139">
                  <c:v>598.0</c:v>
                </c:pt>
                <c:pt idx="140">
                  <c:v>159.0</c:v>
                </c:pt>
                <c:pt idx="141">
                  <c:v>159.0</c:v>
                </c:pt>
                <c:pt idx="142">
                  <c:v>705.0</c:v>
                </c:pt>
                <c:pt idx="143">
                  <c:v>705.0</c:v>
                </c:pt>
                <c:pt idx="144">
                  <c:v>259.0</c:v>
                </c:pt>
                <c:pt idx="145">
                  <c:v>259.0</c:v>
                </c:pt>
                <c:pt idx="146">
                  <c:v>498.0</c:v>
                </c:pt>
                <c:pt idx="147">
                  <c:v>221.0</c:v>
                </c:pt>
                <c:pt idx="148">
                  <c:v>79.0</c:v>
                </c:pt>
                <c:pt idx="149">
                  <c:v>919.0</c:v>
                </c:pt>
                <c:pt idx="150">
                  <c:v>0.0</c:v>
                </c:pt>
                <c:pt idx="151">
                  <c:v>281.0</c:v>
                </c:pt>
                <c:pt idx="152">
                  <c:v>307.0</c:v>
                </c:pt>
                <c:pt idx="153" formatCode="General">
                  <c:v>206.0</c:v>
                </c:pt>
                <c:pt idx="154" formatCode="General">
                  <c:v>-10.0</c:v>
                </c:pt>
                <c:pt idx="155" formatCode="General">
                  <c:v>54.0</c:v>
                </c:pt>
                <c:pt idx="156">
                  <c:v>401.0</c:v>
                </c:pt>
                <c:pt idx="157">
                  <c:v>217.0</c:v>
                </c:pt>
                <c:pt idx="158">
                  <c:v>393.0</c:v>
                </c:pt>
                <c:pt idx="159">
                  <c:v>372.0</c:v>
                </c:pt>
                <c:pt idx="160">
                  <c:v>137.0</c:v>
                </c:pt>
                <c:pt idx="161">
                  <c:v>0.0</c:v>
                </c:pt>
                <c:pt idx="162">
                  <c:v>393.0</c:v>
                </c:pt>
                <c:pt idx="163">
                  <c:v>393.0</c:v>
                </c:pt>
                <c:pt idx="164">
                  <c:v>393.0</c:v>
                </c:pt>
                <c:pt idx="165">
                  <c:v>0.0</c:v>
                </c:pt>
                <c:pt idx="166">
                  <c:v>400.0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 formatCode="General">
                  <c:v>565.0</c:v>
                </c:pt>
                <c:pt idx="182" formatCode="General">
                  <c:v>387.0</c:v>
                </c:pt>
                <c:pt idx="183" formatCode="General">
                  <c:v>499.0</c:v>
                </c:pt>
                <c:pt idx="184" formatCode="General">
                  <c:v>242.0</c:v>
                </c:pt>
                <c:pt idx="185">
                  <c:v>319.0</c:v>
                </c:pt>
                <c:pt idx="186" formatCode="General">
                  <c:v>624.0</c:v>
                </c:pt>
                <c:pt idx="187" formatCode="General">
                  <c:v>274.0</c:v>
                </c:pt>
                <c:pt idx="188" formatCode="General">
                  <c:v>344.0</c:v>
                </c:pt>
                <c:pt idx="189">
                  <c:v>512.0</c:v>
                </c:pt>
                <c:pt idx="190" formatCode="General">
                  <c:v>435.0</c:v>
                </c:pt>
                <c:pt idx="191" formatCode="General">
                  <c:v>581.0</c:v>
                </c:pt>
                <c:pt idx="192">
                  <c:v>394.0</c:v>
                </c:pt>
                <c:pt idx="193">
                  <c:v>818.0</c:v>
                </c:pt>
                <c:pt idx="194">
                  <c:v>1050.0</c:v>
                </c:pt>
                <c:pt idx="195">
                  <c:v>698.0</c:v>
                </c:pt>
                <c:pt idx="196">
                  <c:v>477.0</c:v>
                </c:pt>
                <c:pt idx="197">
                  <c:v>477.0</c:v>
                </c:pt>
                <c:pt idx="198">
                  <c:v>477.0</c:v>
                </c:pt>
                <c:pt idx="199">
                  <c:v>477.0</c:v>
                </c:pt>
                <c:pt idx="200">
                  <c:v>477.0</c:v>
                </c:pt>
                <c:pt idx="201">
                  <c:v>477.0</c:v>
                </c:pt>
                <c:pt idx="202">
                  <c:v>477.0</c:v>
                </c:pt>
                <c:pt idx="203">
                  <c:v>477.0</c:v>
                </c:pt>
                <c:pt idx="204">
                  <c:v>572.0</c:v>
                </c:pt>
                <c:pt idx="205">
                  <c:v>572.0</c:v>
                </c:pt>
                <c:pt idx="206">
                  <c:v>572.0</c:v>
                </c:pt>
                <c:pt idx="207">
                  <c:v>572.0</c:v>
                </c:pt>
                <c:pt idx="208">
                  <c:v>572.0</c:v>
                </c:pt>
                <c:pt idx="209">
                  <c:v>572.0</c:v>
                </c:pt>
                <c:pt idx="210">
                  <c:v>459.0</c:v>
                </c:pt>
                <c:pt idx="211">
                  <c:v>459.0</c:v>
                </c:pt>
                <c:pt idx="212">
                  <c:v>459.0</c:v>
                </c:pt>
                <c:pt idx="213">
                  <c:v>459.0</c:v>
                </c:pt>
                <c:pt idx="214">
                  <c:v>689.0</c:v>
                </c:pt>
                <c:pt idx="215">
                  <c:v>384.0</c:v>
                </c:pt>
                <c:pt idx="216">
                  <c:v>384.0</c:v>
                </c:pt>
                <c:pt idx="217">
                  <c:v>384.0</c:v>
                </c:pt>
                <c:pt idx="218">
                  <c:v>384.0</c:v>
                </c:pt>
                <c:pt idx="219">
                  <c:v>384.0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429.0</c:v>
                </c:pt>
                <c:pt idx="225">
                  <c:v>429.0</c:v>
                </c:pt>
                <c:pt idx="226">
                  <c:v>429.0</c:v>
                </c:pt>
                <c:pt idx="227">
                  <c:v>429.0</c:v>
                </c:pt>
                <c:pt idx="228">
                  <c:v>429.0</c:v>
                </c:pt>
                <c:pt idx="229">
                  <c:v>692.0</c:v>
                </c:pt>
                <c:pt idx="230">
                  <c:v>692.0</c:v>
                </c:pt>
                <c:pt idx="231">
                  <c:v>0.0</c:v>
                </c:pt>
                <c:pt idx="232">
                  <c:v>0.0</c:v>
                </c:pt>
                <c:pt idx="233">
                  <c:v>569.0</c:v>
                </c:pt>
                <c:pt idx="234">
                  <c:v>569.0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823.0</c:v>
                </c:pt>
                <c:pt idx="239">
                  <c:v>0.0</c:v>
                </c:pt>
                <c:pt idx="240">
                  <c:v>0.0</c:v>
                </c:pt>
                <c:pt idx="241">
                  <c:v>899.0</c:v>
                </c:pt>
                <c:pt idx="242">
                  <c:v>899.0</c:v>
                </c:pt>
                <c:pt idx="243">
                  <c:v>899.0</c:v>
                </c:pt>
                <c:pt idx="244">
                  <c:v>858.0</c:v>
                </c:pt>
                <c:pt idx="245">
                  <c:v>858.0</c:v>
                </c:pt>
                <c:pt idx="246">
                  <c:v>858.0</c:v>
                </c:pt>
                <c:pt idx="247">
                  <c:v>866.0</c:v>
                </c:pt>
                <c:pt idx="248">
                  <c:v>866.0</c:v>
                </c:pt>
                <c:pt idx="249">
                  <c:v>866.0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667.0</c:v>
                </c:pt>
                <c:pt idx="255">
                  <c:v>534.0</c:v>
                </c:pt>
                <c:pt idx="256">
                  <c:v>717.0</c:v>
                </c:pt>
                <c:pt idx="257">
                  <c:v>317.0</c:v>
                </c:pt>
                <c:pt idx="258">
                  <c:v>318.0</c:v>
                </c:pt>
                <c:pt idx="259">
                  <c:v>316.0</c:v>
                </c:pt>
                <c:pt idx="260">
                  <c:v>356.0</c:v>
                </c:pt>
                <c:pt idx="261">
                  <c:v>287.0</c:v>
                </c:pt>
                <c:pt idx="262">
                  <c:v>166.0</c:v>
                </c:pt>
                <c:pt idx="263">
                  <c:v>709.0</c:v>
                </c:pt>
                <c:pt idx="264">
                  <c:v>506.0</c:v>
                </c:pt>
                <c:pt idx="265">
                  <c:v>527.0</c:v>
                </c:pt>
                <c:pt idx="266">
                  <c:v>527.0</c:v>
                </c:pt>
                <c:pt idx="267">
                  <c:v>527.0</c:v>
                </c:pt>
                <c:pt idx="268">
                  <c:v>527.0</c:v>
                </c:pt>
                <c:pt idx="269">
                  <c:v>527.0</c:v>
                </c:pt>
                <c:pt idx="270">
                  <c:v>99.0</c:v>
                </c:pt>
                <c:pt idx="271">
                  <c:v>0.0</c:v>
                </c:pt>
                <c:pt idx="272">
                  <c:v>419.0</c:v>
                </c:pt>
                <c:pt idx="273">
                  <c:v>0.0</c:v>
                </c:pt>
                <c:pt idx="274">
                  <c:v>0.0</c:v>
                </c:pt>
                <c:pt idx="275">
                  <c:v>306.0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495.0</c:v>
                </c:pt>
                <c:pt idx="282">
                  <c:v>496.0</c:v>
                </c:pt>
                <c:pt idx="283">
                  <c:v>290.0</c:v>
                </c:pt>
                <c:pt idx="284">
                  <c:v>452.0</c:v>
                </c:pt>
                <c:pt idx="285">
                  <c:v>374.0</c:v>
                </c:pt>
                <c:pt idx="286">
                  <c:v>434.0</c:v>
                </c:pt>
                <c:pt idx="287">
                  <c:v>442.0</c:v>
                </c:pt>
                <c:pt idx="288">
                  <c:v>289.0</c:v>
                </c:pt>
                <c:pt idx="289">
                  <c:v>464.0</c:v>
                </c:pt>
                <c:pt idx="290">
                  <c:v>442.0</c:v>
                </c:pt>
                <c:pt idx="291">
                  <c:v>453.0</c:v>
                </c:pt>
                <c:pt idx="292">
                  <c:v>0.0</c:v>
                </c:pt>
                <c:pt idx="293">
                  <c:v>518.0</c:v>
                </c:pt>
                <c:pt idx="294">
                  <c:v>238.0</c:v>
                </c:pt>
                <c:pt idx="295">
                  <c:v>442.0</c:v>
                </c:pt>
                <c:pt idx="296">
                  <c:v>484.0</c:v>
                </c:pt>
                <c:pt idx="297">
                  <c:v>506.0</c:v>
                </c:pt>
                <c:pt idx="298">
                  <c:v>441.0</c:v>
                </c:pt>
                <c:pt idx="299">
                  <c:v>455.0</c:v>
                </c:pt>
                <c:pt idx="300">
                  <c:v>455.0</c:v>
                </c:pt>
                <c:pt idx="301">
                  <c:v>455.0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</c:numCache>
            </c:numRef>
          </c:xVal>
          <c:yVal>
            <c:numRef>
              <c:f>Data!$DR$2:$DR$435</c:f>
              <c:numCache>
                <c:formatCode>0%</c:formatCode>
                <c:ptCount val="434"/>
                <c:pt idx="7">
                  <c:v>0.58</c:v>
                </c:pt>
                <c:pt idx="52">
                  <c:v>0.32</c:v>
                </c:pt>
                <c:pt idx="53">
                  <c:v>0.31</c:v>
                </c:pt>
                <c:pt idx="54">
                  <c:v>0.06</c:v>
                </c:pt>
                <c:pt idx="55">
                  <c:v>0.06</c:v>
                </c:pt>
                <c:pt idx="59">
                  <c:v>0.44</c:v>
                </c:pt>
                <c:pt idx="61">
                  <c:v>0.36</c:v>
                </c:pt>
                <c:pt idx="64">
                  <c:v>0.39</c:v>
                </c:pt>
                <c:pt idx="65">
                  <c:v>0.25</c:v>
                </c:pt>
                <c:pt idx="66">
                  <c:v>0.4</c:v>
                </c:pt>
                <c:pt idx="75">
                  <c:v>0.49</c:v>
                </c:pt>
                <c:pt idx="79">
                  <c:v>0.48</c:v>
                </c:pt>
                <c:pt idx="90">
                  <c:v>0.46</c:v>
                </c:pt>
                <c:pt idx="94">
                  <c:v>0.39</c:v>
                </c:pt>
                <c:pt idx="112">
                  <c:v>0.49</c:v>
                </c:pt>
                <c:pt idx="123">
                  <c:v>0.58</c:v>
                </c:pt>
                <c:pt idx="144">
                  <c:v>0.29</c:v>
                </c:pt>
                <c:pt idx="152">
                  <c:v>0.09</c:v>
                </c:pt>
                <c:pt idx="157">
                  <c:v>0.07</c:v>
                </c:pt>
                <c:pt idx="158">
                  <c:v>0.22</c:v>
                </c:pt>
                <c:pt idx="159">
                  <c:v>0.28</c:v>
                </c:pt>
                <c:pt idx="160">
                  <c:v>0.25</c:v>
                </c:pt>
                <c:pt idx="162">
                  <c:v>0.22</c:v>
                </c:pt>
                <c:pt idx="166">
                  <c:v>0.12</c:v>
                </c:pt>
                <c:pt idx="204">
                  <c:v>0.39</c:v>
                </c:pt>
                <c:pt idx="210">
                  <c:v>0.145</c:v>
                </c:pt>
                <c:pt idx="214">
                  <c:v>0.3</c:v>
                </c:pt>
                <c:pt idx="220">
                  <c:v>0.18</c:v>
                </c:pt>
                <c:pt idx="231">
                  <c:v>0.28</c:v>
                </c:pt>
                <c:pt idx="236">
                  <c:v>0.22</c:v>
                </c:pt>
                <c:pt idx="248">
                  <c:v>0.27</c:v>
                </c:pt>
                <c:pt idx="269">
                  <c:v>0.56</c:v>
                </c:pt>
                <c:pt idx="270">
                  <c:v>0.56</c:v>
                </c:pt>
                <c:pt idx="281">
                  <c:v>0.5</c:v>
                </c:pt>
                <c:pt idx="282">
                  <c:v>0.55</c:v>
                </c:pt>
                <c:pt idx="284">
                  <c:v>0.12</c:v>
                </c:pt>
                <c:pt idx="291">
                  <c:v>0.17</c:v>
                </c:pt>
                <c:pt idx="292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13000"/>
        <c:axId val="-2105007256"/>
      </c:scatterChart>
      <c:valAx>
        <c:axId val="-2105013000"/>
        <c:scaling>
          <c:orientation val="minMax"/>
          <c:max val="12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Water</a:t>
                </a:r>
                <a:r>
                  <a:rPr lang="da-DK" baseline="0"/>
                  <a:t> balance (Prec. - Evap.)</a:t>
                </a:r>
                <a:endParaRPr lang="da-DK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105007256"/>
        <c:crosses val="autoZero"/>
        <c:crossBetween val="midCat"/>
      </c:valAx>
      <c:valAx>
        <c:axId val="-2105007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Bryophyte</a:t>
                </a:r>
                <a:r>
                  <a:rPr lang="da-DK" baseline="0"/>
                  <a:t> cover</a:t>
                </a:r>
                <a:endParaRPr lang="da-DK"/>
              </a:p>
            </c:rich>
          </c:tx>
          <c:layout>
            <c:manualLayout>
              <c:xMode val="edge"/>
              <c:yMode val="edge"/>
              <c:x val="0.0110344827586207"/>
              <c:y val="0.411890832650444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-2105013000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Data!$DR$1</c:f>
              <c:strCache>
                <c:ptCount val="1"/>
                <c:pt idx="0">
                  <c:v>Beech Boys average moss cover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Data!$AH$2:$AH$435</c:f>
              <c:numCache>
                <c:formatCode>0</c:formatCode>
                <c:ptCount val="434"/>
                <c:pt idx="0">
                  <c:v>1154.0</c:v>
                </c:pt>
                <c:pt idx="4">
                  <c:v>748.0</c:v>
                </c:pt>
                <c:pt idx="5">
                  <c:v>998.0</c:v>
                </c:pt>
                <c:pt idx="6">
                  <c:v>998.0</c:v>
                </c:pt>
                <c:pt idx="7">
                  <c:v>1100.0</c:v>
                </c:pt>
                <c:pt idx="8" formatCode="General">
                  <c:v>776.0</c:v>
                </c:pt>
                <c:pt idx="9" formatCode="General">
                  <c:v>735.0</c:v>
                </c:pt>
                <c:pt idx="10" formatCode="General">
                  <c:v>817.0</c:v>
                </c:pt>
                <c:pt idx="11" formatCode="General">
                  <c:v>795.0</c:v>
                </c:pt>
                <c:pt idx="12" formatCode="General">
                  <c:v>1190.0</c:v>
                </c:pt>
                <c:pt idx="13" formatCode="General">
                  <c:v>807.0</c:v>
                </c:pt>
                <c:pt idx="14" formatCode="General">
                  <c:v>705.0</c:v>
                </c:pt>
                <c:pt idx="15" formatCode="General">
                  <c:v>831.0</c:v>
                </c:pt>
                <c:pt idx="16" formatCode="General">
                  <c:v>831.0</c:v>
                </c:pt>
                <c:pt idx="17" formatCode="General">
                  <c:v>831.0</c:v>
                </c:pt>
                <c:pt idx="18">
                  <c:v>1160.0</c:v>
                </c:pt>
                <c:pt idx="19" formatCode="General">
                  <c:v>686.0</c:v>
                </c:pt>
                <c:pt idx="20" formatCode="General">
                  <c:v>673.0</c:v>
                </c:pt>
                <c:pt idx="22" formatCode="General">
                  <c:v>618.0</c:v>
                </c:pt>
                <c:pt idx="24" formatCode="General">
                  <c:v>615.0</c:v>
                </c:pt>
                <c:pt idx="25" formatCode="General">
                  <c:v>607.0</c:v>
                </c:pt>
                <c:pt idx="27">
                  <c:v>1322.0</c:v>
                </c:pt>
                <c:pt idx="28">
                  <c:v>1118.0</c:v>
                </c:pt>
                <c:pt idx="29" formatCode="General">
                  <c:v>1144.0</c:v>
                </c:pt>
                <c:pt idx="30" formatCode="General">
                  <c:v>1144.0</c:v>
                </c:pt>
                <c:pt idx="31" formatCode="General">
                  <c:v>1144.0</c:v>
                </c:pt>
                <c:pt idx="32" formatCode="General">
                  <c:v>1000.0</c:v>
                </c:pt>
                <c:pt idx="33" formatCode="General">
                  <c:v>1000.0</c:v>
                </c:pt>
                <c:pt idx="34" formatCode="General">
                  <c:v>649.0</c:v>
                </c:pt>
                <c:pt idx="35" formatCode="General">
                  <c:v>649.0</c:v>
                </c:pt>
                <c:pt idx="36" formatCode="General">
                  <c:v>649.0</c:v>
                </c:pt>
                <c:pt idx="37" formatCode="General">
                  <c:v>942.0</c:v>
                </c:pt>
                <c:pt idx="38" formatCode="General">
                  <c:v>942.0</c:v>
                </c:pt>
                <c:pt idx="39" formatCode="General">
                  <c:v>942.0</c:v>
                </c:pt>
                <c:pt idx="40" formatCode="General">
                  <c:v>963.0</c:v>
                </c:pt>
                <c:pt idx="41" formatCode="General">
                  <c:v>963.0</c:v>
                </c:pt>
                <c:pt idx="42">
                  <c:v>1071.0</c:v>
                </c:pt>
                <c:pt idx="43" formatCode="General">
                  <c:v>726.0</c:v>
                </c:pt>
                <c:pt idx="44" formatCode="General">
                  <c:v>726.0</c:v>
                </c:pt>
                <c:pt idx="45" formatCode="General">
                  <c:v>726.0</c:v>
                </c:pt>
                <c:pt idx="46" formatCode="General">
                  <c:v>704.0</c:v>
                </c:pt>
                <c:pt idx="47" formatCode="General">
                  <c:v>704.0</c:v>
                </c:pt>
                <c:pt idx="48" formatCode="General">
                  <c:v>704.0</c:v>
                </c:pt>
                <c:pt idx="49">
                  <c:v>928.0</c:v>
                </c:pt>
                <c:pt idx="50">
                  <c:v>750.0</c:v>
                </c:pt>
                <c:pt idx="51">
                  <c:v>581.0</c:v>
                </c:pt>
                <c:pt idx="52">
                  <c:v>618.0</c:v>
                </c:pt>
                <c:pt idx="53">
                  <c:v>618.0</c:v>
                </c:pt>
                <c:pt idx="54">
                  <c:v>592.0</c:v>
                </c:pt>
                <c:pt idx="55">
                  <c:v>592.0</c:v>
                </c:pt>
                <c:pt idx="56">
                  <c:v>592.0</c:v>
                </c:pt>
                <c:pt idx="57">
                  <c:v>592.0</c:v>
                </c:pt>
                <c:pt idx="58">
                  <c:v>592.0</c:v>
                </c:pt>
                <c:pt idx="59">
                  <c:v>747.0</c:v>
                </c:pt>
                <c:pt idx="60">
                  <c:v>776.0</c:v>
                </c:pt>
                <c:pt idx="61" formatCode="General">
                  <c:v>670.0</c:v>
                </c:pt>
                <c:pt idx="62" formatCode="General">
                  <c:v>874.0</c:v>
                </c:pt>
                <c:pt idx="63">
                  <c:v>1024.0</c:v>
                </c:pt>
                <c:pt idx="64">
                  <c:v>783.0</c:v>
                </c:pt>
                <c:pt idx="65" formatCode="General">
                  <c:v>643.0</c:v>
                </c:pt>
                <c:pt idx="66">
                  <c:v>795.0</c:v>
                </c:pt>
                <c:pt idx="67">
                  <c:v>795.0</c:v>
                </c:pt>
                <c:pt idx="68">
                  <c:v>795.0</c:v>
                </c:pt>
                <c:pt idx="69">
                  <c:v>795.0</c:v>
                </c:pt>
                <c:pt idx="70">
                  <c:v>795.0</c:v>
                </c:pt>
                <c:pt idx="71" formatCode="General">
                  <c:v>795.0</c:v>
                </c:pt>
                <c:pt idx="72">
                  <c:v>870.0</c:v>
                </c:pt>
                <c:pt idx="73">
                  <c:v>882.0</c:v>
                </c:pt>
                <c:pt idx="74" formatCode="General">
                  <c:v>787.0</c:v>
                </c:pt>
                <c:pt idx="75" formatCode="General">
                  <c:v>736.0</c:v>
                </c:pt>
                <c:pt idx="76">
                  <c:v>727.0</c:v>
                </c:pt>
                <c:pt idx="78" formatCode="General">
                  <c:v>783.0</c:v>
                </c:pt>
                <c:pt idx="79" formatCode="General">
                  <c:v>796.0</c:v>
                </c:pt>
                <c:pt idx="80">
                  <c:v>668.0</c:v>
                </c:pt>
                <c:pt idx="81">
                  <c:v>839.0</c:v>
                </c:pt>
                <c:pt idx="82">
                  <c:v>659.0</c:v>
                </c:pt>
                <c:pt idx="83">
                  <c:v>659.0</c:v>
                </c:pt>
                <c:pt idx="84">
                  <c:v>659.0</c:v>
                </c:pt>
                <c:pt idx="85">
                  <c:v>659.0</c:v>
                </c:pt>
                <c:pt idx="86">
                  <c:v>659.0</c:v>
                </c:pt>
                <c:pt idx="87">
                  <c:v>790.0</c:v>
                </c:pt>
                <c:pt idx="88" formatCode="General">
                  <c:v>739.0</c:v>
                </c:pt>
                <c:pt idx="89">
                  <c:v>807.0</c:v>
                </c:pt>
                <c:pt idx="90">
                  <c:v>693.0</c:v>
                </c:pt>
                <c:pt idx="91" formatCode="General">
                  <c:v>1141.0</c:v>
                </c:pt>
                <c:pt idx="92" formatCode="General">
                  <c:v>797.0</c:v>
                </c:pt>
                <c:pt idx="93">
                  <c:v>880.0</c:v>
                </c:pt>
                <c:pt idx="94">
                  <c:v>978.0</c:v>
                </c:pt>
                <c:pt idx="95">
                  <c:v>562.0</c:v>
                </c:pt>
                <c:pt idx="96">
                  <c:v>1625.0</c:v>
                </c:pt>
                <c:pt idx="97">
                  <c:v>766.0</c:v>
                </c:pt>
                <c:pt idx="100">
                  <c:v>826.0</c:v>
                </c:pt>
                <c:pt idx="101">
                  <c:v>771.0</c:v>
                </c:pt>
                <c:pt idx="102" formatCode="General">
                  <c:v>570.0</c:v>
                </c:pt>
                <c:pt idx="103">
                  <c:v>736.0</c:v>
                </c:pt>
                <c:pt idx="104">
                  <c:v>597.0</c:v>
                </c:pt>
                <c:pt idx="105">
                  <c:v>746.0</c:v>
                </c:pt>
                <c:pt idx="106">
                  <c:v>733.0</c:v>
                </c:pt>
                <c:pt idx="107">
                  <c:v>733.0</c:v>
                </c:pt>
                <c:pt idx="108">
                  <c:v>733.0</c:v>
                </c:pt>
                <c:pt idx="109">
                  <c:v>806.0</c:v>
                </c:pt>
                <c:pt idx="110">
                  <c:v>806.0</c:v>
                </c:pt>
                <c:pt idx="111" formatCode="General">
                  <c:v>866.0</c:v>
                </c:pt>
                <c:pt idx="112">
                  <c:v>1145.0</c:v>
                </c:pt>
                <c:pt idx="113">
                  <c:v>581.0</c:v>
                </c:pt>
                <c:pt idx="114">
                  <c:v>889.0</c:v>
                </c:pt>
                <c:pt idx="115" formatCode="General">
                  <c:v>675.0</c:v>
                </c:pt>
                <c:pt idx="116" formatCode="General">
                  <c:v>937.0</c:v>
                </c:pt>
                <c:pt idx="117" formatCode="General">
                  <c:v>927.0</c:v>
                </c:pt>
                <c:pt idx="118">
                  <c:v>753.0</c:v>
                </c:pt>
                <c:pt idx="119">
                  <c:v>915.0</c:v>
                </c:pt>
                <c:pt idx="120">
                  <c:v>657.0</c:v>
                </c:pt>
                <c:pt idx="122">
                  <c:v>692.0</c:v>
                </c:pt>
                <c:pt idx="123">
                  <c:v>970.0</c:v>
                </c:pt>
                <c:pt idx="124">
                  <c:v>1462.0</c:v>
                </c:pt>
                <c:pt idx="125">
                  <c:v>911.0</c:v>
                </c:pt>
                <c:pt idx="126">
                  <c:v>911.0</c:v>
                </c:pt>
                <c:pt idx="127">
                  <c:v>911.0</c:v>
                </c:pt>
                <c:pt idx="128">
                  <c:v>911.0</c:v>
                </c:pt>
                <c:pt idx="129">
                  <c:v>900.0</c:v>
                </c:pt>
                <c:pt idx="130" formatCode="General">
                  <c:v>751.0</c:v>
                </c:pt>
                <c:pt idx="131">
                  <c:v>831.0</c:v>
                </c:pt>
                <c:pt idx="132" formatCode="General">
                  <c:v>986.0</c:v>
                </c:pt>
                <c:pt idx="133">
                  <c:v>790.0</c:v>
                </c:pt>
                <c:pt idx="134" formatCode="General">
                  <c:v>1002.0</c:v>
                </c:pt>
                <c:pt idx="135">
                  <c:v>587.0</c:v>
                </c:pt>
                <c:pt idx="138">
                  <c:v>1091.0</c:v>
                </c:pt>
                <c:pt idx="139" formatCode="General">
                  <c:v>1057.0</c:v>
                </c:pt>
                <c:pt idx="140">
                  <c:v>546.0</c:v>
                </c:pt>
                <c:pt idx="141">
                  <c:v>546.0</c:v>
                </c:pt>
                <c:pt idx="142">
                  <c:v>992.0</c:v>
                </c:pt>
                <c:pt idx="143">
                  <c:v>992.0</c:v>
                </c:pt>
                <c:pt idx="144">
                  <c:v>690.0</c:v>
                </c:pt>
                <c:pt idx="145">
                  <c:v>690.0</c:v>
                </c:pt>
                <c:pt idx="146" formatCode="General">
                  <c:v>966.0</c:v>
                </c:pt>
                <c:pt idx="147" formatCode="General">
                  <c:v>725.0</c:v>
                </c:pt>
                <c:pt idx="148" formatCode="General">
                  <c:v>688.0</c:v>
                </c:pt>
                <c:pt idx="149">
                  <c:v>1157.0</c:v>
                </c:pt>
                <c:pt idx="151">
                  <c:v>739.0</c:v>
                </c:pt>
                <c:pt idx="152">
                  <c:v>758.0</c:v>
                </c:pt>
                <c:pt idx="153" formatCode="General">
                  <c:v>638.0</c:v>
                </c:pt>
                <c:pt idx="154" formatCode="General">
                  <c:v>354.0</c:v>
                </c:pt>
                <c:pt idx="155" formatCode="General">
                  <c:v>263.0</c:v>
                </c:pt>
                <c:pt idx="156" formatCode="General">
                  <c:v>839.0</c:v>
                </c:pt>
                <c:pt idx="157" formatCode="General">
                  <c:v>734.0</c:v>
                </c:pt>
                <c:pt idx="158" formatCode="General">
                  <c:v>806.0</c:v>
                </c:pt>
                <c:pt idx="159" formatCode="General">
                  <c:v>798.0</c:v>
                </c:pt>
                <c:pt idx="160">
                  <c:v>707.0</c:v>
                </c:pt>
                <c:pt idx="162" formatCode="General">
                  <c:v>806.0</c:v>
                </c:pt>
                <c:pt idx="163" formatCode="General">
                  <c:v>806.0</c:v>
                </c:pt>
                <c:pt idx="164" formatCode="General">
                  <c:v>806.0</c:v>
                </c:pt>
                <c:pt idx="166" formatCode="General">
                  <c:v>802.0</c:v>
                </c:pt>
                <c:pt idx="181" formatCode="General">
                  <c:v>924.0</c:v>
                </c:pt>
                <c:pt idx="182" formatCode="General">
                  <c:v>756.0</c:v>
                </c:pt>
                <c:pt idx="183" formatCode="General">
                  <c:v>869.0</c:v>
                </c:pt>
                <c:pt idx="184" formatCode="General">
                  <c:v>652.0</c:v>
                </c:pt>
                <c:pt idx="185" formatCode="General">
                  <c:v>809.0</c:v>
                </c:pt>
                <c:pt idx="186" formatCode="General">
                  <c:v>992.0</c:v>
                </c:pt>
                <c:pt idx="187" formatCode="General">
                  <c:v>649.0</c:v>
                </c:pt>
                <c:pt idx="188" formatCode="General">
                  <c:v>728.0</c:v>
                </c:pt>
                <c:pt idx="189" formatCode="General">
                  <c:v>871.0</c:v>
                </c:pt>
                <c:pt idx="190" formatCode="General">
                  <c:v>806.0</c:v>
                </c:pt>
                <c:pt idx="191" formatCode="General">
                  <c:v>884.0</c:v>
                </c:pt>
                <c:pt idx="192" formatCode="General">
                  <c:v>748.0</c:v>
                </c:pt>
                <c:pt idx="193">
                  <c:v>1445.0</c:v>
                </c:pt>
                <c:pt idx="194">
                  <c:v>1189.0</c:v>
                </c:pt>
                <c:pt idx="195">
                  <c:v>1068.0</c:v>
                </c:pt>
                <c:pt idx="196">
                  <c:v>899.0</c:v>
                </c:pt>
                <c:pt idx="197">
                  <c:v>899.0</c:v>
                </c:pt>
                <c:pt idx="198">
                  <c:v>899.0</c:v>
                </c:pt>
                <c:pt idx="199">
                  <c:v>899.0</c:v>
                </c:pt>
                <c:pt idx="200">
                  <c:v>899.0</c:v>
                </c:pt>
                <c:pt idx="201">
                  <c:v>899.0</c:v>
                </c:pt>
                <c:pt idx="202">
                  <c:v>899.0</c:v>
                </c:pt>
                <c:pt idx="203">
                  <c:v>899.0</c:v>
                </c:pt>
                <c:pt idx="204">
                  <c:v>934.0</c:v>
                </c:pt>
                <c:pt idx="205">
                  <c:v>934.0</c:v>
                </c:pt>
                <c:pt idx="206">
                  <c:v>934.0</c:v>
                </c:pt>
                <c:pt idx="207">
                  <c:v>934.0</c:v>
                </c:pt>
                <c:pt idx="208">
                  <c:v>934.0</c:v>
                </c:pt>
                <c:pt idx="209">
                  <c:v>934.0</c:v>
                </c:pt>
                <c:pt idx="210">
                  <c:v>824.0</c:v>
                </c:pt>
                <c:pt idx="211">
                  <c:v>824.0</c:v>
                </c:pt>
                <c:pt idx="212">
                  <c:v>824.0</c:v>
                </c:pt>
                <c:pt idx="213">
                  <c:v>824.0</c:v>
                </c:pt>
                <c:pt idx="214" formatCode="General">
                  <c:v>1051.0</c:v>
                </c:pt>
                <c:pt idx="215">
                  <c:v>845.0</c:v>
                </c:pt>
                <c:pt idx="216">
                  <c:v>845.0</c:v>
                </c:pt>
                <c:pt idx="217">
                  <c:v>845.0</c:v>
                </c:pt>
                <c:pt idx="218">
                  <c:v>845.0</c:v>
                </c:pt>
                <c:pt idx="219">
                  <c:v>845.0</c:v>
                </c:pt>
                <c:pt idx="224">
                  <c:v>797.0</c:v>
                </c:pt>
                <c:pt idx="225">
                  <c:v>797.0</c:v>
                </c:pt>
                <c:pt idx="226">
                  <c:v>797.0</c:v>
                </c:pt>
                <c:pt idx="227">
                  <c:v>797.0</c:v>
                </c:pt>
                <c:pt idx="228">
                  <c:v>797.0</c:v>
                </c:pt>
                <c:pt idx="229" formatCode="General">
                  <c:v>847.0</c:v>
                </c:pt>
                <c:pt idx="230" formatCode="General">
                  <c:v>847.0</c:v>
                </c:pt>
                <c:pt idx="233">
                  <c:v>932.0</c:v>
                </c:pt>
                <c:pt idx="234">
                  <c:v>932.0</c:v>
                </c:pt>
                <c:pt idx="238">
                  <c:v>1316.0</c:v>
                </c:pt>
                <c:pt idx="241">
                  <c:v>1365.0</c:v>
                </c:pt>
                <c:pt idx="242">
                  <c:v>1365.0</c:v>
                </c:pt>
                <c:pt idx="243">
                  <c:v>1365.0</c:v>
                </c:pt>
                <c:pt idx="244" formatCode="General">
                  <c:v>1327.0</c:v>
                </c:pt>
                <c:pt idx="245" formatCode="General">
                  <c:v>1327.0</c:v>
                </c:pt>
                <c:pt idx="246" formatCode="General">
                  <c:v>1327.0</c:v>
                </c:pt>
                <c:pt idx="247">
                  <c:v>1335.0</c:v>
                </c:pt>
                <c:pt idx="248">
                  <c:v>1335.0</c:v>
                </c:pt>
                <c:pt idx="249">
                  <c:v>1335.0</c:v>
                </c:pt>
                <c:pt idx="254" formatCode="General">
                  <c:v>1340.0</c:v>
                </c:pt>
                <c:pt idx="255" formatCode="General">
                  <c:v>1151.0</c:v>
                </c:pt>
                <c:pt idx="256">
                  <c:v>1272.0</c:v>
                </c:pt>
                <c:pt idx="257">
                  <c:v>878.0</c:v>
                </c:pt>
                <c:pt idx="258">
                  <c:v>879.0</c:v>
                </c:pt>
                <c:pt idx="259">
                  <c:v>889.0</c:v>
                </c:pt>
                <c:pt idx="260">
                  <c:v>929.0</c:v>
                </c:pt>
                <c:pt idx="261">
                  <c:v>847.0</c:v>
                </c:pt>
                <c:pt idx="262">
                  <c:v>882.0</c:v>
                </c:pt>
                <c:pt idx="263">
                  <c:v>1128.0</c:v>
                </c:pt>
                <c:pt idx="264">
                  <c:v>1129.0</c:v>
                </c:pt>
                <c:pt idx="265">
                  <c:v>890.0</c:v>
                </c:pt>
                <c:pt idx="266">
                  <c:v>890.0</c:v>
                </c:pt>
                <c:pt idx="267">
                  <c:v>890.0</c:v>
                </c:pt>
                <c:pt idx="268">
                  <c:v>890.0</c:v>
                </c:pt>
                <c:pt idx="269">
                  <c:v>890.0</c:v>
                </c:pt>
                <c:pt idx="270" formatCode="General">
                  <c:v>645.0</c:v>
                </c:pt>
                <c:pt idx="272" formatCode="General">
                  <c:v>797.0</c:v>
                </c:pt>
                <c:pt idx="275">
                  <c:v>634.0</c:v>
                </c:pt>
                <c:pt idx="281" formatCode="General">
                  <c:v>853.0</c:v>
                </c:pt>
                <c:pt idx="282" formatCode="General">
                  <c:v>854.0</c:v>
                </c:pt>
                <c:pt idx="283" formatCode="General">
                  <c:v>802.0</c:v>
                </c:pt>
                <c:pt idx="284" formatCode="General">
                  <c:v>813.0</c:v>
                </c:pt>
                <c:pt idx="285" formatCode="General">
                  <c:v>773.0</c:v>
                </c:pt>
                <c:pt idx="286" formatCode="General">
                  <c:v>803.0</c:v>
                </c:pt>
                <c:pt idx="287">
                  <c:v>803.0</c:v>
                </c:pt>
                <c:pt idx="288" formatCode="General">
                  <c:v>801.0</c:v>
                </c:pt>
                <c:pt idx="289">
                  <c:v>824.0</c:v>
                </c:pt>
                <c:pt idx="290">
                  <c:v>803.0</c:v>
                </c:pt>
                <c:pt idx="291" formatCode="General">
                  <c:v>814.0</c:v>
                </c:pt>
                <c:pt idx="293" formatCode="General">
                  <c:v>875.0</c:v>
                </c:pt>
                <c:pt idx="294" formatCode="General">
                  <c:v>609.0</c:v>
                </c:pt>
                <c:pt idx="295" formatCode="General">
                  <c:v>803.0</c:v>
                </c:pt>
                <c:pt idx="296" formatCode="General">
                  <c:v>787.0</c:v>
                </c:pt>
                <c:pt idx="297" formatCode="General">
                  <c:v>869.0</c:v>
                </c:pt>
                <c:pt idx="298" formatCode="General">
                  <c:v>793.0</c:v>
                </c:pt>
                <c:pt idx="299">
                  <c:v>818.0</c:v>
                </c:pt>
                <c:pt idx="300">
                  <c:v>818.0</c:v>
                </c:pt>
                <c:pt idx="301">
                  <c:v>818.0</c:v>
                </c:pt>
              </c:numCache>
            </c:numRef>
          </c:xVal>
          <c:yVal>
            <c:numRef>
              <c:f>Data!$DR$2:$DR$435</c:f>
              <c:numCache>
                <c:formatCode>0%</c:formatCode>
                <c:ptCount val="434"/>
                <c:pt idx="7">
                  <c:v>0.58</c:v>
                </c:pt>
                <c:pt idx="52">
                  <c:v>0.32</c:v>
                </c:pt>
                <c:pt idx="53">
                  <c:v>0.31</c:v>
                </c:pt>
                <c:pt idx="54">
                  <c:v>0.06</c:v>
                </c:pt>
                <c:pt idx="55">
                  <c:v>0.06</c:v>
                </c:pt>
                <c:pt idx="59">
                  <c:v>0.44</c:v>
                </c:pt>
                <c:pt idx="61">
                  <c:v>0.36</c:v>
                </c:pt>
                <c:pt idx="64">
                  <c:v>0.39</c:v>
                </c:pt>
                <c:pt idx="65">
                  <c:v>0.25</c:v>
                </c:pt>
                <c:pt idx="66">
                  <c:v>0.4</c:v>
                </c:pt>
                <c:pt idx="75">
                  <c:v>0.49</c:v>
                </c:pt>
                <c:pt idx="79">
                  <c:v>0.48</c:v>
                </c:pt>
                <c:pt idx="90">
                  <c:v>0.46</c:v>
                </c:pt>
                <c:pt idx="94">
                  <c:v>0.39</c:v>
                </c:pt>
                <c:pt idx="112">
                  <c:v>0.49</c:v>
                </c:pt>
                <c:pt idx="123">
                  <c:v>0.58</c:v>
                </c:pt>
                <c:pt idx="144">
                  <c:v>0.29</c:v>
                </c:pt>
                <c:pt idx="152">
                  <c:v>0.09</c:v>
                </c:pt>
                <c:pt idx="157">
                  <c:v>0.07</c:v>
                </c:pt>
                <c:pt idx="158">
                  <c:v>0.22</c:v>
                </c:pt>
                <c:pt idx="159">
                  <c:v>0.28</c:v>
                </c:pt>
                <c:pt idx="160">
                  <c:v>0.25</c:v>
                </c:pt>
                <c:pt idx="162">
                  <c:v>0.22</c:v>
                </c:pt>
                <c:pt idx="166">
                  <c:v>0.12</c:v>
                </c:pt>
                <c:pt idx="204">
                  <c:v>0.39</c:v>
                </c:pt>
                <c:pt idx="210">
                  <c:v>0.145</c:v>
                </c:pt>
                <c:pt idx="214">
                  <c:v>0.3</c:v>
                </c:pt>
                <c:pt idx="220">
                  <c:v>0.18</c:v>
                </c:pt>
                <c:pt idx="231">
                  <c:v>0.28</c:v>
                </c:pt>
                <c:pt idx="236">
                  <c:v>0.22</c:v>
                </c:pt>
                <c:pt idx="248">
                  <c:v>0.27</c:v>
                </c:pt>
                <c:pt idx="269">
                  <c:v>0.56</c:v>
                </c:pt>
                <c:pt idx="270">
                  <c:v>0.56</c:v>
                </c:pt>
                <c:pt idx="281">
                  <c:v>0.5</c:v>
                </c:pt>
                <c:pt idx="282">
                  <c:v>0.55</c:v>
                </c:pt>
                <c:pt idx="284">
                  <c:v>0.12</c:v>
                </c:pt>
                <c:pt idx="291">
                  <c:v>0.17</c:v>
                </c:pt>
                <c:pt idx="292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34872"/>
        <c:axId val="-2131331064"/>
      </c:scatterChart>
      <c:valAx>
        <c:axId val="-2131334872"/>
        <c:scaling>
          <c:orientation val="minMax"/>
          <c:max val="1400.0"/>
          <c:min val="400.0"/>
        </c:scaling>
        <c:delete val="0"/>
        <c:axPos val="b"/>
        <c:numFmt formatCode="0" sourceLinked="1"/>
        <c:majorTickMark val="out"/>
        <c:minorTickMark val="none"/>
        <c:tickLblPos val="nextTo"/>
        <c:crossAx val="-2131331064"/>
        <c:crosses val="autoZero"/>
        <c:crossBetween val="midCat"/>
        <c:majorUnit val="400.0"/>
      </c:valAx>
      <c:valAx>
        <c:axId val="-2131331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-2131334872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Data!$DV$1</c:f>
              <c:strCache>
                <c:ptCount val="1"/>
                <c:pt idx="0">
                  <c:v>Beech Boys number of species</c:v>
                </c:pt>
              </c:strCache>
            </c:strRef>
          </c:tx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Data!$DU$2:$DU$435</c:f>
              <c:numCache>
                <c:formatCode>General</c:formatCode>
                <c:ptCount val="434"/>
                <c:pt idx="7">
                  <c:v>30.0</c:v>
                </c:pt>
                <c:pt idx="16">
                  <c:v>67.0</c:v>
                </c:pt>
                <c:pt idx="17">
                  <c:v>125.0</c:v>
                </c:pt>
                <c:pt idx="19">
                  <c:v>20.0</c:v>
                </c:pt>
                <c:pt idx="24">
                  <c:v>20.0</c:v>
                </c:pt>
                <c:pt idx="50">
                  <c:v>25.0</c:v>
                </c:pt>
                <c:pt idx="51">
                  <c:v>50.0</c:v>
                </c:pt>
                <c:pt idx="52">
                  <c:v>50.0</c:v>
                </c:pt>
                <c:pt idx="53">
                  <c:v>47.0</c:v>
                </c:pt>
                <c:pt idx="54">
                  <c:v>50.0</c:v>
                </c:pt>
                <c:pt idx="55">
                  <c:v>47.0</c:v>
                </c:pt>
                <c:pt idx="59">
                  <c:v>25.0</c:v>
                </c:pt>
                <c:pt idx="61">
                  <c:v>20.0</c:v>
                </c:pt>
                <c:pt idx="64">
                  <c:v>20.0</c:v>
                </c:pt>
                <c:pt idx="65">
                  <c:v>21.0</c:v>
                </c:pt>
                <c:pt idx="66">
                  <c:v>20.0</c:v>
                </c:pt>
                <c:pt idx="75">
                  <c:v>21.0</c:v>
                </c:pt>
                <c:pt idx="79">
                  <c:v>20.0</c:v>
                </c:pt>
                <c:pt idx="90">
                  <c:v>20.0</c:v>
                </c:pt>
                <c:pt idx="94">
                  <c:v>15.0</c:v>
                </c:pt>
                <c:pt idx="112">
                  <c:v>20.0</c:v>
                </c:pt>
                <c:pt idx="123">
                  <c:v>22.0</c:v>
                </c:pt>
                <c:pt idx="144">
                  <c:v>20.0</c:v>
                </c:pt>
                <c:pt idx="151">
                  <c:v>97.0</c:v>
                </c:pt>
                <c:pt idx="152">
                  <c:v>110.0</c:v>
                </c:pt>
                <c:pt idx="157">
                  <c:v>21.0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2">
                  <c:v>20.0</c:v>
                </c:pt>
                <c:pt idx="166">
                  <c:v>21.0</c:v>
                </c:pt>
                <c:pt idx="204">
                  <c:v>19.0</c:v>
                </c:pt>
                <c:pt idx="210">
                  <c:v>29.0</c:v>
                </c:pt>
                <c:pt idx="214">
                  <c:v>31.0</c:v>
                </c:pt>
                <c:pt idx="220">
                  <c:v>20.0</c:v>
                </c:pt>
                <c:pt idx="231">
                  <c:v>29.0</c:v>
                </c:pt>
                <c:pt idx="236">
                  <c:v>20.0</c:v>
                </c:pt>
                <c:pt idx="242">
                  <c:v>101.0</c:v>
                </c:pt>
                <c:pt idx="248">
                  <c:v>110.0</c:v>
                </c:pt>
                <c:pt idx="266">
                  <c:v>50.0</c:v>
                </c:pt>
                <c:pt idx="267">
                  <c:v>15.0</c:v>
                </c:pt>
                <c:pt idx="268">
                  <c:v>25.0</c:v>
                </c:pt>
                <c:pt idx="269">
                  <c:v>10.0</c:v>
                </c:pt>
                <c:pt idx="270">
                  <c:v>50.0</c:v>
                </c:pt>
                <c:pt idx="272">
                  <c:v>50.0</c:v>
                </c:pt>
                <c:pt idx="281">
                  <c:v>25.0</c:v>
                </c:pt>
                <c:pt idx="282">
                  <c:v>25.0</c:v>
                </c:pt>
                <c:pt idx="283">
                  <c:v>5.0</c:v>
                </c:pt>
                <c:pt idx="284">
                  <c:v>21.0</c:v>
                </c:pt>
                <c:pt idx="285">
                  <c:v>11.0</c:v>
                </c:pt>
                <c:pt idx="286">
                  <c:v>10.0</c:v>
                </c:pt>
                <c:pt idx="288">
                  <c:v>44.0</c:v>
                </c:pt>
                <c:pt idx="289">
                  <c:v>33.0</c:v>
                </c:pt>
                <c:pt idx="291">
                  <c:v>42.0</c:v>
                </c:pt>
                <c:pt idx="292">
                  <c:v>32.0</c:v>
                </c:pt>
              </c:numCache>
            </c:numRef>
          </c:xVal>
          <c:yVal>
            <c:numRef>
              <c:f>Data!$DV$2:$DV$435</c:f>
              <c:numCache>
                <c:formatCode>General</c:formatCode>
                <c:ptCount val="434"/>
                <c:pt idx="7">
                  <c:v>96.0</c:v>
                </c:pt>
                <c:pt idx="16">
                  <c:v>99.0</c:v>
                </c:pt>
                <c:pt idx="17">
                  <c:v>121.0</c:v>
                </c:pt>
                <c:pt idx="19">
                  <c:v>88.0</c:v>
                </c:pt>
                <c:pt idx="24">
                  <c:v>92.0</c:v>
                </c:pt>
                <c:pt idx="50">
                  <c:v>88.0</c:v>
                </c:pt>
                <c:pt idx="51">
                  <c:v>79.0</c:v>
                </c:pt>
                <c:pt idx="52">
                  <c:v>129.0</c:v>
                </c:pt>
                <c:pt idx="54">
                  <c:v>98.0</c:v>
                </c:pt>
                <c:pt idx="59">
                  <c:v>67.0</c:v>
                </c:pt>
                <c:pt idx="61">
                  <c:v>51.0</c:v>
                </c:pt>
                <c:pt idx="64">
                  <c:v>65.0</c:v>
                </c:pt>
                <c:pt idx="65">
                  <c:v>45.0</c:v>
                </c:pt>
                <c:pt idx="66">
                  <c:v>53.0</c:v>
                </c:pt>
                <c:pt idx="75">
                  <c:v>63.0</c:v>
                </c:pt>
                <c:pt idx="79">
                  <c:v>64.0</c:v>
                </c:pt>
                <c:pt idx="90">
                  <c:v>88.0</c:v>
                </c:pt>
                <c:pt idx="94">
                  <c:v>82.0</c:v>
                </c:pt>
                <c:pt idx="112">
                  <c:v>59.0</c:v>
                </c:pt>
                <c:pt idx="123">
                  <c:v>81.0</c:v>
                </c:pt>
                <c:pt idx="144">
                  <c:v>89.0</c:v>
                </c:pt>
                <c:pt idx="151">
                  <c:v>104.0</c:v>
                </c:pt>
                <c:pt idx="152">
                  <c:v>136.0</c:v>
                </c:pt>
                <c:pt idx="157">
                  <c:v>56.0</c:v>
                </c:pt>
                <c:pt idx="158">
                  <c:v>61.0</c:v>
                </c:pt>
                <c:pt idx="159">
                  <c:v>49.0</c:v>
                </c:pt>
                <c:pt idx="160">
                  <c:v>99.0</c:v>
                </c:pt>
                <c:pt idx="162">
                  <c:v>76.0</c:v>
                </c:pt>
                <c:pt idx="166">
                  <c:v>53.0</c:v>
                </c:pt>
                <c:pt idx="204">
                  <c:v>61.0</c:v>
                </c:pt>
                <c:pt idx="210">
                  <c:v>89.0</c:v>
                </c:pt>
                <c:pt idx="214">
                  <c:v>62.0</c:v>
                </c:pt>
                <c:pt idx="220">
                  <c:v>59.0</c:v>
                </c:pt>
                <c:pt idx="231">
                  <c:v>90.0</c:v>
                </c:pt>
                <c:pt idx="236">
                  <c:v>50.0</c:v>
                </c:pt>
                <c:pt idx="242">
                  <c:v>96.0</c:v>
                </c:pt>
                <c:pt idx="248">
                  <c:v>135.0</c:v>
                </c:pt>
                <c:pt idx="266">
                  <c:v>95.0</c:v>
                </c:pt>
                <c:pt idx="267">
                  <c:v>60.0</c:v>
                </c:pt>
                <c:pt idx="268">
                  <c:v>81.0</c:v>
                </c:pt>
                <c:pt idx="269">
                  <c:v>59.0</c:v>
                </c:pt>
                <c:pt idx="270">
                  <c:v>106.0</c:v>
                </c:pt>
                <c:pt idx="272">
                  <c:v>83.0</c:v>
                </c:pt>
                <c:pt idx="281">
                  <c:v>76.0</c:v>
                </c:pt>
                <c:pt idx="282">
                  <c:v>64.0</c:v>
                </c:pt>
                <c:pt idx="283">
                  <c:v>33.0</c:v>
                </c:pt>
                <c:pt idx="284">
                  <c:v>70.0</c:v>
                </c:pt>
                <c:pt idx="285">
                  <c:v>56.0</c:v>
                </c:pt>
                <c:pt idx="286">
                  <c:v>34.0</c:v>
                </c:pt>
                <c:pt idx="288">
                  <c:v>46.0</c:v>
                </c:pt>
                <c:pt idx="289">
                  <c:v>73.0</c:v>
                </c:pt>
                <c:pt idx="291">
                  <c:v>65.0</c:v>
                </c:pt>
                <c:pt idx="292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96456"/>
        <c:axId val="-2131286216"/>
      </c:scatterChart>
      <c:valAx>
        <c:axId val="-213129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Number of log surveyed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1286216"/>
        <c:crosses val="autoZero"/>
        <c:crossBetween val="midCat"/>
      </c:valAx>
      <c:valAx>
        <c:axId val="-2131286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Number of fungi 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1296456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Data!$DX$1</c:f>
              <c:strCache>
                <c:ptCount val="1"/>
                <c:pt idx="0">
                  <c:v>Beech Boys number of fungi per log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Data!$DV$2:$DV$435</c:f>
              <c:numCache>
                <c:formatCode>General</c:formatCode>
                <c:ptCount val="434"/>
                <c:pt idx="7">
                  <c:v>96.0</c:v>
                </c:pt>
                <c:pt idx="16">
                  <c:v>99.0</c:v>
                </c:pt>
                <c:pt idx="17">
                  <c:v>121.0</c:v>
                </c:pt>
                <c:pt idx="19">
                  <c:v>88.0</c:v>
                </c:pt>
                <c:pt idx="24">
                  <c:v>92.0</c:v>
                </c:pt>
                <c:pt idx="50">
                  <c:v>88.0</c:v>
                </c:pt>
                <c:pt idx="51">
                  <c:v>79.0</c:v>
                </c:pt>
                <c:pt idx="52">
                  <c:v>129.0</c:v>
                </c:pt>
                <c:pt idx="54">
                  <c:v>98.0</c:v>
                </c:pt>
                <c:pt idx="59">
                  <c:v>67.0</c:v>
                </c:pt>
                <c:pt idx="61">
                  <c:v>51.0</c:v>
                </c:pt>
                <c:pt idx="64">
                  <c:v>65.0</c:v>
                </c:pt>
                <c:pt idx="65">
                  <c:v>45.0</c:v>
                </c:pt>
                <c:pt idx="66">
                  <c:v>53.0</c:v>
                </c:pt>
                <c:pt idx="75">
                  <c:v>63.0</c:v>
                </c:pt>
                <c:pt idx="79">
                  <c:v>64.0</c:v>
                </c:pt>
                <c:pt idx="90">
                  <c:v>88.0</c:v>
                </c:pt>
                <c:pt idx="94">
                  <c:v>82.0</c:v>
                </c:pt>
                <c:pt idx="112">
                  <c:v>59.0</c:v>
                </c:pt>
                <c:pt idx="123">
                  <c:v>81.0</c:v>
                </c:pt>
                <c:pt idx="144">
                  <c:v>89.0</c:v>
                </c:pt>
                <c:pt idx="151">
                  <c:v>104.0</c:v>
                </c:pt>
                <c:pt idx="152">
                  <c:v>136.0</c:v>
                </c:pt>
                <c:pt idx="157">
                  <c:v>56.0</c:v>
                </c:pt>
                <c:pt idx="158">
                  <c:v>61.0</c:v>
                </c:pt>
                <c:pt idx="159">
                  <c:v>49.0</c:v>
                </c:pt>
                <c:pt idx="160">
                  <c:v>99.0</c:v>
                </c:pt>
                <c:pt idx="162">
                  <c:v>76.0</c:v>
                </c:pt>
                <c:pt idx="166">
                  <c:v>53.0</c:v>
                </c:pt>
                <c:pt idx="204">
                  <c:v>61.0</c:v>
                </c:pt>
                <c:pt idx="210">
                  <c:v>89.0</c:v>
                </c:pt>
                <c:pt idx="214">
                  <c:v>62.0</c:v>
                </c:pt>
                <c:pt idx="220">
                  <c:v>59.0</c:v>
                </c:pt>
                <c:pt idx="231">
                  <c:v>90.0</c:v>
                </c:pt>
                <c:pt idx="236">
                  <c:v>50.0</c:v>
                </c:pt>
                <c:pt idx="242">
                  <c:v>96.0</c:v>
                </c:pt>
                <c:pt idx="248">
                  <c:v>135.0</c:v>
                </c:pt>
                <c:pt idx="266">
                  <c:v>95.0</c:v>
                </c:pt>
                <c:pt idx="267">
                  <c:v>60.0</c:v>
                </c:pt>
                <c:pt idx="268">
                  <c:v>81.0</c:v>
                </c:pt>
                <c:pt idx="269">
                  <c:v>59.0</c:v>
                </c:pt>
                <c:pt idx="270">
                  <c:v>106.0</c:v>
                </c:pt>
                <c:pt idx="272">
                  <c:v>83.0</c:v>
                </c:pt>
                <c:pt idx="281">
                  <c:v>76.0</c:v>
                </c:pt>
                <c:pt idx="282">
                  <c:v>64.0</c:v>
                </c:pt>
                <c:pt idx="283">
                  <c:v>33.0</c:v>
                </c:pt>
                <c:pt idx="284">
                  <c:v>70.0</c:v>
                </c:pt>
                <c:pt idx="285">
                  <c:v>56.0</c:v>
                </c:pt>
                <c:pt idx="286">
                  <c:v>34.0</c:v>
                </c:pt>
                <c:pt idx="288">
                  <c:v>46.0</c:v>
                </c:pt>
                <c:pt idx="289">
                  <c:v>73.0</c:v>
                </c:pt>
                <c:pt idx="291">
                  <c:v>65.0</c:v>
                </c:pt>
                <c:pt idx="292">
                  <c:v>72.0</c:v>
                </c:pt>
              </c:numCache>
            </c:numRef>
          </c:xVal>
          <c:yVal>
            <c:numRef>
              <c:f>Data!$DX$2:$DX$435</c:f>
              <c:numCache>
                <c:formatCode>General</c:formatCode>
                <c:ptCount val="434"/>
                <c:pt idx="7">
                  <c:v>11.9</c:v>
                </c:pt>
                <c:pt idx="16">
                  <c:v>12.8</c:v>
                </c:pt>
                <c:pt idx="17">
                  <c:v>15.6</c:v>
                </c:pt>
                <c:pt idx="19">
                  <c:v>14.2</c:v>
                </c:pt>
                <c:pt idx="24">
                  <c:v>12.5</c:v>
                </c:pt>
                <c:pt idx="50">
                  <c:v>19.1</c:v>
                </c:pt>
                <c:pt idx="51">
                  <c:v>7.6</c:v>
                </c:pt>
                <c:pt idx="52">
                  <c:v>18.7</c:v>
                </c:pt>
                <c:pt idx="54">
                  <c:v>10.8</c:v>
                </c:pt>
                <c:pt idx="59">
                  <c:v>11.7</c:v>
                </c:pt>
                <c:pt idx="61">
                  <c:v>6.9</c:v>
                </c:pt>
                <c:pt idx="64">
                  <c:v>11.4</c:v>
                </c:pt>
                <c:pt idx="65">
                  <c:v>6.2</c:v>
                </c:pt>
                <c:pt idx="66">
                  <c:v>6.8</c:v>
                </c:pt>
                <c:pt idx="75">
                  <c:v>9.2</c:v>
                </c:pt>
                <c:pt idx="79">
                  <c:v>10.0</c:v>
                </c:pt>
                <c:pt idx="90">
                  <c:v>12.3</c:v>
                </c:pt>
                <c:pt idx="94">
                  <c:v>14.3</c:v>
                </c:pt>
                <c:pt idx="112">
                  <c:v>8.9</c:v>
                </c:pt>
                <c:pt idx="123">
                  <c:v>12.8</c:v>
                </c:pt>
                <c:pt idx="144">
                  <c:v>15.9</c:v>
                </c:pt>
                <c:pt idx="151">
                  <c:v>8.8</c:v>
                </c:pt>
                <c:pt idx="152">
                  <c:v>11.7</c:v>
                </c:pt>
                <c:pt idx="157">
                  <c:v>7.1</c:v>
                </c:pt>
                <c:pt idx="158">
                  <c:v>9.2</c:v>
                </c:pt>
                <c:pt idx="159">
                  <c:v>6.8</c:v>
                </c:pt>
                <c:pt idx="160">
                  <c:v>13.2</c:v>
                </c:pt>
                <c:pt idx="162">
                  <c:v>10.8</c:v>
                </c:pt>
                <c:pt idx="166">
                  <c:v>6.4</c:v>
                </c:pt>
                <c:pt idx="204">
                  <c:v>9.6</c:v>
                </c:pt>
                <c:pt idx="210">
                  <c:v>8.2</c:v>
                </c:pt>
                <c:pt idx="214">
                  <c:v>7.3</c:v>
                </c:pt>
                <c:pt idx="220">
                  <c:v>7.2</c:v>
                </c:pt>
                <c:pt idx="231">
                  <c:v>8.5</c:v>
                </c:pt>
                <c:pt idx="236">
                  <c:v>5.5</c:v>
                </c:pt>
                <c:pt idx="242">
                  <c:v>5.2</c:v>
                </c:pt>
                <c:pt idx="248">
                  <c:v>10.6</c:v>
                </c:pt>
                <c:pt idx="266">
                  <c:v>11.4</c:v>
                </c:pt>
                <c:pt idx="267">
                  <c:v>10.5</c:v>
                </c:pt>
                <c:pt idx="268">
                  <c:v>12.2</c:v>
                </c:pt>
                <c:pt idx="269">
                  <c:v>12.5</c:v>
                </c:pt>
                <c:pt idx="270">
                  <c:v>11.2</c:v>
                </c:pt>
                <c:pt idx="272">
                  <c:v>9.4</c:v>
                </c:pt>
                <c:pt idx="281">
                  <c:v>13.5</c:v>
                </c:pt>
                <c:pt idx="282">
                  <c:v>8.4</c:v>
                </c:pt>
                <c:pt idx="283">
                  <c:v>13.0</c:v>
                </c:pt>
                <c:pt idx="284">
                  <c:v>12.4</c:v>
                </c:pt>
                <c:pt idx="285">
                  <c:v>16.8</c:v>
                </c:pt>
                <c:pt idx="286">
                  <c:v>8.5</c:v>
                </c:pt>
                <c:pt idx="288">
                  <c:v>5.1</c:v>
                </c:pt>
                <c:pt idx="289">
                  <c:v>15.6</c:v>
                </c:pt>
                <c:pt idx="291">
                  <c:v>9.2</c:v>
                </c:pt>
                <c:pt idx="292">
                  <c:v>14.9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39864"/>
        <c:axId val="-2130967032"/>
      </c:scatterChart>
      <c:valAx>
        <c:axId val="-213123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Species</a:t>
                </a:r>
                <a:r>
                  <a:rPr lang="da-DK" baseline="0"/>
                  <a:t> per site (non corrected for sample size)</a:t>
                </a: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0967032"/>
        <c:crosses val="autoZero"/>
        <c:crossBetween val="midCat"/>
      </c:valAx>
      <c:valAx>
        <c:axId val="-213096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Av. species per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123986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8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8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38100</xdr:rowOff>
    </xdr:from>
    <xdr:to>
      <xdr:col>10</xdr:col>
      <xdr:colOff>447675</xdr:colOff>
      <xdr:row>37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940" cy="560916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bioclimatic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 enableFormatConditionsCalculation="0"/>
  <dimension ref="A1:EG435"/>
  <sheetViews>
    <sheetView tabSelected="1" workbookViewId="0">
      <pane xSplit="4280" ySplit="4240" activePane="bottomRight"/>
      <selection sqref="A1:XFD1048576"/>
      <selection pane="topRight" activeCell="X1" sqref="X1"/>
      <selection pane="bottomLeft" activeCell="A260" sqref="A260:XFD264"/>
      <selection pane="bottomRight" activeCell="F107" sqref="F107"/>
    </sheetView>
  </sheetViews>
  <sheetFormatPr baseColWidth="10" defaultColWidth="12.5" defaultRowHeight="13" x14ac:dyDescent="0"/>
  <cols>
    <col min="1" max="1" width="30.83203125" style="1" bestFit="1" customWidth="1"/>
    <col min="2" max="3" width="6" style="1" customWidth="1"/>
    <col min="4" max="4" width="12.6640625" style="1" bestFit="1" customWidth="1"/>
    <col min="5" max="5" width="5.83203125" style="1" bestFit="1" customWidth="1"/>
    <col min="6" max="6" width="8.33203125" style="1" bestFit="1" customWidth="1"/>
    <col min="7" max="10" width="3.1640625" style="1" bestFit="1" customWidth="1"/>
    <col min="11" max="11" width="10.33203125" style="1" bestFit="1" customWidth="1"/>
    <col min="12" max="12" width="15.33203125" style="1" bestFit="1" customWidth="1"/>
    <col min="13" max="13" width="4.6640625" style="1" customWidth="1"/>
    <col min="14" max="14" width="17.83203125" style="1" bestFit="1" customWidth="1"/>
    <col min="15" max="15" width="44" style="1" bestFit="1" customWidth="1"/>
    <col min="16" max="16" width="12.83203125" style="1" bestFit="1" customWidth="1"/>
    <col min="17" max="17" width="8" style="2" bestFit="1" customWidth="1"/>
    <col min="18" max="18" width="7.83203125" style="2" customWidth="1"/>
    <col min="19" max="19" width="5.5" style="3" bestFit="1" customWidth="1"/>
    <col min="20" max="20" width="13.1640625" style="1" bestFit="1" customWidth="1"/>
    <col min="21" max="21" width="10.5" style="1" bestFit="1" customWidth="1"/>
    <col min="22" max="22" width="20.83203125" customWidth="1"/>
    <col min="23" max="23" width="19.6640625" customWidth="1"/>
    <col min="24" max="25" width="8.1640625" style="4" bestFit="1" customWidth="1"/>
    <col min="26" max="26" width="9.33203125" style="4" customWidth="1"/>
    <col min="27" max="27" width="7.5" style="4" customWidth="1"/>
    <col min="28" max="28" width="11.5" style="5" bestFit="1" customWidth="1"/>
    <col min="29" max="29" width="6.6640625" style="5" bestFit="1" customWidth="1"/>
    <col min="30" max="30" width="6.6640625" style="6" bestFit="1" customWidth="1"/>
    <col min="31" max="31" width="10.83203125" style="7" bestFit="1" customWidth="1"/>
    <col min="32" max="32" width="10.83203125" style="7" customWidth="1"/>
    <col min="33" max="33" width="10.6640625" style="7" customWidth="1"/>
    <col min="34" max="34" width="6.6640625" style="8" bestFit="1" customWidth="1"/>
    <col min="35" max="35" width="5.33203125" style="8" bestFit="1" customWidth="1"/>
    <col min="36" max="36" width="5.33203125" style="109" customWidth="1"/>
    <col min="37" max="37" width="6" style="8" bestFit="1" customWidth="1"/>
    <col min="38" max="38" width="6.1640625" style="2" bestFit="1" customWidth="1"/>
    <col min="39" max="39" width="6" style="9" bestFit="1" customWidth="1"/>
    <col min="40" max="40" width="7.33203125" style="2" bestFit="1" customWidth="1"/>
    <col min="41" max="42" width="5.5" style="9" customWidth="1"/>
    <col min="43" max="43" width="5" style="2" bestFit="1" customWidth="1"/>
    <col min="44" max="44" width="4.83203125" style="2" customWidth="1"/>
    <col min="45" max="45" width="5.5" style="2" customWidth="1"/>
    <col min="46" max="46" width="5" style="9" bestFit="1" customWidth="1"/>
    <col min="47" max="47" width="11.83203125" style="2" bestFit="1" customWidth="1"/>
    <col min="48" max="48" width="3.1640625" style="9" bestFit="1" customWidth="1"/>
    <col min="49" max="49" width="5.33203125" style="10" customWidth="1"/>
    <col min="50" max="50" width="12.6640625" style="10" customWidth="1"/>
    <col min="51" max="51" width="6.6640625" style="11" bestFit="1" customWidth="1"/>
    <col min="52" max="52" width="18.1640625" style="1" bestFit="1" customWidth="1"/>
    <col min="53" max="53" width="4.5" style="1" bestFit="1" customWidth="1"/>
    <col min="54" max="56" width="6" style="1" bestFit="1" customWidth="1"/>
    <col min="57" max="57" width="7" style="1" bestFit="1" customWidth="1"/>
    <col min="58" max="58" width="6.6640625" style="1" bestFit="1" customWidth="1"/>
    <col min="59" max="60" width="3.1640625" style="1" bestFit="1" customWidth="1"/>
    <col min="61" max="61" width="4" style="1" bestFit="1" customWidth="1"/>
    <col min="62" max="64" width="3.1640625" style="1" bestFit="1" customWidth="1"/>
    <col min="65" max="65" width="6.6640625" style="1" bestFit="1" customWidth="1"/>
    <col min="66" max="66" width="6.33203125" style="1" customWidth="1"/>
    <col min="67" max="67" width="3.33203125" style="1" bestFit="1" customWidth="1"/>
    <col min="68" max="71" width="3.1640625" style="1" bestFit="1" customWidth="1"/>
    <col min="72" max="72" width="23.1640625" style="1" customWidth="1"/>
    <col min="73" max="73" width="5.33203125" style="1" bestFit="1" customWidth="1"/>
    <col min="74" max="75" width="7.33203125" style="12" bestFit="1" customWidth="1"/>
    <col min="76" max="78" width="5.1640625" style="12" customWidth="1"/>
    <col min="79" max="79" width="6" style="12" bestFit="1" customWidth="1"/>
    <col min="80" max="81" width="7.33203125" style="12" bestFit="1" customWidth="1"/>
    <col min="82" max="82" width="5.5" style="12" bestFit="1" customWidth="1"/>
    <col min="83" max="83" width="7" style="1" bestFit="1" customWidth="1"/>
    <col min="84" max="84" width="8.1640625" style="3" bestFit="1" customWidth="1"/>
    <col min="85" max="85" width="6" style="12" bestFit="1" customWidth="1"/>
    <col min="86" max="90" width="5.5" style="12" bestFit="1" customWidth="1"/>
    <col min="91" max="92" width="6" style="12" bestFit="1" customWidth="1"/>
    <col min="93" max="93" width="5.5" style="12" bestFit="1" customWidth="1"/>
    <col min="94" max="94" width="8" style="1" bestFit="1" customWidth="1"/>
    <col min="95" max="95" width="8.1640625" style="3" bestFit="1" customWidth="1"/>
    <col min="96" max="96" width="7" style="12" bestFit="1" customWidth="1"/>
    <col min="97" max="97" width="6" style="12" bestFit="1" customWidth="1"/>
    <col min="98" max="99" width="3.5" style="12" bestFit="1" customWidth="1"/>
    <col min="100" max="100" width="3.33203125" style="12" customWidth="1"/>
    <col min="101" max="101" width="5.5" style="12" bestFit="1" customWidth="1"/>
    <col min="102" max="103" width="6" style="12" bestFit="1" customWidth="1"/>
    <col min="104" max="104" width="5.5" style="12" bestFit="1" customWidth="1"/>
    <col min="105" max="105" width="7.5" style="1" bestFit="1" customWidth="1"/>
    <col min="106" max="106" width="8.1640625" style="3" bestFit="1" customWidth="1"/>
    <col min="107" max="107" width="8.33203125" style="12" bestFit="1" customWidth="1"/>
    <col min="108" max="109" width="6" style="1" bestFit="1" customWidth="1"/>
    <col min="110" max="111" width="3.5" style="1" bestFit="1" customWidth="1"/>
    <col min="112" max="112" width="5.5" style="1" bestFit="1" customWidth="1"/>
    <col min="113" max="114" width="7" style="1" bestFit="1" customWidth="1"/>
    <col min="115" max="115" width="5.5" style="1" bestFit="1" customWidth="1"/>
    <col min="116" max="116" width="14.1640625" style="14" bestFit="1" customWidth="1"/>
    <col min="117" max="117" width="8.6640625" style="1" bestFit="1" customWidth="1"/>
    <col min="118" max="118" width="5.33203125" style="1" bestFit="1" customWidth="1"/>
    <col min="119" max="119" width="6.83203125" style="1" bestFit="1" customWidth="1"/>
    <col min="120" max="128" width="7" style="1" customWidth="1"/>
    <col min="129" max="129" width="12.33203125" style="1" customWidth="1"/>
    <col min="130" max="130" width="10.6640625" style="1" customWidth="1"/>
    <col min="131" max="131" width="8.5" style="1" customWidth="1"/>
    <col min="132" max="132" width="5.83203125" style="1" customWidth="1"/>
    <col min="133" max="135" width="9.83203125" style="1" customWidth="1"/>
    <col min="136" max="136" width="5.83203125" style="1" customWidth="1"/>
    <col min="137" max="16384" width="12.5" style="1"/>
  </cols>
  <sheetData>
    <row r="1" spans="1:137" ht="199.5" customHeight="1">
      <c r="A1" s="15" t="s">
        <v>0</v>
      </c>
      <c r="B1" s="96" t="s">
        <v>1066</v>
      </c>
      <c r="C1" s="96" t="s">
        <v>1067</v>
      </c>
      <c r="D1" s="15" t="s">
        <v>1</v>
      </c>
      <c r="E1" s="15" t="s">
        <v>2</v>
      </c>
      <c r="F1" s="15" t="s">
        <v>867</v>
      </c>
      <c r="G1" s="15" t="s">
        <v>865</v>
      </c>
      <c r="H1" s="15" t="s">
        <v>866</v>
      </c>
      <c r="I1" s="15" t="s">
        <v>864</v>
      </c>
      <c r="J1" s="15" t="s">
        <v>863</v>
      </c>
      <c r="K1" s="15" t="s">
        <v>4</v>
      </c>
      <c r="L1" s="15" t="s">
        <v>5</v>
      </c>
      <c r="M1" s="15" t="s">
        <v>6</v>
      </c>
      <c r="N1" s="15" t="s">
        <v>7</v>
      </c>
      <c r="O1" s="16" t="s">
        <v>9</v>
      </c>
      <c r="P1" s="15" t="s">
        <v>10</v>
      </c>
      <c r="Q1" s="17" t="s">
        <v>11</v>
      </c>
      <c r="R1" s="17" t="s">
        <v>1215</v>
      </c>
      <c r="S1" s="18" t="s">
        <v>888</v>
      </c>
      <c r="T1" s="15" t="s">
        <v>14</v>
      </c>
      <c r="U1" s="15" t="s">
        <v>15</v>
      </c>
      <c r="V1" t="s">
        <v>1335</v>
      </c>
      <c r="W1" t="s">
        <v>1334</v>
      </c>
      <c r="X1" s="19" t="s">
        <v>1341</v>
      </c>
      <c r="Y1" s="19" t="s">
        <v>1342</v>
      </c>
      <c r="Z1" s="19" t="s">
        <v>1336</v>
      </c>
      <c r="AA1" s="19" t="s">
        <v>1337</v>
      </c>
      <c r="AB1" s="20" t="s">
        <v>18</v>
      </c>
      <c r="AC1" s="20" t="s">
        <v>19</v>
      </c>
      <c r="AD1" s="21" t="s">
        <v>20</v>
      </c>
      <c r="AE1" s="22" t="s">
        <v>1220</v>
      </c>
      <c r="AF1" s="258" t="s">
        <v>1332</v>
      </c>
      <c r="AG1" s="22" t="s">
        <v>1156</v>
      </c>
      <c r="AH1" s="23" t="s">
        <v>1221</v>
      </c>
      <c r="AI1" s="23" t="s">
        <v>1222</v>
      </c>
      <c r="AJ1" s="108" t="s">
        <v>1196</v>
      </c>
      <c r="AK1" s="23" t="s">
        <v>862</v>
      </c>
      <c r="AL1" s="17" t="s">
        <v>21</v>
      </c>
      <c r="AM1" s="24" t="s">
        <v>1216</v>
      </c>
      <c r="AN1" s="17" t="s">
        <v>22</v>
      </c>
      <c r="AO1" s="24" t="s">
        <v>1217</v>
      </c>
      <c r="AP1" s="24" t="s">
        <v>23</v>
      </c>
      <c r="AQ1" s="17" t="s">
        <v>24</v>
      </c>
      <c r="AR1" s="17" t="s">
        <v>1157</v>
      </c>
      <c r="AS1" s="257" t="s">
        <v>1331</v>
      </c>
      <c r="AT1" s="24" t="s">
        <v>1194</v>
      </c>
      <c r="AU1" s="25" t="s">
        <v>25</v>
      </c>
      <c r="AV1" s="26" t="s">
        <v>1200</v>
      </c>
      <c r="AW1" s="27" t="s">
        <v>26</v>
      </c>
      <c r="AX1" s="27" t="s">
        <v>1224</v>
      </c>
      <c r="AY1" s="28" t="s">
        <v>28</v>
      </c>
      <c r="AZ1" s="29" t="s">
        <v>29</v>
      </c>
      <c r="BA1" s="29" t="s">
        <v>30</v>
      </c>
      <c r="BB1" s="29" t="s">
        <v>31</v>
      </c>
      <c r="BC1" s="29" t="s">
        <v>32</v>
      </c>
      <c r="BD1" s="29" t="s">
        <v>33</v>
      </c>
      <c r="BE1" s="29" t="s">
        <v>34</v>
      </c>
      <c r="BF1" s="29" t="s">
        <v>35</v>
      </c>
      <c r="BG1" s="30" t="s">
        <v>1000</v>
      </c>
      <c r="BH1" s="30" t="s">
        <v>1001</v>
      </c>
      <c r="BI1" s="30" t="s">
        <v>1002</v>
      </c>
      <c r="BJ1" s="30" t="s">
        <v>1003</v>
      </c>
      <c r="BK1" s="30" t="s">
        <v>1004</v>
      </c>
      <c r="BL1" s="30" t="s">
        <v>1005</v>
      </c>
      <c r="BM1" s="31" t="s">
        <v>42</v>
      </c>
      <c r="BN1" s="31" t="s">
        <v>43</v>
      </c>
      <c r="BO1" s="31" t="s">
        <v>44</v>
      </c>
      <c r="BP1" s="31" t="s">
        <v>45</v>
      </c>
      <c r="BQ1" s="31" t="s">
        <v>46</v>
      </c>
      <c r="BR1" s="31" t="s">
        <v>47</v>
      </c>
      <c r="BS1" s="31" t="s">
        <v>48</v>
      </c>
      <c r="BT1" s="32" t="s">
        <v>49</v>
      </c>
      <c r="BU1" s="25" t="s">
        <v>1192</v>
      </c>
      <c r="BV1" s="33" t="s">
        <v>1006</v>
      </c>
      <c r="BW1" s="33" t="s">
        <v>1007</v>
      </c>
      <c r="BX1" s="34" t="s">
        <v>1008</v>
      </c>
      <c r="BY1" s="34" t="s">
        <v>1009</v>
      </c>
      <c r="BZ1" s="34" t="s">
        <v>1010</v>
      </c>
      <c r="CA1" s="33" t="s">
        <v>1011</v>
      </c>
      <c r="CB1" s="33" t="s">
        <v>1012</v>
      </c>
      <c r="CC1" s="34" t="s">
        <v>1013</v>
      </c>
      <c r="CD1" s="33" t="s">
        <v>1014</v>
      </c>
      <c r="CE1" s="33" t="s">
        <v>1015</v>
      </c>
      <c r="CF1" s="35" t="s">
        <v>1016</v>
      </c>
      <c r="CG1" s="36" t="s">
        <v>1017</v>
      </c>
      <c r="CH1" s="37" t="s">
        <v>1018</v>
      </c>
      <c r="CI1" s="37" t="s">
        <v>1019</v>
      </c>
      <c r="CJ1" s="37" t="s">
        <v>1020</v>
      </c>
      <c r="CK1" s="37" t="s">
        <v>1021</v>
      </c>
      <c r="CL1" s="38" t="s">
        <v>1022</v>
      </c>
      <c r="CM1" s="37" t="s">
        <v>1023</v>
      </c>
      <c r="CN1" s="37" t="s">
        <v>1024</v>
      </c>
      <c r="CO1" s="38" t="s">
        <v>1025</v>
      </c>
      <c r="CP1" s="36" t="s">
        <v>1026</v>
      </c>
      <c r="CQ1" s="39" t="s">
        <v>1027</v>
      </c>
      <c r="CR1" s="40" t="s">
        <v>1028</v>
      </c>
      <c r="CS1" s="41" t="s">
        <v>1029</v>
      </c>
      <c r="CT1" s="41" t="s">
        <v>1030</v>
      </c>
      <c r="CU1" s="41" t="s">
        <v>1031</v>
      </c>
      <c r="CV1" s="42" t="s">
        <v>1032</v>
      </c>
      <c r="CW1" s="42" t="s">
        <v>1033</v>
      </c>
      <c r="CX1" s="41" t="s">
        <v>1034</v>
      </c>
      <c r="CY1" s="41" t="s">
        <v>1035</v>
      </c>
      <c r="CZ1" s="42" t="s">
        <v>1036</v>
      </c>
      <c r="DA1" s="43" t="s">
        <v>1037</v>
      </c>
      <c r="DB1" s="44" t="s">
        <v>1038</v>
      </c>
      <c r="DC1" s="45" t="s">
        <v>1039</v>
      </c>
      <c r="DD1" s="46" t="s">
        <v>1040</v>
      </c>
      <c r="DE1" s="46" t="s">
        <v>1041</v>
      </c>
      <c r="DF1" s="46" t="s">
        <v>1042</v>
      </c>
      <c r="DG1" s="47" t="s">
        <v>1043</v>
      </c>
      <c r="DH1" s="47" t="s">
        <v>1044</v>
      </c>
      <c r="DI1" s="46" t="s">
        <v>1045</v>
      </c>
      <c r="DJ1" s="46" t="s">
        <v>1046</v>
      </c>
      <c r="DK1" s="47" t="s">
        <v>1047</v>
      </c>
      <c r="DL1" s="88" t="s">
        <v>52</v>
      </c>
      <c r="DM1" s="89" t="s">
        <v>1048</v>
      </c>
      <c r="DN1" s="90" t="s">
        <v>53</v>
      </c>
      <c r="DO1" s="90" t="s">
        <v>1193</v>
      </c>
      <c r="DP1" s="121" t="s">
        <v>1228</v>
      </c>
      <c r="DQ1" s="121" t="s">
        <v>1229</v>
      </c>
      <c r="DR1" s="121" t="s">
        <v>1232</v>
      </c>
      <c r="DS1" s="121" t="s">
        <v>1231</v>
      </c>
      <c r="DT1" s="121" t="s">
        <v>1230</v>
      </c>
      <c r="DU1" s="121" t="s">
        <v>1233</v>
      </c>
      <c r="DV1" s="121" t="s">
        <v>1321</v>
      </c>
      <c r="DW1" s="121" t="s">
        <v>1323</v>
      </c>
      <c r="DX1" s="121" t="s">
        <v>1319</v>
      </c>
      <c r="DY1" s="182" t="s">
        <v>1258</v>
      </c>
      <c r="DZ1" s="182" t="s">
        <v>1259</v>
      </c>
      <c r="EA1" s="182" t="s">
        <v>1260</v>
      </c>
      <c r="EB1" s="182" t="s">
        <v>1261</v>
      </c>
      <c r="EC1" s="126" t="s">
        <v>1237</v>
      </c>
      <c r="ED1" s="126" t="s">
        <v>1238</v>
      </c>
      <c r="EE1" s="126" t="s">
        <v>1239</v>
      </c>
      <c r="EF1" s="212" t="s">
        <v>1320</v>
      </c>
    </row>
    <row r="2" spans="1:137" ht="15" customHeight="1">
      <c r="A2" s="1" t="s">
        <v>1153</v>
      </c>
      <c r="B2" s="84" t="s">
        <v>997</v>
      </c>
      <c r="C2" s="84"/>
      <c r="G2" s="84"/>
      <c r="H2" s="84"/>
      <c r="I2" s="84"/>
      <c r="J2" s="84"/>
      <c r="M2" s="1" t="s">
        <v>622</v>
      </c>
      <c r="N2" s="1" t="s">
        <v>108</v>
      </c>
      <c r="O2" s="55" t="s">
        <v>1049</v>
      </c>
      <c r="P2" s="55"/>
      <c r="Q2" s="62"/>
      <c r="R2" s="62"/>
      <c r="S2" s="63"/>
      <c r="U2" s="259"/>
      <c r="V2">
        <v>42.469399641693897</v>
      </c>
      <c r="W2">
        <v>20.062338369396901</v>
      </c>
      <c r="X2" s="4">
        <v>42.475900000000003</v>
      </c>
      <c r="Y2" s="4">
        <v>20.064699999999998</v>
      </c>
      <c r="Z2" s="264">
        <f t="shared" ref="Z2:Z65" si="0">V2-X2</f>
        <v>-6.5003583061056247E-3</v>
      </c>
      <c r="AA2" s="264">
        <f t="shared" ref="AA2:AA65" si="1">W2-Y2</f>
        <v>-2.3616306030973533E-3</v>
      </c>
      <c r="AD2" s="6" t="s">
        <v>109</v>
      </c>
      <c r="AE2" s="52"/>
      <c r="AF2" s="52"/>
      <c r="AG2" s="52"/>
      <c r="AH2" s="53">
        <v>1154</v>
      </c>
      <c r="AI2" s="53">
        <v>407</v>
      </c>
      <c r="AJ2" s="71">
        <f t="shared" ref="AJ2:AJ65" si="2">AH2-AI2</f>
        <v>747</v>
      </c>
      <c r="AK2" s="117">
        <v>21.7</v>
      </c>
      <c r="AM2" s="9">
        <v>22.7</v>
      </c>
      <c r="AO2" s="9">
        <v>-5.3</v>
      </c>
      <c r="AP2" s="9">
        <v>27.8</v>
      </c>
      <c r="AT2" s="9">
        <v>7.7</v>
      </c>
      <c r="AV2" s="9" t="s">
        <v>63</v>
      </c>
      <c r="AX2" s="120">
        <f t="shared" ref="AX2:AX33" si="3">AH2/AT2</f>
        <v>149.87012987012986</v>
      </c>
      <c r="AY2" s="119">
        <v>23</v>
      </c>
      <c r="BB2" s="54"/>
      <c r="BC2" s="54"/>
      <c r="BD2" s="54"/>
      <c r="BM2" s="56"/>
      <c r="BN2" s="1">
        <f t="shared" ref="BN2:BN33" si="4">2014-BM2</f>
        <v>2014</v>
      </c>
      <c r="DD2" s="12"/>
      <c r="DE2" s="12"/>
      <c r="DF2" s="12"/>
      <c r="DG2" s="12"/>
      <c r="DH2" s="12"/>
      <c r="DI2" s="12"/>
      <c r="DJ2" s="12"/>
      <c r="DK2" s="12"/>
      <c r="DM2" s="14"/>
      <c r="DP2" s="122"/>
      <c r="DQ2" s="122"/>
      <c r="DR2" s="183"/>
      <c r="DS2" s="183"/>
      <c r="DT2" s="183"/>
      <c r="EC2" s="188">
        <v>6.96</v>
      </c>
      <c r="ED2" s="188">
        <v>4.78</v>
      </c>
      <c r="EE2" s="188">
        <v>2.0699999999999998</v>
      </c>
    </row>
    <row r="3" spans="1:137" ht="15" customHeight="1">
      <c r="A3" s="1" t="s">
        <v>617</v>
      </c>
      <c r="B3" s="97"/>
      <c r="C3" s="84"/>
      <c r="G3" s="84"/>
      <c r="H3" s="84"/>
      <c r="I3" s="84"/>
      <c r="J3" s="84"/>
      <c r="K3" s="1" t="s">
        <v>618</v>
      </c>
      <c r="M3" s="1" t="s">
        <v>622</v>
      </c>
      <c r="N3" s="1" t="s">
        <v>108</v>
      </c>
      <c r="O3" s="55" t="s">
        <v>623</v>
      </c>
      <c r="P3" s="55" t="s">
        <v>503</v>
      </c>
      <c r="Q3" s="2">
        <v>3500</v>
      </c>
      <c r="R3" s="2">
        <v>5</v>
      </c>
      <c r="S3" s="61" t="s">
        <v>260</v>
      </c>
      <c r="U3" s="259"/>
      <c r="X3" s="4">
        <v>42.016666666666701</v>
      </c>
      <c r="Y3" s="4">
        <v>20.149999999999999</v>
      </c>
      <c r="Z3" s="264">
        <f t="shared" si="0"/>
        <v>-42.016666666666701</v>
      </c>
      <c r="AA3" s="264">
        <f t="shared" si="1"/>
        <v>-20.149999999999999</v>
      </c>
      <c r="AB3" s="5" t="s">
        <v>620</v>
      </c>
      <c r="AC3" s="5" t="s">
        <v>621</v>
      </c>
      <c r="AE3" s="52">
        <v>2600</v>
      </c>
      <c r="AF3" s="52"/>
      <c r="AG3" s="52"/>
      <c r="AH3" s="53"/>
      <c r="AI3" s="53"/>
      <c r="AJ3" s="71">
        <f t="shared" si="2"/>
        <v>0</v>
      </c>
      <c r="AK3" s="117"/>
      <c r="AL3" s="2">
        <v>20</v>
      </c>
      <c r="AN3" s="2">
        <v>-3.5</v>
      </c>
      <c r="AQ3" s="2">
        <v>7</v>
      </c>
      <c r="AW3" s="10">
        <v>7.6923076923076898</v>
      </c>
      <c r="AX3" s="120" t="e">
        <f t="shared" si="3"/>
        <v>#DIV/0!</v>
      </c>
      <c r="AY3" s="119"/>
      <c r="AZ3" s="1" t="s">
        <v>160</v>
      </c>
      <c r="BA3" s="1" t="s">
        <v>122</v>
      </c>
      <c r="BB3" s="54">
        <v>0.99732142857142903</v>
      </c>
      <c r="BC3" s="54">
        <v>2.6785714285714303E-3</v>
      </c>
      <c r="BD3" s="54">
        <v>0</v>
      </c>
      <c r="BE3" s="1" t="s">
        <v>77</v>
      </c>
      <c r="BF3" s="1">
        <v>9130</v>
      </c>
      <c r="BG3" s="1" t="s">
        <v>102</v>
      </c>
      <c r="BH3" s="56" t="s">
        <v>79</v>
      </c>
      <c r="BI3" s="56" t="s">
        <v>79</v>
      </c>
      <c r="BJ3" s="56" t="s">
        <v>79</v>
      </c>
      <c r="BK3" s="56" t="s">
        <v>79</v>
      </c>
      <c r="BL3" s="1" t="s">
        <v>131</v>
      </c>
      <c r="BM3" s="60" t="s">
        <v>79</v>
      </c>
      <c r="BN3" s="1" t="e">
        <f t="shared" si="4"/>
        <v>#VALUE!</v>
      </c>
      <c r="BO3" s="56">
        <v>0</v>
      </c>
      <c r="BP3" s="1" t="s">
        <v>78</v>
      </c>
      <c r="BQ3" s="1" t="s">
        <v>79</v>
      </c>
      <c r="BR3" s="1" t="s">
        <v>79</v>
      </c>
      <c r="BS3" s="1" t="s">
        <v>79</v>
      </c>
      <c r="BT3" s="1" t="s">
        <v>45</v>
      </c>
      <c r="BV3" s="12">
        <v>560</v>
      </c>
      <c r="BW3" s="12">
        <v>558.5</v>
      </c>
      <c r="BX3" s="12">
        <v>0</v>
      </c>
      <c r="BY3" s="12">
        <v>0</v>
      </c>
      <c r="BZ3" s="12">
        <v>1.5</v>
      </c>
      <c r="CA3" s="12">
        <v>0</v>
      </c>
      <c r="CB3" s="12">
        <v>0</v>
      </c>
      <c r="CC3" s="12">
        <v>0</v>
      </c>
      <c r="CD3" s="12">
        <v>0</v>
      </c>
      <c r="CE3" s="1">
        <v>7</v>
      </c>
      <c r="CF3" s="3">
        <v>1997</v>
      </c>
      <c r="CG3" s="12">
        <v>5.0999999999999996</v>
      </c>
      <c r="CH3" s="12">
        <v>5.0999999999999996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">
        <v>7</v>
      </c>
      <c r="CQ3" s="3">
        <v>1997</v>
      </c>
      <c r="CR3" s="12">
        <v>34.5</v>
      </c>
      <c r="CS3" s="12">
        <v>34.5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">
        <v>20</v>
      </c>
      <c r="DB3" s="3">
        <v>1997</v>
      </c>
      <c r="DC3" s="12">
        <v>39.6</v>
      </c>
      <c r="DD3" s="12">
        <v>39.6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4">
        <v>7.1000000000000008E-2</v>
      </c>
      <c r="DM3" s="14">
        <f>CG3/DC3</f>
        <v>0.12878787878787878</v>
      </c>
      <c r="DP3" s="122"/>
      <c r="DQ3" s="122"/>
      <c r="DR3" s="183"/>
      <c r="DS3" s="183"/>
      <c r="DT3" s="183"/>
      <c r="EC3" s="188"/>
      <c r="ED3" s="188"/>
      <c r="EE3" s="188"/>
    </row>
    <row r="4" spans="1:137" ht="15" customHeight="1">
      <c r="A4" s="1" t="s">
        <v>676</v>
      </c>
      <c r="B4" s="97"/>
      <c r="C4" s="84"/>
      <c r="G4" s="84"/>
      <c r="H4" s="84"/>
      <c r="I4" s="84"/>
      <c r="J4" s="84"/>
      <c r="K4" s="1" t="s">
        <v>677</v>
      </c>
      <c r="M4" s="1" t="s">
        <v>622</v>
      </c>
      <c r="N4" s="1" t="s">
        <v>108</v>
      </c>
      <c r="O4" s="55" t="s">
        <v>537</v>
      </c>
      <c r="P4" s="55" t="s">
        <v>503</v>
      </c>
      <c r="Q4" s="2">
        <v>3500</v>
      </c>
      <c r="R4" s="2">
        <v>3.625</v>
      </c>
      <c r="S4" s="61" t="s">
        <v>260</v>
      </c>
      <c r="U4" s="259"/>
      <c r="X4" s="4">
        <v>42.016666666666701</v>
      </c>
      <c r="Y4" s="4">
        <v>20.149999999999999</v>
      </c>
      <c r="Z4" s="264">
        <f t="shared" si="0"/>
        <v>-42.016666666666701</v>
      </c>
      <c r="AA4" s="264">
        <f t="shared" si="1"/>
        <v>-20.149999999999999</v>
      </c>
      <c r="AB4" s="5" t="s">
        <v>620</v>
      </c>
      <c r="AC4" s="5" t="s">
        <v>621</v>
      </c>
      <c r="AE4" s="52">
        <v>2600</v>
      </c>
      <c r="AF4" s="52"/>
      <c r="AG4" s="52"/>
      <c r="AH4" s="53"/>
      <c r="AI4" s="53"/>
      <c r="AJ4" s="71">
        <f t="shared" si="2"/>
        <v>0</v>
      </c>
      <c r="AK4" s="117"/>
      <c r="AL4" s="2">
        <v>20</v>
      </c>
      <c r="AN4" s="2">
        <v>-3.5</v>
      </c>
      <c r="AQ4" s="2">
        <v>7</v>
      </c>
      <c r="AW4" s="10">
        <v>7.6923076923076898</v>
      </c>
      <c r="AX4" s="120" t="e">
        <f t="shared" si="3"/>
        <v>#DIV/0!</v>
      </c>
      <c r="AY4" s="119"/>
      <c r="AZ4" s="1" t="s">
        <v>358</v>
      </c>
      <c r="BA4" s="1" t="s">
        <v>122</v>
      </c>
      <c r="BB4" s="54">
        <v>0.97835276034328111</v>
      </c>
      <c r="BC4" s="54">
        <v>0</v>
      </c>
      <c r="BD4" s="54">
        <v>2.16472396567183E-2</v>
      </c>
      <c r="BE4" s="1" t="s">
        <v>77</v>
      </c>
      <c r="BF4" s="1">
        <v>9130</v>
      </c>
      <c r="BG4" s="1" t="s">
        <v>102</v>
      </c>
      <c r="BH4" s="56" t="s">
        <v>79</v>
      </c>
      <c r="BI4" s="56" t="s">
        <v>79</v>
      </c>
      <c r="BJ4" s="56" t="s">
        <v>79</v>
      </c>
      <c r="BK4" s="56" t="s">
        <v>79</v>
      </c>
      <c r="BL4" s="1" t="s">
        <v>131</v>
      </c>
      <c r="BM4" s="60" t="s">
        <v>79</v>
      </c>
      <c r="BN4" s="1" t="e">
        <f t="shared" si="4"/>
        <v>#VALUE!</v>
      </c>
      <c r="BO4" s="56">
        <v>0</v>
      </c>
      <c r="BP4" s="1" t="s">
        <v>78</v>
      </c>
      <c r="BQ4" s="1" t="s">
        <v>79</v>
      </c>
      <c r="BR4" s="1" t="s">
        <v>79</v>
      </c>
      <c r="BS4" s="1" t="s">
        <v>79</v>
      </c>
      <c r="BT4" s="1" t="s">
        <v>45</v>
      </c>
      <c r="BV4" s="12">
        <v>780.7</v>
      </c>
      <c r="BW4" s="12">
        <v>763.8</v>
      </c>
      <c r="BX4" s="12">
        <v>0</v>
      </c>
      <c r="BY4" s="12">
        <v>0</v>
      </c>
      <c r="BZ4" s="12">
        <v>0</v>
      </c>
      <c r="CA4" s="12">
        <v>0</v>
      </c>
      <c r="CB4" s="12">
        <v>16.899999999999999</v>
      </c>
      <c r="CC4" s="12">
        <v>0</v>
      </c>
      <c r="CD4" s="12">
        <v>0</v>
      </c>
      <c r="CE4" s="1">
        <v>7</v>
      </c>
      <c r="CF4" s="3">
        <v>1997</v>
      </c>
      <c r="CG4" s="12">
        <v>9.4</v>
      </c>
      <c r="CH4" s="12">
        <v>7.3</v>
      </c>
      <c r="CI4" s="12">
        <v>0</v>
      </c>
      <c r="CJ4" s="12">
        <v>0</v>
      </c>
      <c r="CK4" s="12">
        <v>0</v>
      </c>
      <c r="CL4" s="12">
        <v>0</v>
      </c>
      <c r="CM4" s="12">
        <v>2.1</v>
      </c>
      <c r="CN4" s="12">
        <v>0</v>
      </c>
      <c r="CO4" s="12">
        <v>0</v>
      </c>
      <c r="CP4" s="1">
        <v>7</v>
      </c>
      <c r="CQ4" s="3">
        <v>1997</v>
      </c>
      <c r="CR4" s="12">
        <v>20.399999999999999</v>
      </c>
      <c r="CS4" s="12">
        <v>17.3</v>
      </c>
      <c r="CT4" s="12">
        <v>0</v>
      </c>
      <c r="CU4" s="12">
        <v>0</v>
      </c>
      <c r="CV4" s="12">
        <v>0</v>
      </c>
      <c r="CW4" s="12">
        <v>0</v>
      </c>
      <c r="CX4" s="12">
        <v>3.2</v>
      </c>
      <c r="CY4" s="12">
        <v>0</v>
      </c>
      <c r="CZ4" s="12">
        <v>0</v>
      </c>
      <c r="DA4" s="1">
        <v>20</v>
      </c>
      <c r="DB4" s="3">
        <v>1997</v>
      </c>
      <c r="DC4" s="12">
        <v>29.8</v>
      </c>
      <c r="DD4" s="12">
        <v>24.6</v>
      </c>
      <c r="DE4" s="12">
        <v>0</v>
      </c>
      <c r="DF4" s="12">
        <v>0</v>
      </c>
      <c r="DG4" s="12">
        <v>0</v>
      </c>
      <c r="DH4" s="12">
        <v>0</v>
      </c>
      <c r="DI4" s="12">
        <v>5.3</v>
      </c>
      <c r="DJ4" s="12">
        <v>0</v>
      </c>
      <c r="DK4" s="12">
        <v>0</v>
      </c>
      <c r="DL4" s="14">
        <v>3.7999999999999999E-2</v>
      </c>
      <c r="DM4" s="14">
        <f>CG4/DC4</f>
        <v>0.31543624161073824</v>
      </c>
      <c r="DP4" s="122"/>
      <c r="DQ4" s="122"/>
      <c r="DR4" s="183"/>
      <c r="DS4" s="183"/>
      <c r="DT4" s="183"/>
      <c r="EC4" s="188"/>
      <c r="ED4" s="188"/>
      <c r="EE4" s="188"/>
    </row>
    <row r="5" spans="1:137" ht="15" customHeight="1">
      <c r="A5" s="1" t="s">
        <v>678</v>
      </c>
      <c r="B5" s="97"/>
      <c r="C5" s="84"/>
      <c r="G5" s="84"/>
      <c r="H5" s="84"/>
      <c r="I5" s="84"/>
      <c r="J5" s="84"/>
      <c r="K5" s="1" t="s">
        <v>679</v>
      </c>
      <c r="M5" s="1" t="s">
        <v>622</v>
      </c>
      <c r="N5" s="1" t="s">
        <v>108</v>
      </c>
      <c r="O5" s="55" t="s">
        <v>537</v>
      </c>
      <c r="P5" s="55" t="s">
        <v>503</v>
      </c>
      <c r="Q5" s="2">
        <v>2000</v>
      </c>
      <c r="R5" s="2">
        <v>6</v>
      </c>
      <c r="S5" s="61" t="s">
        <v>260</v>
      </c>
      <c r="U5" s="259"/>
      <c r="X5" s="4">
        <v>41.233333333333299</v>
      </c>
      <c r="Y5" s="4">
        <v>20.116666666666699</v>
      </c>
      <c r="Z5" s="264">
        <f t="shared" si="0"/>
        <v>-41.233333333333299</v>
      </c>
      <c r="AA5" s="264">
        <f t="shared" si="1"/>
        <v>-20.116666666666699</v>
      </c>
      <c r="AB5" s="5" t="s">
        <v>680</v>
      </c>
      <c r="AC5" s="5" t="s">
        <v>681</v>
      </c>
      <c r="AE5" s="52">
        <v>1500</v>
      </c>
      <c r="AF5" s="52"/>
      <c r="AG5" s="52"/>
      <c r="AH5" s="53"/>
      <c r="AI5" s="53"/>
      <c r="AJ5" s="71">
        <f t="shared" si="2"/>
        <v>0</v>
      </c>
      <c r="AK5" s="117"/>
      <c r="AL5" s="2">
        <v>12</v>
      </c>
      <c r="AN5" s="2">
        <v>-5</v>
      </c>
      <c r="AQ5" s="2">
        <v>4</v>
      </c>
      <c r="AW5" s="10">
        <v>8</v>
      </c>
      <c r="AX5" s="120" t="e">
        <f t="shared" si="3"/>
        <v>#DIV/0!</v>
      </c>
      <c r="AY5" s="119"/>
      <c r="AZ5" s="1" t="s">
        <v>160</v>
      </c>
      <c r="BA5" s="1" t="s">
        <v>122</v>
      </c>
      <c r="BB5" s="54">
        <v>0.99764676740153613</v>
      </c>
      <c r="BC5" s="54">
        <v>1.8578152093138502E-3</v>
      </c>
      <c r="BD5" s="54">
        <v>4.9541738915035902E-4</v>
      </c>
      <c r="BE5" s="1" t="s">
        <v>77</v>
      </c>
      <c r="BF5" s="1">
        <v>9130</v>
      </c>
      <c r="BG5" s="1" t="s">
        <v>102</v>
      </c>
      <c r="BH5" s="56" t="s">
        <v>79</v>
      </c>
      <c r="BI5" s="56" t="s">
        <v>79</v>
      </c>
      <c r="BJ5" s="56" t="s">
        <v>79</v>
      </c>
      <c r="BK5" s="56" t="s">
        <v>79</v>
      </c>
      <c r="BL5" s="1" t="s">
        <v>131</v>
      </c>
      <c r="BM5" s="60" t="s">
        <v>79</v>
      </c>
      <c r="BN5" s="1" t="e">
        <f t="shared" si="4"/>
        <v>#VALUE!</v>
      </c>
      <c r="BO5" s="56">
        <v>0</v>
      </c>
      <c r="BP5" s="1" t="s">
        <v>78</v>
      </c>
      <c r="BQ5" s="1" t="s">
        <v>79</v>
      </c>
      <c r="BR5" s="1" t="s">
        <v>79</v>
      </c>
      <c r="BS5" s="1" t="s">
        <v>79</v>
      </c>
      <c r="BT5" s="1" t="s">
        <v>45</v>
      </c>
      <c r="BV5" s="12">
        <v>807.4</v>
      </c>
      <c r="BW5" s="12">
        <v>805.5</v>
      </c>
      <c r="BX5" s="12">
        <v>0</v>
      </c>
      <c r="BY5" s="12">
        <v>0</v>
      </c>
      <c r="BZ5" s="12">
        <v>1.5</v>
      </c>
      <c r="CA5" s="12">
        <v>0</v>
      </c>
      <c r="CB5" s="12">
        <v>0.4</v>
      </c>
      <c r="CC5" s="12">
        <v>0</v>
      </c>
      <c r="CD5" s="12">
        <v>0</v>
      </c>
      <c r="CE5" s="1">
        <v>7</v>
      </c>
      <c r="CF5" s="3">
        <v>1997</v>
      </c>
      <c r="CG5" s="12">
        <v>24.8</v>
      </c>
      <c r="CH5" s="12">
        <v>24.8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">
        <v>7</v>
      </c>
      <c r="CQ5" s="3">
        <v>1997</v>
      </c>
      <c r="CR5" s="12">
        <v>58.6</v>
      </c>
      <c r="CS5" s="12">
        <v>58.6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">
        <v>20</v>
      </c>
      <c r="DB5" s="3">
        <v>1997</v>
      </c>
      <c r="DC5" s="12">
        <v>83.4</v>
      </c>
      <c r="DD5" s="12">
        <v>83.4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4">
        <v>0.10300000000000001</v>
      </c>
      <c r="DM5" s="14">
        <f>CG5/DC5</f>
        <v>0.29736211031175058</v>
      </c>
      <c r="DP5" s="122"/>
      <c r="DQ5" s="122"/>
      <c r="DR5" s="183"/>
      <c r="DS5" s="183"/>
      <c r="DT5" s="183"/>
      <c r="EC5" s="188"/>
      <c r="ED5" s="188"/>
      <c r="EE5" s="188"/>
    </row>
    <row r="6" spans="1:137" ht="15" customHeight="1">
      <c r="A6" s="1" t="s">
        <v>477</v>
      </c>
      <c r="B6" s="97" t="s">
        <v>359</v>
      </c>
      <c r="C6" s="86"/>
      <c r="G6" s="84"/>
      <c r="H6" s="84"/>
      <c r="I6" s="84"/>
      <c r="J6" s="84"/>
      <c r="K6" s="1" t="s">
        <v>478</v>
      </c>
      <c r="M6" s="1" t="s">
        <v>484</v>
      </c>
      <c r="N6" s="1" t="s">
        <v>210</v>
      </c>
      <c r="O6" s="55" t="s">
        <v>479</v>
      </c>
      <c r="P6" s="55" t="s">
        <v>480</v>
      </c>
      <c r="Q6" s="2">
        <v>6</v>
      </c>
      <c r="R6" s="2">
        <v>5.5</v>
      </c>
      <c r="U6" s="259"/>
      <c r="V6">
        <v>48.622776005458299</v>
      </c>
      <c r="W6">
        <v>15.537916392557699</v>
      </c>
      <c r="X6" s="4">
        <v>48.5833333333333</v>
      </c>
      <c r="Y6" s="4">
        <v>15.4</v>
      </c>
      <c r="Z6" s="264">
        <f t="shared" si="0"/>
        <v>3.9442672124998523E-2</v>
      </c>
      <c r="AA6" s="264">
        <f t="shared" si="1"/>
        <v>0.13791639255769894</v>
      </c>
      <c r="AB6" s="5" t="s">
        <v>481</v>
      </c>
      <c r="AC6" s="5" t="s">
        <v>482</v>
      </c>
      <c r="AE6" s="52">
        <v>650</v>
      </c>
      <c r="AF6" s="52"/>
      <c r="AG6" s="52"/>
      <c r="AH6" s="53">
        <v>748</v>
      </c>
      <c r="AI6" s="53">
        <v>362</v>
      </c>
      <c r="AJ6" s="71">
        <f t="shared" si="2"/>
        <v>386</v>
      </c>
      <c r="AK6" s="117">
        <v>12.5</v>
      </c>
      <c r="AL6" s="2">
        <v>15.8</v>
      </c>
      <c r="AM6" s="9">
        <v>22.6</v>
      </c>
      <c r="AN6" s="2">
        <v>-1.6</v>
      </c>
      <c r="AO6" s="9">
        <v>-5.8</v>
      </c>
      <c r="AP6" s="9">
        <v>28.4</v>
      </c>
      <c r="AQ6" s="2">
        <v>7</v>
      </c>
      <c r="AT6" s="9">
        <v>7.3</v>
      </c>
      <c r="AV6" s="9" t="s">
        <v>63</v>
      </c>
      <c r="AW6" s="10">
        <v>24.307692307692299</v>
      </c>
      <c r="AX6" s="120">
        <f t="shared" si="3"/>
        <v>102.46575342465754</v>
      </c>
      <c r="AY6" s="119">
        <v>25</v>
      </c>
      <c r="AZ6" s="1" t="s">
        <v>485</v>
      </c>
      <c r="BA6" s="1" t="s">
        <v>122</v>
      </c>
      <c r="BB6" s="54">
        <v>0.71000859845227904</v>
      </c>
      <c r="BC6" s="54">
        <v>0.27000859845227904</v>
      </c>
      <c r="BD6" s="54">
        <v>2.0017196904557201E-2</v>
      </c>
      <c r="BE6" s="1" t="s">
        <v>77</v>
      </c>
      <c r="BF6" s="1">
        <v>9130</v>
      </c>
      <c r="BG6" s="1" t="s">
        <v>79</v>
      </c>
      <c r="BH6" s="1" t="s">
        <v>79</v>
      </c>
      <c r="BI6" s="1" t="s">
        <v>79</v>
      </c>
      <c r="BJ6" s="1" t="s">
        <v>79</v>
      </c>
      <c r="BK6" s="1" t="s">
        <v>130</v>
      </c>
      <c r="BL6" s="1" t="s">
        <v>131</v>
      </c>
      <c r="BM6" s="60" t="s">
        <v>79</v>
      </c>
      <c r="BN6" s="1" t="e">
        <f t="shared" si="4"/>
        <v>#VALUE!</v>
      </c>
      <c r="BO6" s="60"/>
      <c r="BP6" s="1" t="s">
        <v>79</v>
      </c>
      <c r="BQ6" s="1" t="s">
        <v>79</v>
      </c>
      <c r="BR6" s="1" t="s">
        <v>132</v>
      </c>
      <c r="BS6" s="1" t="s">
        <v>79</v>
      </c>
      <c r="BT6" s="1" t="s">
        <v>483</v>
      </c>
      <c r="BV6" s="12">
        <v>581.5</v>
      </c>
      <c r="BW6" s="12">
        <v>412.87</v>
      </c>
      <c r="BX6" s="12">
        <v>0</v>
      </c>
      <c r="BY6" s="12">
        <v>0</v>
      </c>
      <c r="BZ6" s="12">
        <v>11.63</v>
      </c>
      <c r="CA6" s="12">
        <v>145.38</v>
      </c>
      <c r="CB6" s="12">
        <v>5.82</v>
      </c>
      <c r="CC6" s="12">
        <v>5.82</v>
      </c>
      <c r="CD6" s="12">
        <v>0</v>
      </c>
      <c r="CE6" s="1">
        <v>8</v>
      </c>
      <c r="CF6" s="3">
        <v>1970</v>
      </c>
      <c r="CG6" s="57" t="s">
        <v>79</v>
      </c>
      <c r="CH6" s="57" t="s">
        <v>79</v>
      </c>
      <c r="CI6" s="57" t="s">
        <v>79</v>
      </c>
      <c r="CJ6" s="57" t="s">
        <v>79</v>
      </c>
      <c r="CK6" s="57" t="s">
        <v>79</v>
      </c>
      <c r="CL6" s="57" t="s">
        <v>79</v>
      </c>
      <c r="CM6" s="57" t="s">
        <v>79</v>
      </c>
      <c r="CN6" s="57" t="s">
        <v>79</v>
      </c>
      <c r="CO6" s="57" t="s">
        <v>79</v>
      </c>
      <c r="CP6" s="76" t="s">
        <v>79</v>
      </c>
      <c r="CQ6" s="3">
        <v>1970</v>
      </c>
      <c r="CR6" s="57" t="s">
        <v>79</v>
      </c>
      <c r="CS6" s="57" t="s">
        <v>79</v>
      </c>
      <c r="CT6" s="57" t="s">
        <v>79</v>
      </c>
      <c r="CU6" s="57" t="s">
        <v>79</v>
      </c>
      <c r="CV6" s="57" t="s">
        <v>79</v>
      </c>
      <c r="CW6" s="57" t="s">
        <v>79</v>
      </c>
      <c r="CX6" s="57" t="s">
        <v>79</v>
      </c>
      <c r="CY6" s="57" t="s">
        <v>79</v>
      </c>
      <c r="CZ6" s="57" t="s">
        <v>79</v>
      </c>
      <c r="DA6" s="76" t="s">
        <v>79</v>
      </c>
      <c r="DB6" s="3">
        <v>1970</v>
      </c>
      <c r="DC6" s="12">
        <v>45</v>
      </c>
      <c r="DD6" s="12">
        <v>29.25</v>
      </c>
      <c r="DE6" s="12">
        <v>0</v>
      </c>
      <c r="DF6" s="12">
        <v>0</v>
      </c>
      <c r="DG6" s="12">
        <v>0</v>
      </c>
      <c r="DH6" s="12">
        <v>13.95</v>
      </c>
      <c r="DI6" s="12">
        <v>0.9</v>
      </c>
      <c r="DJ6" s="12">
        <v>0.9</v>
      </c>
      <c r="DK6" s="12">
        <v>0</v>
      </c>
      <c r="DL6" s="14">
        <v>7.7386070507308696E-2</v>
      </c>
      <c r="DM6" s="14" t="s">
        <v>79</v>
      </c>
      <c r="DP6" s="122"/>
      <c r="DQ6" s="122"/>
      <c r="DR6" s="183"/>
      <c r="DS6" s="183"/>
      <c r="DT6" s="183"/>
      <c r="EC6" s="188"/>
      <c r="ED6" s="188"/>
      <c r="EE6" s="188"/>
    </row>
    <row r="7" spans="1:137" ht="15" customHeight="1">
      <c r="A7" s="1" t="s">
        <v>994</v>
      </c>
      <c r="B7" s="84" t="s">
        <v>997</v>
      </c>
      <c r="C7" s="84"/>
      <c r="G7" s="84"/>
      <c r="H7" s="84"/>
      <c r="I7" s="84"/>
      <c r="J7" s="84"/>
      <c r="M7" s="1" t="s">
        <v>484</v>
      </c>
      <c r="N7" s="1" t="s">
        <v>210</v>
      </c>
      <c r="O7" s="55" t="s">
        <v>995</v>
      </c>
      <c r="P7" s="55" t="s">
        <v>96</v>
      </c>
      <c r="U7" s="259"/>
      <c r="V7">
        <v>47.773376100570999</v>
      </c>
      <c r="W7">
        <v>15.5361642786341</v>
      </c>
      <c r="X7" s="4">
        <v>47.77</v>
      </c>
      <c r="Y7" s="4">
        <v>15.54</v>
      </c>
      <c r="Z7" s="264">
        <f t="shared" si="0"/>
        <v>3.3761005709962433E-3</v>
      </c>
      <c r="AA7" s="264">
        <f t="shared" si="1"/>
        <v>-3.8357213658990474E-3</v>
      </c>
      <c r="AE7" s="52"/>
      <c r="AF7" s="52"/>
      <c r="AG7" s="52"/>
      <c r="AH7" s="53">
        <v>998</v>
      </c>
      <c r="AI7" s="53">
        <v>127</v>
      </c>
      <c r="AJ7" s="71">
        <f t="shared" si="2"/>
        <v>871</v>
      </c>
      <c r="AK7" s="117">
        <v>30.5</v>
      </c>
      <c r="AM7" s="9">
        <v>19.8</v>
      </c>
      <c r="AO7" s="9">
        <v>-8.4</v>
      </c>
      <c r="AP7" s="9">
        <v>28.2</v>
      </c>
      <c r="AT7" s="9">
        <v>4.7</v>
      </c>
      <c r="AV7" s="9" t="s">
        <v>59</v>
      </c>
      <c r="AX7" s="120">
        <f t="shared" si="3"/>
        <v>212.34042553191489</v>
      </c>
      <c r="AY7" s="119">
        <v>25</v>
      </c>
      <c r="BB7" s="54"/>
      <c r="BC7" s="54"/>
      <c r="BD7" s="54"/>
      <c r="BM7" s="60"/>
      <c r="BN7" s="1">
        <f t="shared" si="4"/>
        <v>2014</v>
      </c>
      <c r="BO7" s="60"/>
      <c r="BV7" s="12">
        <v>715</v>
      </c>
      <c r="CE7" s="1">
        <v>7</v>
      </c>
      <c r="CF7" s="3">
        <v>1986</v>
      </c>
      <c r="CG7" s="57"/>
      <c r="CH7" s="57"/>
      <c r="CI7" s="57"/>
      <c r="CJ7" s="57"/>
      <c r="CK7" s="57"/>
      <c r="CL7" s="57"/>
      <c r="CM7" s="57"/>
      <c r="CN7" s="57"/>
      <c r="CO7" s="57"/>
      <c r="CP7" s="76"/>
      <c r="CR7" s="57"/>
      <c r="CS7" s="57"/>
      <c r="CT7" s="57"/>
      <c r="CU7" s="57"/>
      <c r="CV7" s="57"/>
      <c r="CW7" s="57"/>
      <c r="CX7" s="57"/>
      <c r="CY7" s="57"/>
      <c r="CZ7" s="57"/>
      <c r="DA7" s="76"/>
      <c r="DD7" s="12"/>
      <c r="DE7" s="12"/>
      <c r="DF7" s="12"/>
      <c r="DG7" s="12"/>
      <c r="DH7" s="12"/>
      <c r="DI7" s="12"/>
      <c r="DJ7" s="12"/>
      <c r="DK7" s="12"/>
      <c r="DM7" s="14"/>
      <c r="DP7" s="122"/>
      <c r="DQ7" s="122"/>
      <c r="DR7" s="183"/>
      <c r="DS7" s="183"/>
      <c r="DT7" s="183"/>
      <c r="EC7" s="188"/>
      <c r="ED7" s="188"/>
      <c r="EE7" s="188"/>
    </row>
    <row r="8" spans="1:137" ht="15" customHeight="1">
      <c r="A8" s="1" t="s">
        <v>994</v>
      </c>
      <c r="B8" s="84" t="s">
        <v>997</v>
      </c>
      <c r="C8" s="84"/>
      <c r="G8" s="84"/>
      <c r="H8" s="84"/>
      <c r="I8" s="84"/>
      <c r="J8" s="84"/>
      <c r="M8" s="1" t="s">
        <v>484</v>
      </c>
      <c r="N8" s="1" t="s">
        <v>210</v>
      </c>
      <c r="O8" s="55" t="s">
        <v>996</v>
      </c>
      <c r="P8" s="55" t="s">
        <v>96</v>
      </c>
      <c r="U8" s="259"/>
      <c r="V8">
        <v>47.773376100570999</v>
      </c>
      <c r="W8">
        <v>15.5361642786341</v>
      </c>
      <c r="X8" s="4">
        <v>47.77</v>
      </c>
      <c r="Y8" s="4">
        <v>15.54</v>
      </c>
      <c r="Z8" s="264">
        <f t="shared" si="0"/>
        <v>3.3761005709962433E-3</v>
      </c>
      <c r="AA8" s="264">
        <f t="shared" si="1"/>
        <v>-3.8357213658990474E-3</v>
      </c>
      <c r="AE8" s="52"/>
      <c r="AF8" s="52"/>
      <c r="AG8" s="52"/>
      <c r="AH8" s="53">
        <v>998</v>
      </c>
      <c r="AI8" s="53">
        <v>127</v>
      </c>
      <c r="AJ8" s="71">
        <f t="shared" si="2"/>
        <v>871</v>
      </c>
      <c r="AK8" s="117">
        <v>30.5</v>
      </c>
      <c r="AM8" s="9">
        <v>19.8</v>
      </c>
      <c r="AO8" s="9">
        <v>-8.4</v>
      </c>
      <c r="AP8" s="9">
        <v>28.2</v>
      </c>
      <c r="AT8" s="9">
        <v>4.7</v>
      </c>
      <c r="AV8" s="9" t="s">
        <v>59</v>
      </c>
      <c r="AX8" s="120">
        <f t="shared" si="3"/>
        <v>212.34042553191489</v>
      </c>
      <c r="AY8" s="119">
        <v>26</v>
      </c>
      <c r="BB8" s="54"/>
      <c r="BC8" s="54"/>
      <c r="BD8" s="54"/>
      <c r="BM8" s="60"/>
      <c r="BN8" s="1">
        <f t="shared" si="4"/>
        <v>2014</v>
      </c>
      <c r="BO8" s="60"/>
      <c r="BV8" s="12">
        <v>741</v>
      </c>
      <c r="CE8" s="1">
        <v>7</v>
      </c>
      <c r="CF8" s="3">
        <v>2006</v>
      </c>
      <c r="CG8" s="57"/>
      <c r="CH8" s="57"/>
      <c r="CI8" s="57"/>
      <c r="CJ8" s="57"/>
      <c r="CK8" s="57"/>
      <c r="CL8" s="57"/>
      <c r="CM8" s="57"/>
      <c r="CN8" s="57"/>
      <c r="CO8" s="57"/>
      <c r="CP8" s="76"/>
      <c r="CR8" s="57"/>
      <c r="CS8" s="57"/>
      <c r="CT8" s="57"/>
      <c r="CU8" s="57"/>
      <c r="CV8" s="57"/>
      <c r="CW8" s="57"/>
      <c r="CX8" s="57"/>
      <c r="CY8" s="57"/>
      <c r="CZ8" s="57"/>
      <c r="DA8" s="76"/>
      <c r="DD8" s="12"/>
      <c r="DE8" s="12"/>
      <c r="DF8" s="12"/>
      <c r="DG8" s="12"/>
      <c r="DH8" s="12"/>
      <c r="DI8" s="12"/>
      <c r="DJ8" s="12"/>
      <c r="DK8" s="12"/>
      <c r="DM8" s="14"/>
      <c r="DP8" s="122"/>
      <c r="DQ8" s="122"/>
      <c r="DR8" s="183"/>
      <c r="DS8" s="183"/>
      <c r="DT8" s="183"/>
      <c r="EC8" s="188"/>
      <c r="ED8" s="188"/>
      <c r="EE8" s="188"/>
    </row>
    <row r="9" spans="1:137" ht="15" customHeight="1">
      <c r="A9" s="133" t="s">
        <v>208</v>
      </c>
      <c r="B9" s="134" t="s">
        <v>997</v>
      </c>
      <c r="C9" s="134" t="s">
        <v>997</v>
      </c>
      <c r="D9" s="133">
        <v>2013</v>
      </c>
      <c r="E9" s="133" t="s">
        <v>1324</v>
      </c>
      <c r="F9" s="133" t="s">
        <v>331</v>
      </c>
      <c r="G9" s="134" t="s">
        <v>997</v>
      </c>
      <c r="H9" s="134" t="s">
        <v>997</v>
      </c>
      <c r="I9" s="134" t="s">
        <v>997</v>
      </c>
      <c r="J9" s="134" t="s">
        <v>997</v>
      </c>
      <c r="K9" s="133" t="s">
        <v>209</v>
      </c>
      <c r="L9" s="133"/>
      <c r="M9" s="133" t="s">
        <v>484</v>
      </c>
      <c r="N9" s="133" t="s">
        <v>210</v>
      </c>
      <c r="O9" s="135" t="s">
        <v>1144</v>
      </c>
      <c r="P9" s="135" t="s">
        <v>211</v>
      </c>
      <c r="Q9" s="136">
        <v>300</v>
      </c>
      <c r="R9" s="136">
        <v>300</v>
      </c>
      <c r="S9" s="137" t="s">
        <v>97</v>
      </c>
      <c r="T9" s="133"/>
      <c r="U9" s="262"/>
      <c r="V9">
        <v>47.774052604721398</v>
      </c>
      <c r="W9">
        <v>15.096674141905501</v>
      </c>
      <c r="X9" s="138">
        <v>47.783333333333303</v>
      </c>
      <c r="Y9" s="138">
        <v>14.8333333333333</v>
      </c>
      <c r="Z9" s="264">
        <f t="shared" si="0"/>
        <v>-9.2807286119054311E-3</v>
      </c>
      <c r="AA9" s="264">
        <f t="shared" si="1"/>
        <v>0.26334080857220066</v>
      </c>
      <c r="AB9" s="139" t="s">
        <v>212</v>
      </c>
      <c r="AC9" s="139" t="s">
        <v>213</v>
      </c>
      <c r="AD9" s="140" t="s">
        <v>214</v>
      </c>
      <c r="AE9" s="141">
        <v>2320</v>
      </c>
      <c r="AF9" s="141"/>
      <c r="AG9" s="141"/>
      <c r="AH9" s="142">
        <v>1100</v>
      </c>
      <c r="AI9" s="142">
        <v>127</v>
      </c>
      <c r="AJ9" s="141">
        <f t="shared" si="2"/>
        <v>973</v>
      </c>
      <c r="AK9" s="143">
        <v>36.799999999999997</v>
      </c>
      <c r="AL9" s="136">
        <v>12.7</v>
      </c>
      <c r="AM9" s="144">
        <v>19.600000000000001</v>
      </c>
      <c r="AN9" s="136">
        <v>-4.7</v>
      </c>
      <c r="AO9" s="144">
        <v>-8.6999999999999993</v>
      </c>
      <c r="AP9" s="144">
        <v>28.3</v>
      </c>
      <c r="AQ9" s="136">
        <v>3.7</v>
      </c>
      <c r="AR9" s="136"/>
      <c r="AS9" s="136"/>
      <c r="AT9" s="144">
        <v>4.5</v>
      </c>
      <c r="AU9" s="136"/>
      <c r="AV9" s="144" t="s">
        <v>59</v>
      </c>
      <c r="AW9" s="145">
        <v>5.4741379310344804</v>
      </c>
      <c r="AX9" s="146">
        <f t="shared" si="3"/>
        <v>244.44444444444446</v>
      </c>
      <c r="AY9" s="147">
        <v>23</v>
      </c>
      <c r="AZ9" s="133" t="s">
        <v>390</v>
      </c>
      <c r="BA9" s="133" t="s">
        <v>76</v>
      </c>
      <c r="BB9" s="148">
        <v>0.42998171846435101</v>
      </c>
      <c r="BC9" s="148">
        <v>0</v>
      </c>
      <c r="BD9" s="148">
        <v>0.56983546617915903</v>
      </c>
      <c r="BE9" s="133" t="s">
        <v>77</v>
      </c>
      <c r="BF9" s="133">
        <v>9130</v>
      </c>
      <c r="BG9" s="133" t="s">
        <v>102</v>
      </c>
      <c r="BH9" s="133" t="s">
        <v>79</v>
      </c>
      <c r="BI9" s="133" t="s">
        <v>79</v>
      </c>
      <c r="BJ9" s="133" t="s">
        <v>79</v>
      </c>
      <c r="BK9" s="133" t="s">
        <v>79</v>
      </c>
      <c r="BL9" s="133" t="s">
        <v>79</v>
      </c>
      <c r="BM9" s="149" t="s">
        <v>79</v>
      </c>
      <c r="BN9" s="133" t="e">
        <f t="shared" si="4"/>
        <v>#VALUE!</v>
      </c>
      <c r="BO9" s="149"/>
      <c r="BP9" s="133" t="s">
        <v>79</v>
      </c>
      <c r="BQ9" s="133" t="s">
        <v>79</v>
      </c>
      <c r="BR9" s="133" t="s">
        <v>79</v>
      </c>
      <c r="BS9" s="133" t="s">
        <v>79</v>
      </c>
      <c r="BT9" s="133" t="s">
        <v>215</v>
      </c>
      <c r="BU9" s="133"/>
      <c r="BV9" s="150">
        <v>547</v>
      </c>
      <c r="BW9" s="150">
        <v>235.2</v>
      </c>
      <c r="BX9" s="150">
        <v>0</v>
      </c>
      <c r="BY9" s="150">
        <v>0</v>
      </c>
      <c r="BZ9" s="150">
        <v>0</v>
      </c>
      <c r="CA9" s="150">
        <v>0</v>
      </c>
      <c r="CB9" s="150">
        <v>164.1</v>
      </c>
      <c r="CC9" s="150">
        <v>147.6</v>
      </c>
      <c r="CD9" s="150">
        <v>0</v>
      </c>
      <c r="CE9" s="133">
        <v>1</v>
      </c>
      <c r="CF9" s="137">
        <v>1977</v>
      </c>
      <c r="CG9" s="150">
        <v>106</v>
      </c>
      <c r="CH9" s="151" t="s">
        <v>79</v>
      </c>
      <c r="CI9" s="151" t="s">
        <v>79</v>
      </c>
      <c r="CJ9" s="151" t="s">
        <v>79</v>
      </c>
      <c r="CK9" s="151" t="s">
        <v>79</v>
      </c>
      <c r="CL9" s="151" t="s">
        <v>79</v>
      </c>
      <c r="CM9" s="151" t="s">
        <v>79</v>
      </c>
      <c r="CN9" s="151" t="s">
        <v>79</v>
      </c>
      <c r="CO9" s="151" t="s">
        <v>79</v>
      </c>
      <c r="CP9" s="133">
        <v>1</v>
      </c>
      <c r="CQ9" s="137">
        <v>1977</v>
      </c>
      <c r="CR9" s="150">
        <v>190</v>
      </c>
      <c r="CS9" s="151" t="s">
        <v>79</v>
      </c>
      <c r="CT9" s="151" t="s">
        <v>79</v>
      </c>
      <c r="CU9" s="151" t="s">
        <v>79</v>
      </c>
      <c r="CV9" s="151" t="s">
        <v>79</v>
      </c>
      <c r="CW9" s="151" t="s">
        <v>79</v>
      </c>
      <c r="CX9" s="151" t="s">
        <v>79</v>
      </c>
      <c r="CY9" s="151" t="s">
        <v>79</v>
      </c>
      <c r="CZ9" s="151" t="s">
        <v>79</v>
      </c>
      <c r="DA9" s="133">
        <v>1</v>
      </c>
      <c r="DB9" s="137">
        <v>1977</v>
      </c>
      <c r="DC9" s="150">
        <v>296</v>
      </c>
      <c r="DD9" s="151" t="s">
        <v>79</v>
      </c>
      <c r="DE9" s="151" t="s">
        <v>79</v>
      </c>
      <c r="DF9" s="151" t="s">
        <v>79</v>
      </c>
      <c r="DG9" s="151" t="s">
        <v>79</v>
      </c>
      <c r="DH9" s="151" t="s">
        <v>79</v>
      </c>
      <c r="DI9" s="151" t="s">
        <v>79</v>
      </c>
      <c r="DJ9" s="151" t="s">
        <v>79</v>
      </c>
      <c r="DK9" s="151" t="s">
        <v>79</v>
      </c>
      <c r="DL9" s="152">
        <v>0.54113345521023803</v>
      </c>
      <c r="DM9" s="152">
        <f>CG9/DC9</f>
        <v>0.35810810810810811</v>
      </c>
      <c r="DN9" s="133"/>
      <c r="DO9" s="133"/>
      <c r="DP9" s="153">
        <v>63</v>
      </c>
      <c r="DQ9" s="255">
        <v>3</v>
      </c>
      <c r="DR9" s="192">
        <v>0.57999999999999996</v>
      </c>
      <c r="DS9" s="192">
        <v>0.57999999999999996</v>
      </c>
      <c r="DT9" s="192">
        <v>0.56999999999999995</v>
      </c>
      <c r="DU9" s="133">
        <v>30</v>
      </c>
      <c r="DV9" s="133">
        <v>96</v>
      </c>
      <c r="DW9" s="133">
        <v>118</v>
      </c>
      <c r="DX9" s="133">
        <v>11.9</v>
      </c>
      <c r="DY9" s="133"/>
      <c r="DZ9" s="133"/>
      <c r="EA9" s="133"/>
      <c r="EB9" s="133"/>
      <c r="EC9" s="217">
        <v>6.93</v>
      </c>
      <c r="ED9" s="217">
        <v>2.78</v>
      </c>
      <c r="EE9" s="217">
        <v>1.8</v>
      </c>
      <c r="EF9" s="133"/>
    </row>
    <row r="10" spans="1:137" ht="15" customHeight="1">
      <c r="A10" s="102" t="s">
        <v>1120</v>
      </c>
      <c r="B10" s="86" t="s">
        <v>997</v>
      </c>
      <c r="C10" s="84" t="s">
        <v>997</v>
      </c>
      <c r="G10" s="84"/>
      <c r="H10" s="84" t="s">
        <v>997</v>
      </c>
      <c r="I10" s="84"/>
      <c r="J10" s="84"/>
      <c r="M10" s="1" t="s">
        <v>825</v>
      </c>
      <c r="N10" s="1" t="s">
        <v>268</v>
      </c>
      <c r="O10" s="100" t="s">
        <v>1121</v>
      </c>
      <c r="U10" s="259"/>
      <c r="V10">
        <v>50.770389698696597</v>
      </c>
      <c r="W10">
        <v>3.5589136472714999</v>
      </c>
      <c r="X10" s="4">
        <v>50.77</v>
      </c>
      <c r="Y10" s="4">
        <v>3.56</v>
      </c>
      <c r="Z10" s="264">
        <f t="shared" si="0"/>
        <v>3.8969869659410961E-4</v>
      </c>
      <c r="AA10" s="264">
        <f t="shared" si="1"/>
        <v>-1.0863527285001062E-3</v>
      </c>
      <c r="AF10" s="7">
        <v>205</v>
      </c>
      <c r="AH10" s="8">
        <v>776</v>
      </c>
      <c r="AI10" s="8">
        <v>467</v>
      </c>
      <c r="AJ10" s="71">
        <f t="shared" si="2"/>
        <v>309</v>
      </c>
      <c r="AK10" s="117">
        <v>2.4</v>
      </c>
      <c r="AM10" s="9">
        <v>21.4</v>
      </c>
      <c r="AO10" s="9">
        <v>-0.2</v>
      </c>
      <c r="AP10" s="9">
        <v>21.6</v>
      </c>
      <c r="AS10" s="2">
        <v>16.3</v>
      </c>
      <c r="AT10" s="9">
        <v>9.6999999999999993</v>
      </c>
      <c r="AV10" s="9" t="s">
        <v>145</v>
      </c>
      <c r="AX10" s="120">
        <f t="shared" si="3"/>
        <v>80</v>
      </c>
      <c r="AY10" s="119">
        <v>23</v>
      </c>
      <c r="BN10" s="1">
        <f t="shared" si="4"/>
        <v>2014</v>
      </c>
      <c r="DP10" s="122"/>
      <c r="DQ10" s="122"/>
      <c r="DR10" s="183"/>
      <c r="DS10" s="183"/>
      <c r="DT10" s="183"/>
      <c r="EC10" s="188"/>
      <c r="ED10" s="188"/>
      <c r="EE10" s="188"/>
    </row>
    <row r="11" spans="1:137" s="66" customFormat="1" ht="15" customHeight="1">
      <c r="A11" s="102" t="s">
        <v>1122</v>
      </c>
      <c r="B11" s="86" t="s">
        <v>997</v>
      </c>
      <c r="C11" s="84"/>
      <c r="D11" s="1"/>
      <c r="E11" s="1"/>
      <c r="F11" s="1"/>
      <c r="G11" s="84"/>
      <c r="H11" s="84" t="s">
        <v>997</v>
      </c>
      <c r="I11" s="84"/>
      <c r="J11" s="84"/>
      <c r="K11" s="1"/>
      <c r="L11" s="1"/>
      <c r="M11" s="1" t="s">
        <v>825</v>
      </c>
      <c r="N11" s="1" t="s">
        <v>268</v>
      </c>
      <c r="O11" s="100" t="s">
        <v>1121</v>
      </c>
      <c r="P11" s="1"/>
      <c r="Q11" s="2"/>
      <c r="R11" s="2"/>
      <c r="S11" s="3"/>
      <c r="T11" s="1"/>
      <c r="U11" s="259"/>
      <c r="V11">
        <v>51.175199136356802</v>
      </c>
      <c r="W11">
        <v>3.1546446447765302</v>
      </c>
      <c r="X11" s="4">
        <v>51.18</v>
      </c>
      <c r="Y11" s="4">
        <v>3.15</v>
      </c>
      <c r="Z11" s="264">
        <f t="shared" si="0"/>
        <v>-4.8008636431973173E-3</v>
      </c>
      <c r="AA11" s="264">
        <f t="shared" si="1"/>
        <v>4.6446447765302601E-3</v>
      </c>
      <c r="AB11" s="5"/>
      <c r="AC11" s="5"/>
      <c r="AD11" s="6"/>
      <c r="AE11" s="7"/>
      <c r="AF11" s="7">
        <v>202</v>
      </c>
      <c r="AG11" s="7"/>
      <c r="AH11" s="8">
        <v>735</v>
      </c>
      <c r="AI11" s="8">
        <v>556</v>
      </c>
      <c r="AJ11" s="71">
        <f t="shared" si="2"/>
        <v>179</v>
      </c>
      <c r="AK11" s="117">
        <v>2.8</v>
      </c>
      <c r="AL11" s="2"/>
      <c r="AM11" s="9">
        <v>20.399999999999999</v>
      </c>
      <c r="AN11" s="2"/>
      <c r="AO11" s="9">
        <v>0.7</v>
      </c>
      <c r="AP11" s="9">
        <v>19.7</v>
      </c>
      <c r="AQ11" s="2"/>
      <c r="AR11" s="2"/>
      <c r="AS11" s="2">
        <v>16.2</v>
      </c>
      <c r="AT11" s="9">
        <v>10</v>
      </c>
      <c r="AU11" s="2"/>
      <c r="AV11" s="9" t="s">
        <v>133</v>
      </c>
      <c r="AW11" s="10"/>
      <c r="AX11" s="120">
        <f t="shared" si="3"/>
        <v>73.5</v>
      </c>
      <c r="AY11" s="119">
        <v>24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>
        <f t="shared" si="4"/>
        <v>2014</v>
      </c>
      <c r="BO11" s="1"/>
      <c r="BP11" s="1"/>
      <c r="BQ11" s="1"/>
      <c r="BR11" s="1"/>
      <c r="BS11" s="1"/>
      <c r="BT11" s="1"/>
      <c r="BU11" s="1"/>
      <c r="BV11" s="12"/>
      <c r="BW11" s="12"/>
      <c r="BX11" s="12"/>
      <c r="BY11" s="12"/>
      <c r="BZ11" s="12"/>
      <c r="CA11" s="12"/>
      <c r="CB11" s="12"/>
      <c r="CC11" s="12"/>
      <c r="CD11" s="12"/>
      <c r="CE11" s="1"/>
      <c r="CF11" s="3"/>
      <c r="CG11" s="12"/>
      <c r="CH11" s="12"/>
      <c r="CI11" s="12"/>
      <c r="CJ11" s="12"/>
      <c r="CK11" s="12"/>
      <c r="CL11" s="12"/>
      <c r="CM11" s="12"/>
      <c r="CN11" s="12"/>
      <c r="CO11" s="12"/>
      <c r="CP11" s="1"/>
      <c r="CQ11" s="3"/>
      <c r="CR11" s="12"/>
      <c r="CS11" s="12"/>
      <c r="CT11" s="12"/>
      <c r="CU11" s="12"/>
      <c r="CV11" s="12"/>
      <c r="CW11" s="12"/>
      <c r="CX11" s="12"/>
      <c r="CY11" s="12"/>
      <c r="CZ11" s="12"/>
      <c r="DA11" s="1"/>
      <c r="DB11" s="3"/>
      <c r="DC11" s="12"/>
      <c r="DD11" s="1"/>
      <c r="DE11" s="1"/>
      <c r="DF11" s="1"/>
      <c r="DG11" s="1"/>
      <c r="DH11" s="1"/>
      <c r="DI11" s="1"/>
      <c r="DJ11" s="1"/>
      <c r="DK11" s="1"/>
      <c r="DL11" s="14"/>
      <c r="DM11" s="1"/>
      <c r="DN11" s="1"/>
      <c r="DO11" s="1"/>
      <c r="DP11" s="123"/>
      <c r="DQ11" s="123"/>
      <c r="DR11" s="205"/>
      <c r="DS11" s="205"/>
      <c r="DT11" s="205"/>
      <c r="EC11" s="250"/>
      <c r="ED11" s="250"/>
      <c r="EE11" s="250"/>
      <c r="EG11" s="1"/>
    </row>
    <row r="12" spans="1:137" ht="15" customHeight="1">
      <c r="A12" s="102" t="s">
        <v>1126</v>
      </c>
      <c r="B12" s="84" t="s">
        <v>997</v>
      </c>
      <c r="C12" s="84" t="s">
        <v>997</v>
      </c>
      <c r="G12" s="84"/>
      <c r="H12" s="84" t="s">
        <v>997</v>
      </c>
      <c r="I12" s="84"/>
      <c r="J12" s="84"/>
      <c r="M12" s="1" t="s">
        <v>825</v>
      </c>
      <c r="N12" s="1" t="s">
        <v>268</v>
      </c>
      <c r="O12" s="100" t="s">
        <v>1121</v>
      </c>
      <c r="U12" s="259"/>
      <c r="V12">
        <v>50.812050392459199</v>
      </c>
      <c r="W12">
        <v>4.70036451874308</v>
      </c>
      <c r="X12" s="4">
        <v>50.81</v>
      </c>
      <c r="Y12" s="4">
        <v>4.7</v>
      </c>
      <c r="Z12" s="264">
        <f t="shared" si="0"/>
        <v>2.0503924591963596E-3</v>
      </c>
      <c r="AA12" s="264">
        <f t="shared" si="1"/>
        <v>3.6451874307985577E-4</v>
      </c>
      <c r="AF12" s="7">
        <v>211</v>
      </c>
      <c r="AH12" s="8">
        <v>817</v>
      </c>
      <c r="AI12" s="8">
        <v>472</v>
      </c>
      <c r="AJ12" s="71">
        <f t="shared" si="2"/>
        <v>345</v>
      </c>
      <c r="AK12" s="117">
        <v>1.6</v>
      </c>
      <c r="AM12" s="9">
        <v>22.3</v>
      </c>
      <c r="AO12" s="9">
        <v>-0.9</v>
      </c>
      <c r="AP12" s="9">
        <v>23.2</v>
      </c>
      <c r="AS12" s="2">
        <v>16.8</v>
      </c>
      <c r="AT12" s="9">
        <v>9.8000000000000007</v>
      </c>
      <c r="AV12" s="9" t="s">
        <v>113</v>
      </c>
      <c r="AX12" s="120">
        <f t="shared" si="3"/>
        <v>83.367346938775498</v>
      </c>
      <c r="AY12" s="119">
        <v>25</v>
      </c>
      <c r="BN12" s="1">
        <f t="shared" si="4"/>
        <v>2014</v>
      </c>
      <c r="DP12" s="122"/>
      <c r="DQ12" s="122"/>
      <c r="DR12" s="183"/>
      <c r="DS12" s="183"/>
      <c r="DT12" s="183"/>
      <c r="EC12" s="188"/>
      <c r="ED12" s="188"/>
      <c r="EE12" s="188"/>
    </row>
    <row r="13" spans="1:137" ht="15" customHeight="1">
      <c r="A13" s="102" t="s">
        <v>1129</v>
      </c>
      <c r="B13" s="84" t="s">
        <v>997</v>
      </c>
      <c r="G13" s="84"/>
      <c r="H13" s="84" t="s">
        <v>997</v>
      </c>
      <c r="I13" s="84"/>
      <c r="J13" s="84"/>
      <c r="M13" s="1" t="s">
        <v>825</v>
      </c>
      <c r="N13" s="1" t="s">
        <v>268</v>
      </c>
      <c r="O13" s="100" t="s">
        <v>1121</v>
      </c>
      <c r="U13" s="259"/>
      <c r="V13">
        <v>50.811579313527901</v>
      </c>
      <c r="W13">
        <v>4.06635791335205</v>
      </c>
      <c r="Z13" s="264">
        <f t="shared" si="0"/>
        <v>50.811579313527901</v>
      </c>
      <c r="AA13" s="264">
        <f t="shared" si="1"/>
        <v>4.06635791335205</v>
      </c>
      <c r="AF13" s="7">
        <v>207</v>
      </c>
      <c r="AH13" s="8">
        <v>795</v>
      </c>
      <c r="AI13" s="8">
        <v>465</v>
      </c>
      <c r="AJ13" s="71">
        <f t="shared" si="2"/>
        <v>330</v>
      </c>
      <c r="AK13" s="117">
        <v>1.9</v>
      </c>
      <c r="AM13" s="9">
        <v>22.3</v>
      </c>
      <c r="AO13" s="9">
        <v>-0.4</v>
      </c>
      <c r="AP13" s="9">
        <v>22.7</v>
      </c>
      <c r="AS13" s="2">
        <v>17</v>
      </c>
      <c r="AT13" s="9">
        <v>10.1</v>
      </c>
      <c r="AV13" s="9" t="s">
        <v>145</v>
      </c>
      <c r="AX13" s="120">
        <f t="shared" si="3"/>
        <v>78.712871287128721</v>
      </c>
      <c r="AY13" s="119">
        <v>23</v>
      </c>
      <c r="BN13" s="1">
        <f t="shared" si="4"/>
        <v>2014</v>
      </c>
      <c r="DP13" s="122"/>
      <c r="DQ13" s="122"/>
      <c r="DR13" s="183"/>
      <c r="DS13" s="183"/>
      <c r="DT13" s="183"/>
      <c r="EC13" s="188"/>
      <c r="ED13" s="188"/>
      <c r="EE13" s="188"/>
    </row>
    <row r="14" spans="1:137" ht="15" customHeight="1">
      <c r="A14" s="102" t="s">
        <v>1123</v>
      </c>
      <c r="B14" s="84" t="s">
        <v>997</v>
      </c>
      <c r="G14" s="84"/>
      <c r="H14" s="84" t="s">
        <v>997</v>
      </c>
      <c r="I14" s="84"/>
      <c r="J14" s="84"/>
      <c r="M14" s="1" t="s">
        <v>825</v>
      </c>
      <c r="N14" s="1" t="s">
        <v>268</v>
      </c>
      <c r="O14" s="100" t="s">
        <v>1121</v>
      </c>
      <c r="U14" s="259"/>
      <c r="V14">
        <v>50.493342753801599</v>
      </c>
      <c r="W14">
        <v>6.2378135963846502</v>
      </c>
      <c r="X14" s="4">
        <v>50.49</v>
      </c>
      <c r="Y14" s="4">
        <v>6.24</v>
      </c>
      <c r="Z14" s="264">
        <f t="shared" si="0"/>
        <v>3.3427538015970981E-3</v>
      </c>
      <c r="AA14" s="264">
        <f t="shared" si="1"/>
        <v>-2.1864036153500521E-3</v>
      </c>
      <c r="AF14" s="7">
        <v>314</v>
      </c>
      <c r="AH14" s="8">
        <v>1190</v>
      </c>
      <c r="AI14" s="8">
        <v>313</v>
      </c>
      <c r="AJ14" s="71">
        <f t="shared" si="2"/>
        <v>877</v>
      </c>
      <c r="AK14" s="117">
        <v>13.4</v>
      </c>
      <c r="AM14" s="9">
        <v>18.399999999999999</v>
      </c>
      <c r="AO14" s="9">
        <v>-3.4</v>
      </c>
      <c r="AP14" s="9">
        <v>21.8</v>
      </c>
      <c r="AS14" s="2">
        <v>13.9</v>
      </c>
      <c r="AT14" s="9">
        <v>6.9</v>
      </c>
      <c r="AV14" s="9" t="s">
        <v>63</v>
      </c>
      <c r="AX14" s="120">
        <f t="shared" si="3"/>
        <v>172.46376811594203</v>
      </c>
      <c r="AY14" s="119">
        <v>25</v>
      </c>
      <c r="BN14" s="1">
        <f t="shared" si="4"/>
        <v>2014</v>
      </c>
      <c r="DP14" s="122"/>
      <c r="DQ14" s="122"/>
      <c r="DR14" s="183"/>
      <c r="DS14" s="183"/>
      <c r="DT14" s="183"/>
      <c r="EC14" s="188"/>
      <c r="ED14" s="188"/>
      <c r="EE14" s="188"/>
    </row>
    <row r="15" spans="1:137" ht="15" customHeight="1">
      <c r="A15" s="102" t="s">
        <v>1128</v>
      </c>
      <c r="B15" s="84" t="s">
        <v>997</v>
      </c>
      <c r="C15" s="84" t="s">
        <v>997</v>
      </c>
      <c r="G15" s="84"/>
      <c r="H15" s="84" t="s">
        <v>997</v>
      </c>
      <c r="I15" s="84"/>
      <c r="J15" s="84"/>
      <c r="M15" s="1" t="s">
        <v>825</v>
      </c>
      <c r="N15" s="1" t="s">
        <v>268</v>
      </c>
      <c r="O15" s="100" t="s">
        <v>1121</v>
      </c>
      <c r="U15" s="259"/>
      <c r="V15">
        <v>50.717011547659602</v>
      </c>
      <c r="W15">
        <v>4.2887248859002103</v>
      </c>
      <c r="X15" s="4">
        <v>50.72</v>
      </c>
      <c r="Y15" s="4">
        <v>4.29</v>
      </c>
      <c r="Z15" s="264">
        <f t="shared" si="0"/>
        <v>-2.9884523403964636E-3</v>
      </c>
      <c r="AA15" s="264">
        <f t="shared" si="1"/>
        <v>-1.2751140997897537E-3</v>
      </c>
      <c r="AF15" s="7">
        <v>210</v>
      </c>
      <c r="AH15" s="8">
        <v>807</v>
      </c>
      <c r="AI15" s="8">
        <v>435</v>
      </c>
      <c r="AJ15" s="71">
        <f t="shared" si="2"/>
        <v>372</v>
      </c>
      <c r="AK15" s="117">
        <v>2</v>
      </c>
      <c r="AM15" s="9">
        <v>22.7</v>
      </c>
      <c r="AO15" s="9">
        <v>-0.8</v>
      </c>
      <c r="AP15" s="9">
        <v>23.5</v>
      </c>
      <c r="AS15" s="2">
        <v>17.100000000000001</v>
      </c>
      <c r="AT15" s="9">
        <v>10.1</v>
      </c>
      <c r="AV15" s="9" t="s">
        <v>145</v>
      </c>
      <c r="AX15" s="120">
        <f t="shared" si="3"/>
        <v>79.900990099009903</v>
      </c>
      <c r="AY15" s="119">
        <v>25</v>
      </c>
      <c r="BN15" s="1">
        <f t="shared" si="4"/>
        <v>2014</v>
      </c>
      <c r="DP15" s="122"/>
      <c r="DQ15" s="122"/>
      <c r="DR15" s="183"/>
      <c r="DS15" s="183"/>
      <c r="DT15" s="183"/>
      <c r="EC15" s="188"/>
      <c r="ED15" s="188"/>
      <c r="EE15" s="188"/>
    </row>
    <row r="16" spans="1:137" ht="15" customHeight="1">
      <c r="A16" s="102" t="s">
        <v>1125</v>
      </c>
      <c r="B16" s="84" t="s">
        <v>997</v>
      </c>
      <c r="C16" s="84" t="s">
        <v>997</v>
      </c>
      <c r="G16" s="84"/>
      <c r="H16" s="84" t="s">
        <v>997</v>
      </c>
      <c r="I16" s="84"/>
      <c r="J16" s="84"/>
      <c r="M16" s="1" t="s">
        <v>825</v>
      </c>
      <c r="N16" s="1" t="s">
        <v>268</v>
      </c>
      <c r="O16" s="100" t="s">
        <v>1121</v>
      </c>
      <c r="U16" s="259"/>
      <c r="V16">
        <v>51.065403672469301</v>
      </c>
      <c r="W16">
        <v>3.0420339491350599</v>
      </c>
      <c r="X16" s="4">
        <v>51.07</v>
      </c>
      <c r="Y16" s="4">
        <v>3.04</v>
      </c>
      <c r="Z16" s="264">
        <f t="shared" si="0"/>
        <v>-4.5963275306988294E-3</v>
      </c>
      <c r="AA16" s="264">
        <f t="shared" si="1"/>
        <v>2.0339491350598315E-3</v>
      </c>
      <c r="AF16" s="7">
        <v>195</v>
      </c>
      <c r="AH16" s="8">
        <v>705</v>
      </c>
      <c r="AI16" s="8">
        <v>389</v>
      </c>
      <c r="AJ16" s="71">
        <f t="shared" si="2"/>
        <v>316</v>
      </c>
      <c r="AK16" s="117">
        <v>2.2999999999999998</v>
      </c>
      <c r="AM16" s="9">
        <v>20.6</v>
      </c>
      <c r="AO16" s="9">
        <v>0.5</v>
      </c>
      <c r="AP16" s="9">
        <v>20.100000000000001</v>
      </c>
      <c r="AS16" s="2">
        <v>16.2</v>
      </c>
      <c r="AT16" s="9">
        <v>10</v>
      </c>
      <c r="AV16" s="9" t="s">
        <v>133</v>
      </c>
      <c r="AX16" s="120">
        <f t="shared" si="3"/>
        <v>70.5</v>
      </c>
      <c r="AY16" s="119">
        <v>23</v>
      </c>
      <c r="BN16" s="1">
        <f t="shared" si="4"/>
        <v>2014</v>
      </c>
      <c r="DP16" s="122"/>
      <c r="DQ16" s="122"/>
      <c r="DR16" s="183"/>
      <c r="DS16" s="183"/>
      <c r="DT16" s="183"/>
      <c r="EC16" s="188"/>
      <c r="ED16" s="188"/>
      <c r="EE16" s="188"/>
    </row>
    <row r="17" spans="1:137" ht="15" customHeight="1">
      <c r="A17" s="1" t="s">
        <v>820</v>
      </c>
      <c r="B17" s="84" t="s">
        <v>997</v>
      </c>
      <c r="C17" s="97"/>
      <c r="D17" s="1">
        <v>2002</v>
      </c>
      <c r="E17" s="1" t="s">
        <v>1330</v>
      </c>
      <c r="G17" s="84" t="s">
        <v>997</v>
      </c>
      <c r="H17" s="84" t="s">
        <v>997</v>
      </c>
      <c r="I17" s="84" t="s">
        <v>997</v>
      </c>
      <c r="J17" s="84" t="s">
        <v>997</v>
      </c>
      <c r="K17" s="1" t="s">
        <v>821</v>
      </c>
      <c r="L17" s="1" t="s">
        <v>822</v>
      </c>
      <c r="M17" s="1" t="s">
        <v>825</v>
      </c>
      <c r="N17" s="1" t="s">
        <v>268</v>
      </c>
      <c r="O17" s="55" t="s">
        <v>823</v>
      </c>
      <c r="P17" s="55" t="s">
        <v>96</v>
      </c>
      <c r="Q17" s="2">
        <v>10.8</v>
      </c>
      <c r="R17" s="2">
        <v>10.75</v>
      </c>
      <c r="S17" s="3" t="s">
        <v>260</v>
      </c>
      <c r="U17" s="259"/>
      <c r="V17">
        <v>50.7500012120666</v>
      </c>
      <c r="W17">
        <v>4.4199674691886504</v>
      </c>
      <c r="X17" s="4">
        <v>50.755800000000001</v>
      </c>
      <c r="Y17" s="4">
        <v>4.4166666666666696</v>
      </c>
      <c r="Z17" s="264">
        <f t="shared" si="0"/>
        <v>-5.7987879334007175E-3</v>
      </c>
      <c r="AA17" s="264">
        <f t="shared" si="1"/>
        <v>3.300802521980728E-3</v>
      </c>
      <c r="AB17" s="5" t="s">
        <v>824</v>
      </c>
      <c r="AC17" s="5" t="s">
        <v>824</v>
      </c>
      <c r="AE17" s="52">
        <v>797</v>
      </c>
      <c r="AF17" s="52">
        <v>217</v>
      </c>
      <c r="AG17" s="52"/>
      <c r="AH17" s="49">
        <v>831</v>
      </c>
      <c r="AI17" s="49">
        <v>439</v>
      </c>
      <c r="AJ17" s="71">
        <f t="shared" si="2"/>
        <v>392</v>
      </c>
      <c r="AK17" s="11">
        <v>2.2000000000000002</v>
      </c>
      <c r="AL17" s="118">
        <v>18.2</v>
      </c>
      <c r="AM17" s="11">
        <v>22.4</v>
      </c>
      <c r="AN17" s="118">
        <v>3.4</v>
      </c>
      <c r="AO17" s="11">
        <v>-1.1000000000000001</v>
      </c>
      <c r="AP17" s="11">
        <v>23.5</v>
      </c>
      <c r="AQ17" s="118">
        <v>9.4</v>
      </c>
      <c r="AR17" s="118"/>
      <c r="AS17" s="118">
        <v>16.7</v>
      </c>
      <c r="AT17" s="11">
        <v>9.8000000000000007</v>
      </c>
      <c r="AU17" s="48" t="s">
        <v>269</v>
      </c>
      <c r="AV17" s="49" t="s">
        <v>113</v>
      </c>
      <c r="AW17" s="10">
        <v>22.208281053952302</v>
      </c>
      <c r="AX17" s="120">
        <f t="shared" si="3"/>
        <v>84.795918367346928</v>
      </c>
      <c r="AY17" s="119">
        <v>23</v>
      </c>
      <c r="AZ17" s="1" t="s">
        <v>206</v>
      </c>
      <c r="BA17" s="1" t="s">
        <v>122</v>
      </c>
      <c r="BB17" s="54">
        <v>0.96371882086167804</v>
      </c>
      <c r="BC17" s="54">
        <v>3.6281179138322003E-2</v>
      </c>
      <c r="BD17" s="54">
        <v>0</v>
      </c>
      <c r="BE17" s="1" t="s">
        <v>161</v>
      </c>
      <c r="BF17" s="1">
        <v>9130</v>
      </c>
      <c r="BG17" s="56" t="s">
        <v>102</v>
      </c>
      <c r="BH17" s="1" t="s">
        <v>79</v>
      </c>
      <c r="BI17" s="1" t="s">
        <v>79</v>
      </c>
      <c r="BJ17" s="1" t="s">
        <v>79</v>
      </c>
      <c r="BK17" s="1" t="s">
        <v>79</v>
      </c>
      <c r="BL17" s="56" t="s">
        <v>131</v>
      </c>
      <c r="BM17" s="56">
        <v>1993</v>
      </c>
      <c r="BN17" s="1">
        <f t="shared" si="4"/>
        <v>21</v>
      </c>
      <c r="BO17" s="56">
        <v>0</v>
      </c>
      <c r="BP17" s="56" t="s">
        <v>79</v>
      </c>
      <c r="BQ17" s="56" t="s">
        <v>79</v>
      </c>
      <c r="BR17" s="56" t="s">
        <v>132</v>
      </c>
      <c r="BS17" s="56" t="s">
        <v>79</v>
      </c>
      <c r="BT17" s="56"/>
      <c r="BU17" s="56"/>
      <c r="BV17" s="12">
        <v>793.8</v>
      </c>
      <c r="BW17" s="12">
        <v>765</v>
      </c>
      <c r="BX17" s="12">
        <v>28.8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56">
        <v>30</v>
      </c>
      <c r="CF17" s="3">
        <v>2000</v>
      </c>
      <c r="CG17" s="58">
        <v>18.829999999999998</v>
      </c>
      <c r="CH17" s="58">
        <v>13.22</v>
      </c>
      <c r="CI17" s="58">
        <v>5.61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6">
        <v>7</v>
      </c>
      <c r="CQ17" s="63">
        <v>2000</v>
      </c>
      <c r="CR17" s="58">
        <v>119.97</v>
      </c>
      <c r="CS17" s="58">
        <v>118.98</v>
      </c>
      <c r="CT17" s="58">
        <v>0.99</v>
      </c>
      <c r="CU17" s="58">
        <v>0</v>
      </c>
      <c r="CV17" s="58">
        <v>0</v>
      </c>
      <c r="CW17" s="58">
        <v>0</v>
      </c>
      <c r="CX17" s="58">
        <v>0</v>
      </c>
      <c r="CY17" s="58">
        <v>0</v>
      </c>
      <c r="CZ17" s="58">
        <v>0</v>
      </c>
      <c r="DA17" s="56">
        <v>7</v>
      </c>
      <c r="DB17" s="3">
        <v>2000</v>
      </c>
      <c r="DC17" s="12">
        <v>138.80000000000001</v>
      </c>
      <c r="DD17" s="12">
        <v>132.19999999999999</v>
      </c>
      <c r="DE17" s="12">
        <v>6.6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4">
        <v>0.17485512723607999</v>
      </c>
      <c r="DM17" s="14">
        <f>CG17/DC17</f>
        <v>0.13566282420749276</v>
      </c>
      <c r="DP17" s="122"/>
      <c r="DQ17" s="122"/>
      <c r="DR17" s="183"/>
      <c r="DS17" s="183"/>
      <c r="DT17" s="183"/>
      <c r="EC17" s="188">
        <v>2.1</v>
      </c>
      <c r="ED17" s="188">
        <v>1.1499999999999999</v>
      </c>
      <c r="EE17" s="188">
        <v>0.78</v>
      </c>
    </row>
    <row r="18" spans="1:137" ht="15" customHeight="1">
      <c r="A18" s="48" t="s">
        <v>265</v>
      </c>
      <c r="B18" s="85" t="s">
        <v>997</v>
      </c>
      <c r="C18" s="85" t="s">
        <v>997</v>
      </c>
      <c r="D18" s="1">
        <v>2002</v>
      </c>
      <c r="E18" s="48" t="s">
        <v>266</v>
      </c>
      <c r="F18" s="48" t="s">
        <v>267</v>
      </c>
      <c r="G18" s="85" t="s">
        <v>997</v>
      </c>
      <c r="H18" s="85" t="s">
        <v>997</v>
      </c>
      <c r="I18" s="85" t="s">
        <v>997</v>
      </c>
      <c r="J18" s="85" t="s">
        <v>997</v>
      </c>
      <c r="M18" s="1" t="s">
        <v>825</v>
      </c>
      <c r="N18" s="48" t="s">
        <v>268</v>
      </c>
      <c r="O18" s="48"/>
      <c r="P18" s="48"/>
      <c r="Q18" s="48">
        <v>80</v>
      </c>
      <c r="R18" s="48"/>
      <c r="S18" s="48"/>
      <c r="T18" s="48"/>
      <c r="U18" s="260"/>
      <c r="V18">
        <v>50.7500012120666</v>
      </c>
      <c r="W18">
        <v>4.4199674691886504</v>
      </c>
      <c r="X18" s="93">
        <v>50.75</v>
      </c>
      <c r="Y18" s="93">
        <v>4.42</v>
      </c>
      <c r="Z18" s="264">
        <f t="shared" si="0"/>
        <v>1.2120665999759694E-6</v>
      </c>
      <c r="AA18" s="264">
        <f t="shared" si="1"/>
        <v>-3.2530811349573696E-5</v>
      </c>
      <c r="AB18" s="1"/>
      <c r="AC18" s="48">
        <v>105</v>
      </c>
      <c r="AD18" s="49">
        <v>126</v>
      </c>
      <c r="AE18" s="48">
        <v>829</v>
      </c>
      <c r="AF18" s="48"/>
      <c r="AG18" s="48"/>
      <c r="AH18" s="49">
        <v>831</v>
      </c>
      <c r="AI18" s="49">
        <v>439</v>
      </c>
      <c r="AJ18" s="71">
        <f t="shared" si="2"/>
        <v>392</v>
      </c>
      <c r="AK18" s="11">
        <v>2.2000000000000002</v>
      </c>
      <c r="AL18" s="118">
        <v>18.2</v>
      </c>
      <c r="AM18" s="11">
        <v>22.4</v>
      </c>
      <c r="AN18" s="118">
        <v>3.4</v>
      </c>
      <c r="AO18" s="11">
        <v>-1.1000000000000001</v>
      </c>
      <c r="AP18" s="11">
        <v>23.5</v>
      </c>
      <c r="AQ18" s="118">
        <v>9.4</v>
      </c>
      <c r="AR18" s="118"/>
      <c r="AS18" s="118"/>
      <c r="AT18" s="11">
        <v>9.8000000000000007</v>
      </c>
      <c r="AU18" s="48" t="s">
        <v>269</v>
      </c>
      <c r="AV18" s="49" t="s">
        <v>113</v>
      </c>
      <c r="AW18" s="1"/>
      <c r="AX18" s="120">
        <f t="shared" si="3"/>
        <v>84.795918367346928</v>
      </c>
      <c r="AY18" s="119">
        <v>23</v>
      </c>
      <c r="AZ18" s="48" t="s">
        <v>832</v>
      </c>
      <c r="BN18" s="1">
        <f t="shared" si="4"/>
        <v>2014</v>
      </c>
      <c r="BU18" s="48">
        <v>150</v>
      </c>
      <c r="BV18" s="48">
        <v>602</v>
      </c>
      <c r="BW18" s="1"/>
      <c r="BX18" s="1"/>
      <c r="BY18" s="1"/>
      <c r="BZ18" s="1"/>
      <c r="CA18" s="1"/>
      <c r="CB18" s="1"/>
      <c r="CC18" s="1"/>
      <c r="CD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B18" s="1"/>
      <c r="DC18" s="48">
        <v>24</v>
      </c>
      <c r="DL18" s="1"/>
      <c r="DN18" s="48">
        <v>67</v>
      </c>
      <c r="DO18" s="50" t="s">
        <v>270</v>
      </c>
      <c r="DP18" s="122"/>
      <c r="DQ18" s="122"/>
      <c r="DR18" s="183"/>
      <c r="DS18" s="183"/>
      <c r="DT18" s="183"/>
      <c r="DU18" s="1">
        <v>67</v>
      </c>
      <c r="DV18" s="1">
        <v>99</v>
      </c>
      <c r="DX18" s="1">
        <v>12.8</v>
      </c>
      <c r="DY18" s="184" t="s">
        <v>1240</v>
      </c>
      <c r="DZ18" s="184">
        <v>5622986</v>
      </c>
      <c r="EA18" s="184">
        <v>600173</v>
      </c>
      <c r="EB18" s="185" t="s">
        <v>1241</v>
      </c>
      <c r="EC18" s="188">
        <v>2.1</v>
      </c>
      <c r="ED18" s="188">
        <v>1.1499999999999999</v>
      </c>
      <c r="EE18" s="188">
        <v>0.78</v>
      </c>
      <c r="EF18" s="181" t="s">
        <v>1242</v>
      </c>
    </row>
    <row r="19" spans="1:137" ht="15" customHeight="1">
      <c r="A19" s="48" t="s">
        <v>827</v>
      </c>
      <c r="B19" s="85" t="s">
        <v>997</v>
      </c>
      <c r="C19" s="85" t="s">
        <v>997</v>
      </c>
      <c r="D19" s="1">
        <v>2002</v>
      </c>
      <c r="E19" s="48" t="s">
        <v>828</v>
      </c>
      <c r="F19" s="48" t="s">
        <v>267</v>
      </c>
      <c r="G19" s="85" t="s">
        <v>997</v>
      </c>
      <c r="H19" s="85" t="s">
        <v>997</v>
      </c>
      <c r="I19" s="85" t="s">
        <v>997</v>
      </c>
      <c r="J19" s="85" t="s">
        <v>997</v>
      </c>
      <c r="M19" s="1" t="s">
        <v>825</v>
      </c>
      <c r="N19" s="48" t="s">
        <v>268</v>
      </c>
      <c r="O19" s="48"/>
      <c r="P19" s="48"/>
      <c r="Q19" s="48">
        <v>18</v>
      </c>
      <c r="R19" s="206">
        <v>11</v>
      </c>
      <c r="S19" s="48"/>
      <c r="T19" s="48"/>
      <c r="U19" s="260"/>
      <c r="V19">
        <v>50.7500012120666</v>
      </c>
      <c r="W19">
        <v>4.4199674691886504</v>
      </c>
      <c r="X19" s="93">
        <v>50.75</v>
      </c>
      <c r="Y19" s="93">
        <v>4.42</v>
      </c>
      <c r="Z19" s="264">
        <f t="shared" si="0"/>
        <v>1.2120665999759694E-6</v>
      </c>
      <c r="AA19" s="264">
        <f t="shared" si="1"/>
        <v>-3.2530811349573696E-5</v>
      </c>
      <c r="AB19" s="1"/>
      <c r="AC19" s="48">
        <v>105</v>
      </c>
      <c r="AD19" s="49"/>
      <c r="AE19" s="48">
        <v>829</v>
      </c>
      <c r="AF19" s="48"/>
      <c r="AG19" s="48"/>
      <c r="AH19" s="49">
        <v>831</v>
      </c>
      <c r="AI19" s="49">
        <v>439</v>
      </c>
      <c r="AJ19" s="71">
        <f t="shared" si="2"/>
        <v>392</v>
      </c>
      <c r="AK19" s="11">
        <v>2.2000000000000002</v>
      </c>
      <c r="AL19" s="118">
        <v>18.2</v>
      </c>
      <c r="AM19" s="11">
        <v>22.4</v>
      </c>
      <c r="AN19" s="118">
        <v>3.4</v>
      </c>
      <c r="AO19" s="11">
        <v>-1.1000000000000001</v>
      </c>
      <c r="AP19" s="11">
        <v>23.5</v>
      </c>
      <c r="AQ19" s="118">
        <v>9.4</v>
      </c>
      <c r="AR19" s="118"/>
      <c r="AS19" s="118"/>
      <c r="AT19" s="11">
        <v>9.8000000000000007</v>
      </c>
      <c r="AU19" s="48" t="s">
        <v>269</v>
      </c>
      <c r="AV19" s="49"/>
      <c r="AW19" s="1"/>
      <c r="AX19" s="120">
        <f t="shared" si="3"/>
        <v>84.795918367346928</v>
      </c>
      <c r="AY19" s="119">
        <v>23</v>
      </c>
      <c r="AZ19" s="48" t="s">
        <v>353</v>
      </c>
      <c r="BN19" s="1">
        <f t="shared" si="4"/>
        <v>2014</v>
      </c>
      <c r="BU19" s="48">
        <v>220</v>
      </c>
      <c r="BV19" s="48">
        <v>794</v>
      </c>
      <c r="BW19" s="1"/>
      <c r="BX19" s="1"/>
      <c r="BY19" s="1"/>
      <c r="BZ19" s="1"/>
      <c r="CA19" s="1"/>
      <c r="CB19" s="1"/>
      <c r="CC19" s="1"/>
      <c r="CD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B19" s="1"/>
      <c r="DC19" s="48">
        <v>139</v>
      </c>
      <c r="DL19" s="1"/>
      <c r="DN19" s="48">
        <v>125</v>
      </c>
      <c r="DO19" s="50" t="s">
        <v>270</v>
      </c>
      <c r="DP19" s="122"/>
      <c r="DQ19" s="122"/>
      <c r="DR19" s="183"/>
      <c r="DS19" s="183"/>
      <c r="DT19" s="183"/>
      <c r="DU19" s="1">
        <v>125</v>
      </c>
      <c r="DV19" s="1">
        <v>121</v>
      </c>
      <c r="DX19" s="1">
        <v>15.6</v>
      </c>
      <c r="DY19" s="184" t="s">
        <v>51</v>
      </c>
      <c r="DZ19" s="184">
        <v>5622986</v>
      </c>
      <c r="EA19" s="184">
        <v>600173</v>
      </c>
      <c r="EB19" s="185" t="s">
        <v>1241</v>
      </c>
      <c r="EC19" s="188">
        <v>2.1</v>
      </c>
      <c r="ED19" s="188">
        <v>1.1499999999999999</v>
      </c>
      <c r="EE19" s="188">
        <v>0.78</v>
      </c>
      <c r="EF19" s="181" t="s">
        <v>1242</v>
      </c>
    </row>
    <row r="20" spans="1:137" ht="15" customHeight="1">
      <c r="A20" s="1" t="s">
        <v>315</v>
      </c>
      <c r="B20" s="84" t="s">
        <v>997</v>
      </c>
      <c r="C20" s="97"/>
      <c r="G20" s="84"/>
      <c r="H20" s="84"/>
      <c r="I20" s="84"/>
      <c r="J20" s="84"/>
      <c r="M20" s="1" t="s">
        <v>658</v>
      </c>
      <c r="N20" s="1" t="s">
        <v>316</v>
      </c>
      <c r="O20" s="55" t="s">
        <v>657</v>
      </c>
      <c r="Q20" s="1">
        <v>786</v>
      </c>
      <c r="U20" s="259"/>
      <c r="V20">
        <v>43.300799732286698</v>
      </c>
      <c r="W20">
        <v>18.717841395564101</v>
      </c>
      <c r="X20" s="4">
        <v>43.301499999999997</v>
      </c>
      <c r="Y20" s="4">
        <v>18.717700000000001</v>
      </c>
      <c r="Z20" s="264">
        <f t="shared" si="0"/>
        <v>-7.0026771329878557E-4</v>
      </c>
      <c r="AA20" s="264">
        <f t="shared" si="1"/>
        <v>1.4139556409986653E-4</v>
      </c>
      <c r="AB20" s="1" t="s">
        <v>659</v>
      </c>
      <c r="AD20" s="6" t="s">
        <v>317</v>
      </c>
      <c r="AE20" s="52"/>
      <c r="AF20" s="52"/>
      <c r="AG20" s="52"/>
      <c r="AH20" s="53">
        <v>1160</v>
      </c>
      <c r="AI20" s="53">
        <v>494</v>
      </c>
      <c r="AJ20" s="71">
        <f t="shared" si="2"/>
        <v>666</v>
      </c>
      <c r="AK20" s="117">
        <v>27.3</v>
      </c>
      <c r="AM20" s="9">
        <v>21</v>
      </c>
      <c r="AO20" s="9">
        <v>-5.5</v>
      </c>
      <c r="AP20" s="9">
        <v>26.5</v>
      </c>
      <c r="AT20" s="9">
        <v>6.6</v>
      </c>
      <c r="AV20" s="9" t="s">
        <v>63</v>
      </c>
      <c r="AX20" s="120">
        <f t="shared" si="3"/>
        <v>175.75757575757578</v>
      </c>
      <c r="AY20" s="119">
        <v>25</v>
      </c>
      <c r="AZ20" s="1" t="s">
        <v>486</v>
      </c>
      <c r="BN20" s="1">
        <f t="shared" si="4"/>
        <v>2014</v>
      </c>
      <c r="BV20" s="1">
        <v>1095</v>
      </c>
      <c r="BW20" s="1"/>
      <c r="BX20" s="1"/>
      <c r="BY20" s="1"/>
      <c r="BZ20" s="1"/>
      <c r="CA20" s="1"/>
      <c r="CB20" s="1"/>
      <c r="CC20" s="1"/>
      <c r="CD20" s="1"/>
      <c r="CE20" s="55" t="s">
        <v>360</v>
      </c>
      <c r="CF20" s="1"/>
      <c r="CG20" s="1">
        <v>100</v>
      </c>
      <c r="CH20" s="1"/>
      <c r="CI20" s="1"/>
      <c r="CJ20" s="1"/>
      <c r="CK20" s="1"/>
      <c r="CL20" s="1"/>
      <c r="CM20" s="1"/>
      <c r="CN20" s="1"/>
      <c r="CO20" s="1"/>
      <c r="CP20" s="55" t="s">
        <v>360</v>
      </c>
      <c r="CQ20" s="1" t="s">
        <v>660</v>
      </c>
      <c r="CR20" s="1" t="s">
        <v>353</v>
      </c>
      <c r="CS20" s="1"/>
      <c r="CT20" s="1"/>
      <c r="CU20" s="1"/>
      <c r="CV20" s="1"/>
      <c r="CW20" s="1"/>
      <c r="CX20" s="1"/>
      <c r="CY20" s="1"/>
      <c r="CZ20" s="1"/>
      <c r="DA20" s="55" t="s">
        <v>360</v>
      </c>
      <c r="DB20" s="1"/>
      <c r="DC20" s="1">
        <v>100</v>
      </c>
      <c r="DL20" s="1"/>
      <c r="DM20" s="91">
        <v>0.09</v>
      </c>
      <c r="DP20" s="122"/>
      <c r="DQ20" s="122"/>
      <c r="DR20" s="183"/>
      <c r="DS20" s="183"/>
      <c r="DT20" s="183"/>
      <c r="DY20" s="184"/>
      <c r="DZ20" s="184"/>
      <c r="EA20" s="184"/>
      <c r="EB20" s="185"/>
      <c r="EC20" s="188">
        <v>6.96</v>
      </c>
      <c r="ED20" s="188">
        <v>5.77</v>
      </c>
      <c r="EE20" s="186">
        <v>2.4500000000000002</v>
      </c>
      <c r="EF20" s="181"/>
    </row>
    <row r="21" spans="1:137" s="161" customFormat="1" ht="15" customHeight="1">
      <c r="A21" s="51" t="s">
        <v>272</v>
      </c>
      <c r="B21" s="87" t="s">
        <v>997</v>
      </c>
      <c r="C21" s="98"/>
      <c r="D21" s="1">
        <v>2007</v>
      </c>
      <c r="E21" s="51" t="s">
        <v>273</v>
      </c>
      <c r="F21" s="1" t="s">
        <v>183</v>
      </c>
      <c r="G21" s="84"/>
      <c r="H21" s="84" t="s">
        <v>997</v>
      </c>
      <c r="I21" s="84"/>
      <c r="J21" s="84"/>
      <c r="K21" s="1"/>
      <c r="L21" s="1"/>
      <c r="M21" s="51" t="s">
        <v>977</v>
      </c>
      <c r="N21" s="51" t="s">
        <v>184</v>
      </c>
      <c r="O21" s="101" t="s">
        <v>1072</v>
      </c>
      <c r="P21" s="51"/>
      <c r="Q21" s="1">
        <v>1600</v>
      </c>
      <c r="R21" s="51"/>
      <c r="S21" s="51"/>
      <c r="T21" s="51"/>
      <c r="U21" s="261"/>
      <c r="V21">
        <v>42.821187397401502</v>
      </c>
      <c r="W21">
        <v>24.250545152044001</v>
      </c>
      <c r="X21" s="4">
        <v>42.82</v>
      </c>
      <c r="Y21" s="4">
        <v>24.25</v>
      </c>
      <c r="Z21" s="264">
        <f t="shared" si="0"/>
        <v>1.1873974015017552E-3</v>
      </c>
      <c r="AA21" s="264">
        <f t="shared" si="1"/>
        <v>5.4515204400118478E-4</v>
      </c>
      <c r="AB21" s="1"/>
      <c r="AC21" s="1">
        <v>815</v>
      </c>
      <c r="AD21" s="79">
        <v>970</v>
      </c>
      <c r="AE21" s="1"/>
      <c r="AF21" s="1"/>
      <c r="AG21" s="1"/>
      <c r="AH21" s="79">
        <v>686</v>
      </c>
      <c r="AI21" s="79">
        <v>380</v>
      </c>
      <c r="AJ21" s="71">
        <f t="shared" si="2"/>
        <v>306</v>
      </c>
      <c r="AK21" s="9">
        <v>13.5</v>
      </c>
      <c r="AL21" s="2"/>
      <c r="AM21" s="9">
        <v>23.1</v>
      </c>
      <c r="AN21" s="2"/>
      <c r="AO21" s="9">
        <v>-7</v>
      </c>
      <c r="AP21" s="9">
        <v>30.1</v>
      </c>
      <c r="AQ21" s="2"/>
      <c r="AR21" s="2"/>
      <c r="AS21" s="2"/>
      <c r="AT21" s="9">
        <v>7.4</v>
      </c>
      <c r="AU21" s="1"/>
      <c r="AV21" s="79" t="s">
        <v>63</v>
      </c>
      <c r="AW21" s="1"/>
      <c r="AX21" s="120">
        <f t="shared" si="3"/>
        <v>92.702702702702695</v>
      </c>
      <c r="AY21" s="119">
        <v>24</v>
      </c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>
        <f t="shared" si="4"/>
        <v>2014</v>
      </c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22">
        <v>85</v>
      </c>
      <c r="DQ21" s="122">
        <v>2.9</v>
      </c>
      <c r="DR21" s="183"/>
      <c r="DS21" s="183"/>
      <c r="DT21" s="183"/>
      <c r="DU21" s="1">
        <v>20</v>
      </c>
      <c r="DV21" s="1">
        <v>88</v>
      </c>
      <c r="DW21" s="1">
        <v>107</v>
      </c>
      <c r="DX21" s="1">
        <v>14.2</v>
      </c>
      <c r="DY21" s="184" t="s">
        <v>1243</v>
      </c>
      <c r="DZ21" s="184">
        <v>4744495</v>
      </c>
      <c r="EA21" s="184">
        <v>275192</v>
      </c>
      <c r="EB21" s="185" t="s">
        <v>1244</v>
      </c>
      <c r="EC21" s="188">
        <v>6.9642600000000003</v>
      </c>
      <c r="ED21" s="188">
        <v>5.4831899999999996</v>
      </c>
      <c r="EE21" s="186">
        <v>1.7403599999999999</v>
      </c>
      <c r="EF21" s="181" t="s">
        <v>1245</v>
      </c>
      <c r="EG21" s="225"/>
    </row>
    <row r="22" spans="1:137" s="161" customFormat="1" ht="15" customHeight="1">
      <c r="A22" s="51" t="s">
        <v>284</v>
      </c>
      <c r="B22" s="87" t="s">
        <v>997</v>
      </c>
      <c r="C22" s="98"/>
      <c r="D22" s="1">
        <v>2007</v>
      </c>
      <c r="E22" s="51" t="s">
        <v>285</v>
      </c>
      <c r="F22" s="1" t="s">
        <v>183</v>
      </c>
      <c r="G22" s="84"/>
      <c r="H22" s="84"/>
      <c r="I22" s="84"/>
      <c r="J22" s="84"/>
      <c r="K22" s="1"/>
      <c r="L22" s="1"/>
      <c r="M22" s="51" t="s">
        <v>977</v>
      </c>
      <c r="N22" s="51" t="s">
        <v>184</v>
      </c>
      <c r="O22" s="51"/>
      <c r="P22" s="51"/>
      <c r="Q22" s="1"/>
      <c r="R22" s="51"/>
      <c r="S22" s="51"/>
      <c r="T22" s="51"/>
      <c r="U22" s="261"/>
      <c r="V22">
        <v>42.799452726789099</v>
      </c>
      <c r="W22">
        <v>24.419406764254202</v>
      </c>
      <c r="X22" s="4">
        <v>42.8</v>
      </c>
      <c r="Y22" s="4">
        <v>24.42</v>
      </c>
      <c r="Z22" s="264">
        <f t="shared" si="0"/>
        <v>-5.4727321089842462E-4</v>
      </c>
      <c r="AA22" s="264">
        <f t="shared" si="1"/>
        <v>-5.9323574580005811E-4</v>
      </c>
      <c r="AB22" s="1"/>
      <c r="AC22" s="1"/>
      <c r="AD22" s="79">
        <v>865</v>
      </c>
      <c r="AE22" s="1"/>
      <c r="AF22" s="1"/>
      <c r="AG22" s="1"/>
      <c r="AH22" s="79">
        <v>673</v>
      </c>
      <c r="AI22" s="79">
        <v>378</v>
      </c>
      <c r="AJ22" s="71">
        <f t="shared" si="2"/>
        <v>295</v>
      </c>
      <c r="AK22" s="9">
        <v>12.2</v>
      </c>
      <c r="AL22" s="2"/>
      <c r="AM22" s="9">
        <v>23.9</v>
      </c>
      <c r="AN22" s="2"/>
      <c r="AO22" s="9">
        <v>-6.6</v>
      </c>
      <c r="AP22" s="9">
        <v>30.5</v>
      </c>
      <c r="AQ22" s="2"/>
      <c r="AR22" s="2"/>
      <c r="AS22" s="2"/>
      <c r="AT22" s="9">
        <v>7.9</v>
      </c>
      <c r="AU22" s="1"/>
      <c r="AV22" s="79" t="s">
        <v>63</v>
      </c>
      <c r="AW22" s="1"/>
      <c r="AX22" s="120">
        <f t="shared" si="3"/>
        <v>85.189873417721515</v>
      </c>
      <c r="AY22" s="119">
        <v>25</v>
      </c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f t="shared" si="4"/>
        <v>2014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22"/>
      <c r="DQ22" s="122"/>
      <c r="DR22" s="183"/>
      <c r="DS22" s="183"/>
      <c r="DT22" s="183"/>
      <c r="DU22" s="1"/>
      <c r="DV22" s="1"/>
      <c r="DW22" s="1"/>
      <c r="DX22" s="1"/>
      <c r="DY22" s="184"/>
      <c r="DZ22" s="184"/>
      <c r="EA22" s="184"/>
      <c r="EB22" s="185"/>
      <c r="EC22" s="251"/>
      <c r="ED22" s="251"/>
      <c r="EE22" s="186"/>
      <c r="EF22" s="181"/>
      <c r="EG22" s="1"/>
    </row>
    <row r="23" spans="1:137" s="161" customFormat="1" ht="15" customHeight="1">
      <c r="A23" s="51" t="s">
        <v>564</v>
      </c>
      <c r="B23" s="98"/>
      <c r="C23" s="98"/>
      <c r="D23" s="1"/>
      <c r="E23" s="51" t="s">
        <v>565</v>
      </c>
      <c r="F23" s="1" t="s">
        <v>183</v>
      </c>
      <c r="G23" s="84"/>
      <c r="H23" s="84"/>
      <c r="I23" s="84"/>
      <c r="J23" s="84"/>
      <c r="K23" s="1"/>
      <c r="L23" s="1"/>
      <c r="M23" s="51" t="s">
        <v>977</v>
      </c>
      <c r="N23" s="51" t="s">
        <v>184</v>
      </c>
      <c r="O23" s="51"/>
      <c r="P23" s="51"/>
      <c r="Q23" s="1"/>
      <c r="R23" s="51"/>
      <c r="S23" s="51"/>
      <c r="T23" s="51"/>
      <c r="U23" s="261"/>
      <c r="V23"/>
      <c r="W23"/>
      <c r="X23" s="4"/>
      <c r="Y23" s="4"/>
      <c r="Z23" s="264">
        <f t="shared" si="0"/>
        <v>0</v>
      </c>
      <c r="AA23" s="264">
        <f t="shared" si="1"/>
        <v>0</v>
      </c>
      <c r="AB23" s="1"/>
      <c r="AC23" s="1"/>
      <c r="AD23" s="79"/>
      <c r="AE23" s="1"/>
      <c r="AF23" s="1"/>
      <c r="AG23" s="1"/>
      <c r="AH23" s="79"/>
      <c r="AI23" s="79"/>
      <c r="AJ23" s="71">
        <f t="shared" si="2"/>
        <v>0</v>
      </c>
      <c r="AK23" s="9"/>
      <c r="AL23" s="2"/>
      <c r="AM23" s="9"/>
      <c r="AN23" s="2"/>
      <c r="AO23" s="9"/>
      <c r="AP23" s="9"/>
      <c r="AQ23" s="2"/>
      <c r="AR23" s="2"/>
      <c r="AS23" s="2"/>
      <c r="AT23" s="9"/>
      <c r="AU23" s="1"/>
      <c r="AV23" s="79"/>
      <c r="AW23" s="1"/>
      <c r="AX23" s="120" t="e">
        <f t="shared" si="3"/>
        <v>#DIV/0!</v>
      </c>
      <c r="AY23" s="119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f t="shared" si="4"/>
        <v>2014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24"/>
      <c r="DQ23" s="124"/>
      <c r="DR23" s="207"/>
      <c r="DS23" s="207"/>
      <c r="DT23" s="207"/>
      <c r="DU23" s="56"/>
      <c r="DV23" s="56"/>
      <c r="DW23" s="56"/>
      <c r="DX23" s="56"/>
      <c r="DY23" s="184"/>
      <c r="DZ23" s="184"/>
      <c r="EA23" s="184"/>
      <c r="EB23" s="185"/>
      <c r="EC23" s="251"/>
      <c r="ED23" s="251"/>
      <c r="EE23" s="186"/>
      <c r="EF23" s="181"/>
      <c r="EG23" s="1"/>
    </row>
    <row r="24" spans="1:137" s="161" customFormat="1" ht="15" customHeight="1">
      <c r="A24" s="51" t="s">
        <v>181</v>
      </c>
      <c r="B24" s="87" t="s">
        <v>997</v>
      </c>
      <c r="C24" s="98"/>
      <c r="D24" s="1">
        <v>2007</v>
      </c>
      <c r="E24" s="51" t="s">
        <v>182</v>
      </c>
      <c r="F24" s="1" t="s">
        <v>183</v>
      </c>
      <c r="G24" s="84"/>
      <c r="H24" s="84" t="s">
        <v>997</v>
      </c>
      <c r="I24" s="84"/>
      <c r="J24" s="84"/>
      <c r="K24" s="1"/>
      <c r="L24" s="1"/>
      <c r="M24" s="51" t="s">
        <v>977</v>
      </c>
      <c r="N24" s="51" t="s">
        <v>184</v>
      </c>
      <c r="O24" s="51"/>
      <c r="P24" s="51"/>
      <c r="Q24" s="1"/>
      <c r="R24" s="51"/>
      <c r="S24" s="51"/>
      <c r="T24" s="51"/>
      <c r="U24" s="261"/>
      <c r="V24">
        <v>42.109383279533198</v>
      </c>
      <c r="W24">
        <v>27.763359478648901</v>
      </c>
      <c r="X24" s="4">
        <v>42.12</v>
      </c>
      <c r="Y24" s="4">
        <v>27.77</v>
      </c>
      <c r="Z24" s="264">
        <f t="shared" si="0"/>
        <v>-1.0616720466799734E-2</v>
      </c>
      <c r="AA24" s="264">
        <f t="shared" si="1"/>
        <v>-6.6405213510982719E-3</v>
      </c>
      <c r="AB24" s="1"/>
      <c r="AC24" s="1"/>
      <c r="AD24" s="79">
        <v>246</v>
      </c>
      <c r="AE24" s="1"/>
      <c r="AF24" s="1"/>
      <c r="AG24" s="1"/>
      <c r="AH24" s="79">
        <v>618</v>
      </c>
      <c r="AI24" s="79">
        <v>397</v>
      </c>
      <c r="AJ24" s="71">
        <f t="shared" si="2"/>
        <v>221</v>
      </c>
      <c r="AK24" s="9">
        <v>6.7</v>
      </c>
      <c r="AL24" s="2"/>
      <c r="AM24" s="9">
        <v>27.3</v>
      </c>
      <c r="AN24" s="2"/>
      <c r="AO24" s="9">
        <v>-0.9</v>
      </c>
      <c r="AP24" s="9">
        <v>28.2</v>
      </c>
      <c r="AQ24" s="2"/>
      <c r="AR24" s="2"/>
      <c r="AS24" s="2"/>
      <c r="AT24" s="9">
        <v>12.3</v>
      </c>
      <c r="AU24" s="1"/>
      <c r="AV24" s="79" t="s">
        <v>185</v>
      </c>
      <c r="AW24" s="1"/>
      <c r="AX24" s="120">
        <f t="shared" si="3"/>
        <v>50.243902439024389</v>
      </c>
      <c r="AY24" s="119">
        <v>23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>
        <f t="shared" si="4"/>
        <v>2014</v>
      </c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22"/>
      <c r="DQ24" s="122"/>
      <c r="DR24" s="183"/>
      <c r="DS24" s="183"/>
      <c r="DT24" s="183"/>
      <c r="DU24" s="1"/>
      <c r="DV24" s="1"/>
      <c r="DW24" s="1"/>
      <c r="DX24" s="1"/>
      <c r="DY24" s="184"/>
      <c r="DZ24" s="184"/>
      <c r="EA24" s="184"/>
      <c r="EB24" s="185"/>
      <c r="EC24" s="251"/>
      <c r="ED24" s="251"/>
      <c r="EE24" s="186"/>
      <c r="EF24" s="181"/>
      <c r="EG24" s="1"/>
    </row>
    <row r="25" spans="1:137" s="161" customFormat="1" ht="15" customHeight="1">
      <c r="A25" s="51" t="s">
        <v>718</v>
      </c>
      <c r="B25" s="98"/>
      <c r="C25" s="98"/>
      <c r="D25" s="1">
        <v>2007</v>
      </c>
      <c r="E25" s="51" t="s">
        <v>719</v>
      </c>
      <c r="F25" s="1" t="s">
        <v>183</v>
      </c>
      <c r="G25" s="84"/>
      <c r="H25" s="84" t="s">
        <v>997</v>
      </c>
      <c r="I25" s="84"/>
      <c r="J25" s="84"/>
      <c r="K25" s="1"/>
      <c r="L25" s="1"/>
      <c r="M25" s="51" t="s">
        <v>977</v>
      </c>
      <c r="N25" s="51" t="s">
        <v>184</v>
      </c>
      <c r="O25" s="51"/>
      <c r="P25" s="51"/>
      <c r="Q25" s="1"/>
      <c r="R25" s="51"/>
      <c r="S25" s="51"/>
      <c r="T25" s="51"/>
      <c r="U25" s="261"/>
      <c r="V25"/>
      <c r="W25"/>
      <c r="X25" s="4"/>
      <c r="Y25" s="4"/>
      <c r="Z25" s="264">
        <f t="shared" si="0"/>
        <v>0</v>
      </c>
      <c r="AA25" s="264">
        <f t="shared" si="1"/>
        <v>0</v>
      </c>
      <c r="AB25" s="1"/>
      <c r="AC25" s="1"/>
      <c r="AD25" s="79"/>
      <c r="AE25" s="1"/>
      <c r="AF25" s="1"/>
      <c r="AG25" s="1"/>
      <c r="AH25" s="79"/>
      <c r="AI25" s="79"/>
      <c r="AJ25" s="71">
        <f t="shared" si="2"/>
        <v>0</v>
      </c>
      <c r="AK25" s="9"/>
      <c r="AL25" s="2"/>
      <c r="AM25" s="9"/>
      <c r="AN25" s="2"/>
      <c r="AO25" s="9"/>
      <c r="AP25" s="9"/>
      <c r="AQ25" s="2"/>
      <c r="AR25" s="2"/>
      <c r="AS25" s="2"/>
      <c r="AT25" s="9"/>
      <c r="AU25" s="1"/>
      <c r="AV25" s="79"/>
      <c r="AW25" s="1"/>
      <c r="AX25" s="120" t="e">
        <f t="shared" si="3"/>
        <v>#DIV/0!</v>
      </c>
      <c r="AY25" s="119"/>
      <c r="AZ25" s="1" t="s">
        <v>1197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f t="shared" si="4"/>
        <v>2014</v>
      </c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22"/>
      <c r="DQ25" s="122"/>
      <c r="DR25" s="183"/>
      <c r="DS25" s="183"/>
      <c r="DT25" s="183"/>
      <c r="DU25" s="1"/>
      <c r="DV25" s="1"/>
      <c r="DW25" s="1"/>
      <c r="DX25" s="1"/>
      <c r="DY25" s="184"/>
      <c r="DZ25" s="184"/>
      <c r="EA25" s="184"/>
      <c r="EB25" s="185"/>
      <c r="EC25" s="251"/>
      <c r="ED25" s="251"/>
      <c r="EE25" s="186"/>
      <c r="EF25" s="181"/>
      <c r="EG25" s="1"/>
    </row>
    <row r="26" spans="1:137" s="161" customFormat="1" ht="15" customHeight="1">
      <c r="A26" s="51" t="s">
        <v>720</v>
      </c>
      <c r="B26" s="87" t="s">
        <v>997</v>
      </c>
      <c r="C26" s="98"/>
      <c r="D26" s="1">
        <v>2007</v>
      </c>
      <c r="E26" s="51" t="s">
        <v>721</v>
      </c>
      <c r="F26" s="1" t="s">
        <v>183</v>
      </c>
      <c r="G26" s="84"/>
      <c r="H26" s="84" t="s">
        <v>997</v>
      </c>
      <c r="I26" s="84"/>
      <c r="J26" s="84"/>
      <c r="K26" s="1"/>
      <c r="L26" s="1"/>
      <c r="M26" s="51" t="s">
        <v>977</v>
      </c>
      <c r="N26" s="51" t="s">
        <v>184</v>
      </c>
      <c r="O26" s="51"/>
      <c r="P26" s="51"/>
      <c r="Q26" s="1">
        <v>380</v>
      </c>
      <c r="R26" s="51"/>
      <c r="S26" s="51"/>
      <c r="T26" s="51"/>
      <c r="U26" s="261"/>
      <c r="V26">
        <v>42.083056003699099</v>
      </c>
      <c r="W26">
        <v>27.754166985592999</v>
      </c>
      <c r="X26" s="4">
        <v>42.08</v>
      </c>
      <c r="Y26" s="4">
        <v>27.75</v>
      </c>
      <c r="Z26" s="264">
        <f t="shared" si="0"/>
        <v>3.056003699100529E-3</v>
      </c>
      <c r="AA26" s="264">
        <f t="shared" si="1"/>
        <v>4.1669855929988842E-3</v>
      </c>
      <c r="AB26" s="1"/>
      <c r="AC26" s="1">
        <v>230</v>
      </c>
      <c r="AD26" s="79"/>
      <c r="AE26" s="1"/>
      <c r="AF26" s="1"/>
      <c r="AG26" s="1"/>
      <c r="AH26" s="79">
        <v>615</v>
      </c>
      <c r="AI26" s="79">
        <v>397</v>
      </c>
      <c r="AJ26" s="71">
        <f t="shared" si="2"/>
        <v>218</v>
      </c>
      <c r="AK26" s="9">
        <v>5.9</v>
      </c>
      <c r="AL26" s="2"/>
      <c r="AM26" s="9">
        <v>27.5</v>
      </c>
      <c r="AN26" s="2"/>
      <c r="AO26" s="9">
        <v>-0.7</v>
      </c>
      <c r="AP26" s="9">
        <v>28.2</v>
      </c>
      <c r="AQ26" s="2"/>
      <c r="AR26" s="2"/>
      <c r="AS26" s="2"/>
      <c r="AT26" s="9">
        <v>12.4</v>
      </c>
      <c r="AU26" s="1"/>
      <c r="AV26" s="79" t="s">
        <v>185</v>
      </c>
      <c r="AW26" s="1"/>
      <c r="AX26" s="120">
        <f t="shared" si="3"/>
        <v>49.596774193548384</v>
      </c>
      <c r="AY26" s="119">
        <v>23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>
        <f t="shared" si="4"/>
        <v>2014</v>
      </c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22">
        <v>68</v>
      </c>
      <c r="DQ26" s="122">
        <v>2.9</v>
      </c>
      <c r="DR26" s="183"/>
      <c r="DS26" s="183"/>
      <c r="DT26" s="183"/>
      <c r="DU26" s="1">
        <v>20</v>
      </c>
      <c r="DV26" s="1">
        <v>92</v>
      </c>
      <c r="DW26" s="1">
        <v>133</v>
      </c>
      <c r="DX26" s="1">
        <v>12.5</v>
      </c>
      <c r="DY26" s="184" t="s">
        <v>1240</v>
      </c>
      <c r="DZ26" s="184">
        <v>4659273</v>
      </c>
      <c r="EA26" s="184">
        <v>562377</v>
      </c>
      <c r="EB26" s="185" t="s">
        <v>1244</v>
      </c>
      <c r="EC26" s="188">
        <v>5.0106200000000003</v>
      </c>
      <c r="ED26" s="188">
        <v>1.9728600000000001</v>
      </c>
      <c r="EE26" s="186">
        <v>0.53637999999999997</v>
      </c>
      <c r="EF26" s="181" t="s">
        <v>1245</v>
      </c>
      <c r="EG26" s="1"/>
    </row>
    <row r="27" spans="1:137" s="161" customFormat="1" ht="15" customHeight="1">
      <c r="A27" s="51" t="s">
        <v>730</v>
      </c>
      <c r="B27" s="87" t="s">
        <v>997</v>
      </c>
      <c r="C27" s="98"/>
      <c r="D27" s="1">
        <v>2007</v>
      </c>
      <c r="E27" s="51" t="s">
        <v>731</v>
      </c>
      <c r="F27" s="1" t="s">
        <v>183</v>
      </c>
      <c r="G27" s="84"/>
      <c r="H27" s="84" t="s">
        <v>997</v>
      </c>
      <c r="I27" s="84"/>
      <c r="J27" s="84"/>
      <c r="K27" s="1"/>
      <c r="L27" s="1"/>
      <c r="M27" s="51" t="s">
        <v>977</v>
      </c>
      <c r="N27" s="51" t="s">
        <v>184</v>
      </c>
      <c r="O27" s="101" t="s">
        <v>1072</v>
      </c>
      <c r="P27" s="51"/>
      <c r="Q27" s="1"/>
      <c r="R27" s="51"/>
      <c r="S27" s="51"/>
      <c r="T27" s="51"/>
      <c r="U27" s="261"/>
      <c r="V27">
        <v>42.032324934572102</v>
      </c>
      <c r="W27">
        <v>27.546151668380599</v>
      </c>
      <c r="X27" s="4">
        <v>42.03</v>
      </c>
      <c r="Y27" s="4">
        <v>27.55</v>
      </c>
      <c r="Z27" s="264">
        <f t="shared" si="0"/>
        <v>2.324934572101256E-3</v>
      </c>
      <c r="AA27" s="264">
        <f t="shared" si="1"/>
        <v>-3.8483316194017902E-3</v>
      </c>
      <c r="AB27" s="1"/>
      <c r="AC27" s="1"/>
      <c r="AD27" s="79"/>
      <c r="AE27" s="1"/>
      <c r="AF27" s="1"/>
      <c r="AG27" s="1"/>
      <c r="AH27" s="79">
        <v>607</v>
      </c>
      <c r="AI27" s="79">
        <v>400</v>
      </c>
      <c r="AJ27" s="71">
        <f t="shared" si="2"/>
        <v>207</v>
      </c>
      <c r="AK27" s="9">
        <v>5.2</v>
      </c>
      <c r="AL27" s="2"/>
      <c r="AM27" s="9">
        <v>28.3</v>
      </c>
      <c r="AN27" s="2"/>
      <c r="AO27" s="9">
        <v>-0.9</v>
      </c>
      <c r="AP27" s="9">
        <v>29.2</v>
      </c>
      <c r="AQ27" s="2"/>
      <c r="AR27" s="2"/>
      <c r="AS27" s="2"/>
      <c r="AT27" s="9">
        <v>12.5</v>
      </c>
      <c r="AU27" s="1"/>
      <c r="AV27" s="79" t="s">
        <v>145</v>
      </c>
      <c r="AW27" s="1"/>
      <c r="AX27" s="120">
        <f t="shared" si="3"/>
        <v>48.56</v>
      </c>
      <c r="AY27" s="119">
        <v>23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>
        <f t="shared" si="4"/>
        <v>2014</v>
      </c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22"/>
      <c r="DQ27" s="122"/>
      <c r="DR27" s="183"/>
      <c r="DS27" s="183"/>
      <c r="DT27" s="183"/>
      <c r="DU27" s="1"/>
      <c r="DV27" s="1"/>
      <c r="DW27" s="1"/>
      <c r="DX27" s="1"/>
      <c r="DY27" s="184"/>
      <c r="DZ27" s="184"/>
      <c r="EA27" s="184"/>
      <c r="EB27" s="185"/>
      <c r="EC27" s="186">
        <v>1.81</v>
      </c>
      <c r="ED27" s="186">
        <v>2.0099999999999998</v>
      </c>
      <c r="EE27" s="186">
        <v>0.57999999999999996</v>
      </c>
      <c r="EF27" s="181"/>
      <c r="EG27" s="1"/>
    </row>
    <row r="28" spans="1:137" ht="15" customHeight="1">
      <c r="A28" s="100" t="s">
        <v>1075</v>
      </c>
      <c r="B28" s="99"/>
      <c r="C28" s="99"/>
      <c r="G28" s="84"/>
      <c r="H28" s="84" t="s">
        <v>997</v>
      </c>
      <c r="I28" s="84"/>
      <c r="J28" s="84"/>
      <c r="M28" s="1" t="s">
        <v>977</v>
      </c>
      <c r="N28" s="1" t="s">
        <v>184</v>
      </c>
      <c r="O28" s="101" t="s">
        <v>1072</v>
      </c>
      <c r="U28" s="259"/>
      <c r="Z28" s="264">
        <f t="shared" si="0"/>
        <v>0</v>
      </c>
      <c r="AA28" s="264">
        <f t="shared" si="1"/>
        <v>0</v>
      </c>
      <c r="AJ28" s="71">
        <f t="shared" si="2"/>
        <v>0</v>
      </c>
      <c r="AK28" s="117"/>
      <c r="AX28" s="120" t="e">
        <f t="shared" si="3"/>
        <v>#DIV/0!</v>
      </c>
      <c r="AY28" s="119"/>
      <c r="BN28" s="1">
        <f t="shared" si="4"/>
        <v>2014</v>
      </c>
      <c r="DP28" s="122"/>
      <c r="DQ28" s="122"/>
      <c r="DR28" s="183"/>
      <c r="DS28" s="183"/>
      <c r="DT28" s="183"/>
      <c r="DY28" s="184"/>
      <c r="DZ28" s="184"/>
      <c r="EA28" s="184"/>
      <c r="EB28" s="185"/>
      <c r="EC28" s="186"/>
      <c r="ED28" s="186"/>
      <c r="EE28" s="186"/>
      <c r="EF28" s="181"/>
    </row>
    <row r="29" spans="1:137" s="133" customFormat="1" ht="15" customHeight="1">
      <c r="A29" s="1" t="s">
        <v>286</v>
      </c>
      <c r="B29" s="84" t="s">
        <v>997</v>
      </c>
      <c r="C29" s="97"/>
      <c r="D29" s="1"/>
      <c r="E29" s="1"/>
      <c r="F29" s="1"/>
      <c r="G29" s="84"/>
      <c r="H29" s="84"/>
      <c r="I29" s="84"/>
      <c r="J29" s="84"/>
      <c r="K29" s="1"/>
      <c r="L29" s="1"/>
      <c r="M29" s="1" t="s">
        <v>978</v>
      </c>
      <c r="N29" s="1" t="s">
        <v>287</v>
      </c>
      <c r="O29" s="1" t="s">
        <v>288</v>
      </c>
      <c r="P29" s="1" t="s">
        <v>96</v>
      </c>
      <c r="Q29" s="2"/>
      <c r="R29" s="2"/>
      <c r="S29" s="3"/>
      <c r="T29" s="1"/>
      <c r="U29" s="259"/>
      <c r="V29">
        <v>44.900502580702103</v>
      </c>
      <c r="W29">
        <v>15.541116395629301</v>
      </c>
      <c r="X29" s="4">
        <v>44.900799999999997</v>
      </c>
      <c r="Y29" s="4">
        <v>15.540900000000001</v>
      </c>
      <c r="Z29" s="264">
        <f t="shared" si="0"/>
        <v>-2.9741929789395272E-4</v>
      </c>
      <c r="AA29" s="264">
        <f t="shared" si="1"/>
        <v>2.1639562929998135E-4</v>
      </c>
      <c r="AB29" s="5"/>
      <c r="AC29" s="5"/>
      <c r="AD29" s="6" t="s">
        <v>289</v>
      </c>
      <c r="AE29" s="52"/>
      <c r="AF29" s="52"/>
      <c r="AG29" s="52"/>
      <c r="AH29" s="53">
        <v>1322</v>
      </c>
      <c r="AI29" s="53">
        <v>130</v>
      </c>
      <c r="AJ29" s="71">
        <f t="shared" si="2"/>
        <v>1192</v>
      </c>
      <c r="AK29" s="117">
        <v>17</v>
      </c>
      <c r="AL29" s="2"/>
      <c r="AM29" s="9">
        <v>22</v>
      </c>
      <c r="AN29" s="2"/>
      <c r="AO29" s="9">
        <v>-5.2</v>
      </c>
      <c r="AP29" s="9">
        <v>27.2</v>
      </c>
      <c r="AQ29" s="2"/>
      <c r="AR29" s="2"/>
      <c r="AS29" s="2"/>
      <c r="AT29" s="9">
        <v>7</v>
      </c>
      <c r="AU29" s="2"/>
      <c r="AV29" s="9" t="s">
        <v>59</v>
      </c>
      <c r="AW29" s="10"/>
      <c r="AX29" s="120">
        <f t="shared" si="3"/>
        <v>188.85714285714286</v>
      </c>
      <c r="AY29" s="119">
        <v>25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f t="shared" si="4"/>
        <v>2014</v>
      </c>
      <c r="BO29" s="1"/>
      <c r="BP29" s="1"/>
      <c r="BQ29" s="1"/>
      <c r="BR29" s="1"/>
      <c r="BS29" s="1"/>
      <c r="BT29" s="1"/>
      <c r="BU29" s="1"/>
      <c r="BV29" s="12">
        <v>753.3</v>
      </c>
      <c r="BW29" s="12">
        <v>348</v>
      </c>
      <c r="BX29" s="12">
        <v>0</v>
      </c>
      <c r="BY29" s="12">
        <v>0</v>
      </c>
      <c r="BZ29" s="12">
        <v>0</v>
      </c>
      <c r="CA29" s="12">
        <v>0.8</v>
      </c>
      <c r="CB29" s="12">
        <v>356</v>
      </c>
      <c r="CC29" s="12">
        <v>48.5</v>
      </c>
      <c r="CD29" s="12">
        <v>0</v>
      </c>
      <c r="CE29" s="1" t="s">
        <v>290</v>
      </c>
      <c r="CF29" s="3">
        <v>2009</v>
      </c>
      <c r="CG29" s="12">
        <v>119.05</v>
      </c>
      <c r="CH29" s="12">
        <v>19.89</v>
      </c>
      <c r="CI29" s="12">
        <v>0</v>
      </c>
      <c r="CJ29" s="12">
        <v>0</v>
      </c>
      <c r="CK29" s="12">
        <v>0</v>
      </c>
      <c r="CL29" s="12">
        <v>0</v>
      </c>
      <c r="CM29" s="12">
        <v>96.87</v>
      </c>
      <c r="CN29" s="12">
        <v>2.29</v>
      </c>
      <c r="CO29" s="12">
        <v>0</v>
      </c>
      <c r="CP29" s="1" t="s">
        <v>291</v>
      </c>
      <c r="CQ29" s="3">
        <v>2009</v>
      </c>
      <c r="CR29" s="12">
        <v>171.71</v>
      </c>
      <c r="CS29" s="12">
        <v>24.11</v>
      </c>
      <c r="CT29" s="12">
        <v>0</v>
      </c>
      <c r="CU29" s="12">
        <v>0</v>
      </c>
      <c r="CV29" s="12">
        <v>0</v>
      </c>
      <c r="CW29" s="12">
        <v>0</v>
      </c>
      <c r="CX29" s="12">
        <v>146.29</v>
      </c>
      <c r="CY29" s="12">
        <v>1.31</v>
      </c>
      <c r="CZ29" s="12">
        <v>0</v>
      </c>
      <c r="DA29" s="1" t="s">
        <v>292</v>
      </c>
      <c r="DB29" s="3">
        <v>2009</v>
      </c>
      <c r="DC29" s="12">
        <v>290.76</v>
      </c>
      <c r="DD29" s="1">
        <v>44</v>
      </c>
      <c r="DE29" s="1">
        <v>0</v>
      </c>
      <c r="DF29" s="1">
        <v>0</v>
      </c>
      <c r="DG29" s="1">
        <v>0</v>
      </c>
      <c r="DH29" s="1">
        <v>0</v>
      </c>
      <c r="DI29" s="1">
        <v>243.16</v>
      </c>
      <c r="DJ29" s="1">
        <v>3.6</v>
      </c>
      <c r="DK29" s="1">
        <v>0</v>
      </c>
      <c r="DL29" s="14"/>
      <c r="DM29" s="1"/>
      <c r="DN29" s="1"/>
      <c r="DO29" s="1"/>
      <c r="DP29" s="122"/>
      <c r="DQ29" s="122"/>
      <c r="DR29" s="183"/>
      <c r="DS29" s="183"/>
      <c r="DT29" s="183"/>
      <c r="DU29" s="1"/>
      <c r="DV29" s="1"/>
      <c r="DW29" s="1"/>
      <c r="DX29" s="1"/>
      <c r="DY29" s="184"/>
      <c r="DZ29" s="184"/>
      <c r="EA29" s="184"/>
      <c r="EB29" s="185"/>
      <c r="EC29" s="186">
        <v>6.96</v>
      </c>
      <c r="ED29" s="186">
        <v>5.73</v>
      </c>
      <c r="EE29" s="186">
        <v>2.2999999999999998</v>
      </c>
      <c r="EF29" s="181"/>
      <c r="EG29" s="1"/>
    </row>
    <row r="30" spans="1:137" s="133" customFormat="1" ht="15" customHeight="1">
      <c r="A30" s="1" t="s">
        <v>431</v>
      </c>
      <c r="B30" s="86" t="s">
        <v>997</v>
      </c>
      <c r="C30" s="86" t="s">
        <v>997</v>
      </c>
      <c r="D30" s="1"/>
      <c r="E30" s="1"/>
      <c r="F30" s="1"/>
      <c r="G30" s="84"/>
      <c r="H30" s="84"/>
      <c r="I30" s="84"/>
      <c r="J30" s="84"/>
      <c r="K30" s="1" t="s">
        <v>432</v>
      </c>
      <c r="L30" s="1" t="s">
        <v>50</v>
      </c>
      <c r="M30" s="1" t="s">
        <v>437</v>
      </c>
      <c r="N30" s="80" t="s">
        <v>257</v>
      </c>
      <c r="O30" s="55" t="s">
        <v>985</v>
      </c>
      <c r="P30" s="55" t="s">
        <v>251</v>
      </c>
      <c r="Q30" s="2">
        <v>46.62</v>
      </c>
      <c r="R30" s="2">
        <v>46.62</v>
      </c>
      <c r="S30" s="3" t="s">
        <v>260</v>
      </c>
      <c r="T30" s="1"/>
      <c r="U30" s="259"/>
      <c r="V30">
        <v>48.979980041732397</v>
      </c>
      <c r="W30">
        <v>13.8125268107566</v>
      </c>
      <c r="X30" s="4">
        <v>48.966666666666697</v>
      </c>
      <c r="Y30" s="4">
        <v>13.8</v>
      </c>
      <c r="Z30" s="264">
        <f t="shared" si="0"/>
        <v>1.3313375065699518E-2</v>
      </c>
      <c r="AA30" s="264">
        <f t="shared" si="1"/>
        <v>1.2526810756599005E-2</v>
      </c>
      <c r="AB30" s="5" t="s">
        <v>434</v>
      </c>
      <c r="AC30" s="5" t="s">
        <v>435</v>
      </c>
      <c r="AD30" s="6"/>
      <c r="AE30" s="52">
        <v>867</v>
      </c>
      <c r="AF30" s="52"/>
      <c r="AG30" s="52"/>
      <c r="AH30" s="53">
        <v>1118</v>
      </c>
      <c r="AI30" s="53">
        <v>369</v>
      </c>
      <c r="AJ30" s="71">
        <f t="shared" si="2"/>
        <v>749</v>
      </c>
      <c r="AK30" s="117">
        <v>27.2</v>
      </c>
      <c r="AL30" s="2">
        <v>13</v>
      </c>
      <c r="AM30" s="9">
        <v>18.8</v>
      </c>
      <c r="AN30" s="2">
        <v>-5</v>
      </c>
      <c r="AO30" s="9">
        <v>-8.1999999999999993</v>
      </c>
      <c r="AP30" s="9">
        <v>27</v>
      </c>
      <c r="AQ30" s="2">
        <v>4.2</v>
      </c>
      <c r="AR30" s="2"/>
      <c r="AS30" s="2"/>
      <c r="AT30" s="9">
        <v>4.5</v>
      </c>
      <c r="AU30" s="2"/>
      <c r="AV30" s="9" t="s">
        <v>63</v>
      </c>
      <c r="AW30" s="10">
        <v>14.9942329873126</v>
      </c>
      <c r="AX30" s="120">
        <f t="shared" si="3"/>
        <v>248.44444444444446</v>
      </c>
      <c r="AY30" s="119">
        <v>25</v>
      </c>
      <c r="AZ30" s="1" t="s">
        <v>439</v>
      </c>
      <c r="BA30" s="1" t="s">
        <v>76</v>
      </c>
      <c r="BB30" s="54">
        <v>0.41199326512109802</v>
      </c>
      <c r="BC30" s="54">
        <v>1.6837197254241701E-3</v>
      </c>
      <c r="BD30" s="54">
        <v>0.58632301515347707</v>
      </c>
      <c r="BE30" s="1" t="s">
        <v>77</v>
      </c>
      <c r="BF30" s="1">
        <v>9130</v>
      </c>
      <c r="BG30" s="1" t="s">
        <v>102</v>
      </c>
      <c r="BH30" s="1" t="s">
        <v>79</v>
      </c>
      <c r="BI30" s="1" t="s">
        <v>264</v>
      </c>
      <c r="BJ30" s="1" t="s">
        <v>79</v>
      </c>
      <c r="BK30" s="1" t="s">
        <v>79</v>
      </c>
      <c r="BL30" s="1" t="s">
        <v>79</v>
      </c>
      <c r="BM30" s="1">
        <v>1882</v>
      </c>
      <c r="BN30" s="1">
        <f t="shared" si="4"/>
        <v>132</v>
      </c>
      <c r="BO30" s="1">
        <v>1</v>
      </c>
      <c r="BP30" s="1" t="s">
        <v>78</v>
      </c>
      <c r="BQ30" s="1" t="s">
        <v>79</v>
      </c>
      <c r="BR30" s="1" t="s">
        <v>79</v>
      </c>
      <c r="BS30" s="1" t="s">
        <v>79</v>
      </c>
      <c r="BT30" s="1" t="s">
        <v>436</v>
      </c>
      <c r="BU30" s="1"/>
      <c r="BV30" s="12">
        <v>772.1</v>
      </c>
      <c r="BW30" s="12">
        <v>318.10000000000002</v>
      </c>
      <c r="BX30" s="12">
        <v>0</v>
      </c>
      <c r="BY30" s="12">
        <v>0</v>
      </c>
      <c r="BZ30" s="12">
        <v>0</v>
      </c>
      <c r="CA30" s="12">
        <v>1.3</v>
      </c>
      <c r="CB30" s="12">
        <v>37</v>
      </c>
      <c r="CC30" s="12">
        <v>415.7</v>
      </c>
      <c r="CD30" s="12">
        <v>0</v>
      </c>
      <c r="CE30" s="1">
        <v>10</v>
      </c>
      <c r="CF30" s="3">
        <v>1996</v>
      </c>
      <c r="CG30" s="12">
        <v>66.8</v>
      </c>
      <c r="CH30" s="12">
        <v>7.3</v>
      </c>
      <c r="CI30" s="12">
        <v>0</v>
      </c>
      <c r="CJ30" s="12">
        <v>0</v>
      </c>
      <c r="CK30" s="12">
        <v>0</v>
      </c>
      <c r="CL30" s="12">
        <v>0.1</v>
      </c>
      <c r="CM30" s="12">
        <v>28.1</v>
      </c>
      <c r="CN30" s="12">
        <v>31.3</v>
      </c>
      <c r="CO30" s="12">
        <v>0</v>
      </c>
      <c r="CP30" s="1">
        <v>10</v>
      </c>
      <c r="CQ30" s="3">
        <v>1996</v>
      </c>
      <c r="CR30" s="12">
        <v>167</v>
      </c>
      <c r="CS30" s="12">
        <v>35.1</v>
      </c>
      <c r="CT30" s="12">
        <v>0</v>
      </c>
      <c r="CU30" s="12">
        <v>0</v>
      </c>
      <c r="CV30" s="12">
        <v>0</v>
      </c>
      <c r="CW30" s="12">
        <v>0.5</v>
      </c>
      <c r="CX30" s="12">
        <v>48.7</v>
      </c>
      <c r="CY30" s="12">
        <v>82.7</v>
      </c>
      <c r="CZ30" s="12">
        <v>0</v>
      </c>
      <c r="DA30" s="1">
        <v>10</v>
      </c>
      <c r="DB30" s="3">
        <v>1996</v>
      </c>
      <c r="DC30" s="12">
        <v>233.8</v>
      </c>
      <c r="DD30" s="12">
        <v>42.4</v>
      </c>
      <c r="DE30" s="12">
        <v>0</v>
      </c>
      <c r="DF30" s="12">
        <v>0</v>
      </c>
      <c r="DG30" s="12">
        <v>0</v>
      </c>
      <c r="DH30" s="12">
        <v>0.60000000000000009</v>
      </c>
      <c r="DI30" s="12">
        <v>76.8</v>
      </c>
      <c r="DJ30" s="12">
        <v>114</v>
      </c>
      <c r="DK30" s="12">
        <v>0</v>
      </c>
      <c r="DL30" s="14">
        <v>0.30281051677243903</v>
      </c>
      <c r="DM30" s="14">
        <f>CG30/DC30</f>
        <v>0.2857142857142857</v>
      </c>
      <c r="DN30" s="1"/>
      <c r="DO30" s="1"/>
      <c r="DP30" s="122"/>
      <c r="DQ30" s="122"/>
      <c r="DR30" s="183"/>
      <c r="DS30" s="183"/>
      <c r="DT30" s="183"/>
      <c r="DU30" s="1"/>
      <c r="DV30" s="1"/>
      <c r="DW30" s="1"/>
      <c r="DX30" s="1"/>
      <c r="DY30" s="184"/>
      <c r="DZ30" s="184"/>
      <c r="EA30" s="184"/>
      <c r="EB30" s="185"/>
      <c r="EC30" s="186">
        <v>0.1</v>
      </c>
      <c r="ED30" s="186">
        <v>2.0099999999999998</v>
      </c>
      <c r="EE30" s="186">
        <v>1.37</v>
      </c>
      <c r="EF30" s="181"/>
      <c r="EG30" s="225"/>
    </row>
    <row r="31" spans="1:137" s="133" customFormat="1" ht="15" customHeight="1">
      <c r="A31" s="1" t="s">
        <v>601</v>
      </c>
      <c r="B31" s="84" t="s">
        <v>997</v>
      </c>
      <c r="C31" s="84" t="s">
        <v>997</v>
      </c>
      <c r="D31" s="1"/>
      <c r="E31" s="1"/>
      <c r="F31" s="1"/>
      <c r="G31" s="84"/>
      <c r="H31" s="84"/>
      <c r="I31" s="84"/>
      <c r="J31" s="84"/>
      <c r="K31" s="1" t="s">
        <v>602</v>
      </c>
      <c r="L31" s="1" t="s">
        <v>50</v>
      </c>
      <c r="M31" s="1" t="s">
        <v>437</v>
      </c>
      <c r="N31" s="1" t="s">
        <v>257</v>
      </c>
      <c r="O31" s="55" t="s">
        <v>603</v>
      </c>
      <c r="P31" s="55" t="s">
        <v>251</v>
      </c>
      <c r="Q31" s="2">
        <v>9.6300000000000008</v>
      </c>
      <c r="R31" s="2">
        <v>8.86</v>
      </c>
      <c r="S31" s="3" t="s">
        <v>260</v>
      </c>
      <c r="T31" s="1"/>
      <c r="U31" s="259"/>
      <c r="V31">
        <v>48.984688817314499</v>
      </c>
      <c r="W31">
        <v>13.838778332497</v>
      </c>
      <c r="X31" s="4">
        <v>48.983333333333299</v>
      </c>
      <c r="Y31" s="4">
        <v>13.8333333333333</v>
      </c>
      <c r="Z31" s="264">
        <f t="shared" si="0"/>
        <v>1.3554839812002228E-3</v>
      </c>
      <c r="AA31" s="264">
        <f t="shared" si="1"/>
        <v>5.4449991637000039E-3</v>
      </c>
      <c r="AB31" s="5" t="s">
        <v>604</v>
      </c>
      <c r="AC31" s="5" t="s">
        <v>605</v>
      </c>
      <c r="AD31" s="6"/>
      <c r="AE31" s="52">
        <v>867</v>
      </c>
      <c r="AF31" s="52"/>
      <c r="AG31" s="52"/>
      <c r="AH31" s="79">
        <v>1144</v>
      </c>
      <c r="AI31" s="79">
        <v>368</v>
      </c>
      <c r="AJ31" s="71">
        <f t="shared" si="2"/>
        <v>776</v>
      </c>
      <c r="AK31" s="9">
        <v>27.2</v>
      </c>
      <c r="AL31" s="2">
        <v>12.9</v>
      </c>
      <c r="AM31" s="9">
        <v>18.3</v>
      </c>
      <c r="AN31" s="2">
        <v>-5.3</v>
      </c>
      <c r="AO31" s="9">
        <v>-8.5</v>
      </c>
      <c r="AP31" s="9">
        <v>26.8</v>
      </c>
      <c r="AQ31" s="2">
        <v>3.7</v>
      </c>
      <c r="AR31" s="2"/>
      <c r="AS31" s="2"/>
      <c r="AT31" s="9">
        <v>4.0999999999999996</v>
      </c>
      <c r="AU31" s="2"/>
      <c r="AV31" s="79" t="s">
        <v>63</v>
      </c>
      <c r="AW31" s="10">
        <v>14.878892733563999</v>
      </c>
      <c r="AX31" s="120">
        <f t="shared" si="3"/>
        <v>279.02439024390247</v>
      </c>
      <c r="AY31" s="119">
        <v>24</v>
      </c>
      <c r="AZ31" s="1" t="s">
        <v>439</v>
      </c>
      <c r="BA31" s="1" t="s">
        <v>76</v>
      </c>
      <c r="BB31" s="54">
        <v>0.34976771845829202</v>
      </c>
      <c r="BC31" s="54">
        <v>5.07512579346109E-3</v>
      </c>
      <c r="BD31" s="54">
        <v>0.64512212742904507</v>
      </c>
      <c r="BE31" s="1" t="s">
        <v>377</v>
      </c>
      <c r="BF31" s="1">
        <v>9110</v>
      </c>
      <c r="BG31" s="1" t="s">
        <v>102</v>
      </c>
      <c r="BH31" s="1" t="s">
        <v>79</v>
      </c>
      <c r="BI31" s="1" t="s">
        <v>264</v>
      </c>
      <c r="BJ31" s="1" t="s">
        <v>79</v>
      </c>
      <c r="BK31" s="1" t="s">
        <v>79</v>
      </c>
      <c r="BL31" s="1" t="s">
        <v>79</v>
      </c>
      <c r="BM31" s="1">
        <v>1948</v>
      </c>
      <c r="BN31" s="1">
        <f t="shared" si="4"/>
        <v>66</v>
      </c>
      <c r="BO31" s="1">
        <v>1</v>
      </c>
      <c r="BP31" s="1" t="s">
        <v>79</v>
      </c>
      <c r="BQ31" s="1" t="s">
        <v>79</v>
      </c>
      <c r="BR31" s="1" t="s">
        <v>79</v>
      </c>
      <c r="BS31" s="1" t="s">
        <v>133</v>
      </c>
      <c r="BT31" s="1" t="s">
        <v>606</v>
      </c>
      <c r="BU31" s="1"/>
      <c r="BV31" s="12">
        <v>567.1</v>
      </c>
      <c r="BW31" s="12">
        <v>198.35327313769801</v>
      </c>
      <c r="BX31" s="12">
        <v>0</v>
      </c>
      <c r="BY31" s="12">
        <v>0</v>
      </c>
      <c r="BZ31" s="12">
        <v>2.87358916478555</v>
      </c>
      <c r="CA31" s="12">
        <v>4.5146726862302505E-3</v>
      </c>
      <c r="CB31" s="12">
        <v>58.651241534988699</v>
      </c>
      <c r="CC31" s="12">
        <v>307.19751693002303</v>
      </c>
      <c r="CD31" s="12">
        <v>0</v>
      </c>
      <c r="CE31" s="1">
        <v>10</v>
      </c>
      <c r="CF31" s="3">
        <v>1996</v>
      </c>
      <c r="CG31" s="12">
        <v>47.426636568848799</v>
      </c>
      <c r="CH31" s="12">
        <v>3.55756207674944</v>
      </c>
      <c r="CI31" s="12">
        <v>0</v>
      </c>
      <c r="CJ31" s="12">
        <v>0</v>
      </c>
      <c r="CK31" s="12">
        <v>0</v>
      </c>
      <c r="CL31" s="12">
        <v>0</v>
      </c>
      <c r="CM31" s="12">
        <v>22.918735891647898</v>
      </c>
      <c r="CN31" s="12">
        <v>20.940180586907498</v>
      </c>
      <c r="CO31" s="12">
        <v>0</v>
      </c>
      <c r="CP31" s="1">
        <v>10</v>
      </c>
      <c r="CQ31" s="3">
        <v>1996</v>
      </c>
      <c r="CR31" s="12">
        <v>91.117381489842003</v>
      </c>
      <c r="CS31" s="12">
        <v>12.705417607223501</v>
      </c>
      <c r="CT31" s="12">
        <v>0</v>
      </c>
      <c r="CU31" s="12">
        <v>0</v>
      </c>
      <c r="CV31" s="12">
        <v>0</v>
      </c>
      <c r="CW31" s="12">
        <v>0</v>
      </c>
      <c r="CX31" s="12">
        <v>30.0654627539503</v>
      </c>
      <c r="CY31" s="12">
        <v>48.346501128668201</v>
      </c>
      <c r="CZ31" s="12">
        <v>0</v>
      </c>
      <c r="DA31" s="1">
        <v>10</v>
      </c>
      <c r="DB31" s="3">
        <v>1996</v>
      </c>
      <c r="DC31" s="12">
        <v>138.54401805869099</v>
      </c>
      <c r="DD31" s="12">
        <v>16.262979683972901</v>
      </c>
      <c r="DE31" s="12">
        <v>0</v>
      </c>
      <c r="DF31" s="12">
        <v>0</v>
      </c>
      <c r="DG31" s="12">
        <v>0</v>
      </c>
      <c r="DH31" s="12">
        <v>0</v>
      </c>
      <c r="DI31" s="12">
        <v>52.984198645598198</v>
      </c>
      <c r="DJ31" s="12">
        <v>69.286681715575597</v>
      </c>
      <c r="DK31" s="12">
        <v>0</v>
      </c>
      <c r="DL31" s="14">
        <v>0.24430262397935201</v>
      </c>
      <c r="DM31" s="14">
        <f>CG31/DC31</f>
        <v>0.34232179226069215</v>
      </c>
      <c r="DN31" s="1"/>
      <c r="DO31" s="1"/>
      <c r="DP31" s="122"/>
      <c r="DQ31" s="122"/>
      <c r="DR31" s="183"/>
      <c r="DS31" s="183"/>
      <c r="DT31" s="183"/>
      <c r="DU31" s="1"/>
      <c r="DV31" s="1"/>
      <c r="DW31" s="1"/>
      <c r="DX31" s="1"/>
      <c r="DY31" s="184"/>
      <c r="DZ31" s="184"/>
      <c r="EA31" s="184"/>
      <c r="EB31" s="185"/>
      <c r="EC31" s="186">
        <v>1.79</v>
      </c>
      <c r="ED31" s="186">
        <v>2.0099999999999998</v>
      </c>
      <c r="EE31" s="186">
        <v>1.35</v>
      </c>
      <c r="EF31" s="181"/>
      <c r="EG31" s="56"/>
    </row>
    <row r="32" spans="1:137" s="133" customFormat="1" ht="15" customHeight="1">
      <c r="A32" s="1" t="s">
        <v>601</v>
      </c>
      <c r="B32" s="84" t="s">
        <v>997</v>
      </c>
      <c r="C32" s="84" t="s">
        <v>997</v>
      </c>
      <c r="D32" s="1"/>
      <c r="E32" s="1"/>
      <c r="F32" s="1"/>
      <c r="G32" s="84"/>
      <c r="H32" s="84"/>
      <c r="I32" s="84"/>
      <c r="J32" s="84"/>
      <c r="K32" s="1"/>
      <c r="L32" s="1"/>
      <c r="M32" s="1" t="s">
        <v>437</v>
      </c>
      <c r="N32" s="1" t="s">
        <v>257</v>
      </c>
      <c r="O32" s="55" t="s">
        <v>607</v>
      </c>
      <c r="P32" s="1"/>
      <c r="Q32" s="1">
        <v>9.6300000000000008</v>
      </c>
      <c r="R32" s="1"/>
      <c r="S32" s="1"/>
      <c r="T32" s="1"/>
      <c r="U32" s="259"/>
      <c r="V32">
        <v>48.984688817314499</v>
      </c>
      <c r="W32">
        <v>13.838778332497</v>
      </c>
      <c r="X32" s="4">
        <v>48.98</v>
      </c>
      <c r="Y32" s="4">
        <v>13.83</v>
      </c>
      <c r="Z32" s="264">
        <f t="shared" si="0"/>
        <v>4.6888173145021028E-3</v>
      </c>
      <c r="AA32" s="264">
        <f t="shared" si="1"/>
        <v>8.7783324970001075E-3</v>
      </c>
      <c r="AB32" s="1" t="s">
        <v>604</v>
      </c>
      <c r="AC32" s="1"/>
      <c r="AD32" s="79"/>
      <c r="AE32" s="1"/>
      <c r="AF32" s="1"/>
      <c r="AG32" s="1"/>
      <c r="AH32" s="79">
        <v>1144</v>
      </c>
      <c r="AI32" s="79">
        <v>368</v>
      </c>
      <c r="AJ32" s="71">
        <f t="shared" si="2"/>
        <v>776</v>
      </c>
      <c r="AK32" s="9">
        <v>27.2</v>
      </c>
      <c r="AL32" s="2"/>
      <c r="AM32" s="9">
        <v>18.3</v>
      </c>
      <c r="AN32" s="2"/>
      <c r="AO32" s="9">
        <v>-8.5</v>
      </c>
      <c r="AP32" s="9">
        <v>26.8</v>
      </c>
      <c r="AQ32" s="2"/>
      <c r="AR32" s="2"/>
      <c r="AS32" s="2"/>
      <c r="AT32" s="9">
        <v>4.0999999999999996</v>
      </c>
      <c r="AU32" s="1"/>
      <c r="AV32" s="79" t="s">
        <v>63</v>
      </c>
      <c r="AW32" s="1"/>
      <c r="AX32" s="120">
        <f t="shared" si="3"/>
        <v>279.02439024390247</v>
      </c>
      <c r="AY32" s="119">
        <v>24</v>
      </c>
      <c r="AZ32" s="1" t="s">
        <v>439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>
        <f t="shared" si="4"/>
        <v>2014</v>
      </c>
      <c r="BO32" s="1"/>
      <c r="BP32" s="1"/>
      <c r="BQ32" s="1"/>
      <c r="BR32" s="1"/>
      <c r="BS32" s="1"/>
      <c r="BT32" s="1"/>
      <c r="BU32" s="1"/>
      <c r="BV32" s="1">
        <v>567</v>
      </c>
      <c r="BW32" s="1"/>
      <c r="BX32" s="1"/>
      <c r="BY32" s="1"/>
      <c r="BZ32" s="1"/>
      <c r="CA32" s="1"/>
      <c r="CB32" s="1"/>
      <c r="CC32" s="1"/>
      <c r="CD32" s="1"/>
      <c r="CE32" s="55" t="s">
        <v>440</v>
      </c>
      <c r="CF32" s="1"/>
      <c r="CG32" s="1">
        <v>47</v>
      </c>
      <c r="CH32" s="1"/>
      <c r="CI32" s="1"/>
      <c r="CJ32" s="1"/>
      <c r="CK32" s="1"/>
      <c r="CL32" s="1"/>
      <c r="CM32" s="1"/>
      <c r="CN32" s="1"/>
      <c r="CO32" s="1"/>
      <c r="CP32" s="55" t="s">
        <v>440</v>
      </c>
      <c r="CQ32" s="1">
        <v>1996</v>
      </c>
      <c r="CR32" s="1">
        <v>91</v>
      </c>
      <c r="CS32" s="1"/>
      <c r="CT32" s="1"/>
      <c r="CU32" s="1"/>
      <c r="CV32" s="1"/>
      <c r="CW32" s="1"/>
      <c r="CX32" s="1"/>
      <c r="CY32" s="1"/>
      <c r="CZ32" s="1"/>
      <c r="DA32" s="55" t="s">
        <v>440</v>
      </c>
      <c r="DB32" s="1"/>
      <c r="DC32" s="1">
        <v>139</v>
      </c>
      <c r="DD32" s="1"/>
      <c r="DE32" s="1"/>
      <c r="DF32" s="1"/>
      <c r="DG32" s="1"/>
      <c r="DH32" s="1"/>
      <c r="DI32" s="1"/>
      <c r="DJ32" s="1"/>
      <c r="DK32" s="1"/>
      <c r="DL32" s="1"/>
      <c r="DM32" s="91">
        <v>0.24</v>
      </c>
      <c r="DN32" s="1"/>
      <c r="DO32" s="1"/>
      <c r="DP32" s="122"/>
      <c r="DQ32" s="122"/>
      <c r="DR32" s="183"/>
      <c r="DS32" s="183"/>
      <c r="DT32" s="183"/>
      <c r="DU32" s="1"/>
      <c r="DV32" s="1"/>
      <c r="DW32" s="1"/>
      <c r="DX32" s="1"/>
      <c r="DY32" s="184"/>
      <c r="DZ32" s="184"/>
      <c r="EA32" s="184"/>
      <c r="EB32" s="185"/>
      <c r="EC32" s="186">
        <v>1.79</v>
      </c>
      <c r="ED32" s="186">
        <v>2.0099999999999998</v>
      </c>
      <c r="EE32" s="186">
        <v>1.35</v>
      </c>
      <c r="EF32" s="181"/>
      <c r="EG32" s="1"/>
    </row>
    <row r="33" spans="1:137" s="133" customFormat="1" ht="15" customHeight="1">
      <c r="A33" s="1" t="s">
        <v>601</v>
      </c>
      <c r="B33" s="84" t="s">
        <v>997</v>
      </c>
      <c r="C33" s="84" t="s">
        <v>997</v>
      </c>
      <c r="D33" s="1"/>
      <c r="E33" s="1"/>
      <c r="F33" s="1"/>
      <c r="G33" s="84"/>
      <c r="H33" s="84"/>
      <c r="I33" s="84"/>
      <c r="J33" s="84"/>
      <c r="K33" s="1"/>
      <c r="L33" s="1"/>
      <c r="M33" s="1" t="s">
        <v>437</v>
      </c>
      <c r="N33" s="1" t="s">
        <v>257</v>
      </c>
      <c r="O33" s="55" t="s">
        <v>607</v>
      </c>
      <c r="P33" s="1"/>
      <c r="Q33" s="1">
        <v>9.6300000000000008</v>
      </c>
      <c r="R33" s="1"/>
      <c r="S33" s="1"/>
      <c r="T33" s="1"/>
      <c r="U33" s="259"/>
      <c r="V33">
        <v>48.984688817314499</v>
      </c>
      <c r="W33">
        <v>13.838778332497</v>
      </c>
      <c r="X33" s="4">
        <v>48.98</v>
      </c>
      <c r="Y33" s="4">
        <v>13.83</v>
      </c>
      <c r="Z33" s="264">
        <f t="shared" si="0"/>
        <v>4.6888173145021028E-3</v>
      </c>
      <c r="AA33" s="264">
        <f t="shared" si="1"/>
        <v>8.7783324970001075E-3</v>
      </c>
      <c r="AB33" s="1" t="s">
        <v>604</v>
      </c>
      <c r="AC33" s="1"/>
      <c r="AD33" s="79"/>
      <c r="AE33" s="1"/>
      <c r="AF33" s="1"/>
      <c r="AG33" s="1"/>
      <c r="AH33" s="79">
        <v>1144</v>
      </c>
      <c r="AI33" s="79">
        <v>368</v>
      </c>
      <c r="AJ33" s="71">
        <f t="shared" si="2"/>
        <v>776</v>
      </c>
      <c r="AK33" s="9">
        <v>27.2</v>
      </c>
      <c r="AL33" s="2"/>
      <c r="AM33" s="9">
        <v>18.3</v>
      </c>
      <c r="AN33" s="2"/>
      <c r="AO33" s="9">
        <v>-8.5</v>
      </c>
      <c r="AP33" s="9">
        <v>26.8</v>
      </c>
      <c r="AQ33" s="2"/>
      <c r="AR33" s="2"/>
      <c r="AS33" s="2"/>
      <c r="AT33" s="9">
        <v>4.0999999999999996</v>
      </c>
      <c r="AU33" s="1"/>
      <c r="AV33" s="79" t="s">
        <v>63</v>
      </c>
      <c r="AW33" s="1"/>
      <c r="AX33" s="120">
        <f t="shared" si="3"/>
        <v>279.02439024390247</v>
      </c>
      <c r="AY33" s="119">
        <v>24</v>
      </c>
      <c r="AZ33" s="1" t="s">
        <v>439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>
        <f t="shared" si="4"/>
        <v>2014</v>
      </c>
      <c r="BO33" s="1"/>
      <c r="BP33" s="1"/>
      <c r="BQ33" s="1"/>
      <c r="BR33" s="1"/>
      <c r="BS33" s="1"/>
      <c r="BT33" s="1"/>
      <c r="BU33" s="1"/>
      <c r="BV33" s="1">
        <v>476</v>
      </c>
      <c r="BW33" s="1"/>
      <c r="BX33" s="1"/>
      <c r="BY33" s="1"/>
      <c r="BZ33" s="1"/>
      <c r="CA33" s="1"/>
      <c r="CB33" s="1"/>
      <c r="CC33" s="1"/>
      <c r="CD33" s="1"/>
      <c r="CE33" s="55" t="s">
        <v>440</v>
      </c>
      <c r="CF33" s="1"/>
      <c r="CG33" s="1">
        <v>27</v>
      </c>
      <c r="CH33" s="1"/>
      <c r="CI33" s="1"/>
      <c r="CJ33" s="1"/>
      <c r="CK33" s="1"/>
      <c r="CL33" s="1"/>
      <c r="CM33" s="1"/>
      <c r="CN33" s="1"/>
      <c r="CO33" s="1"/>
      <c r="CP33" s="55" t="s">
        <v>440</v>
      </c>
      <c r="CQ33" s="1">
        <v>1972</v>
      </c>
      <c r="CR33" s="1">
        <v>58</v>
      </c>
      <c r="CS33" s="1"/>
      <c r="CT33" s="1"/>
      <c r="CU33" s="1"/>
      <c r="CV33" s="1"/>
      <c r="CW33" s="1"/>
      <c r="CX33" s="1"/>
      <c r="CY33" s="1"/>
      <c r="CZ33" s="1"/>
      <c r="DA33" s="55" t="s">
        <v>440</v>
      </c>
      <c r="DB33" s="1"/>
      <c r="DC33" s="1">
        <v>85</v>
      </c>
      <c r="DD33" s="1"/>
      <c r="DE33" s="1"/>
      <c r="DF33" s="1"/>
      <c r="DG33" s="1"/>
      <c r="DH33" s="1"/>
      <c r="DI33" s="1"/>
      <c r="DJ33" s="1"/>
      <c r="DK33" s="1"/>
      <c r="DL33" s="1"/>
      <c r="DM33" s="91">
        <v>0.18</v>
      </c>
      <c r="DN33" s="1"/>
      <c r="DO33" s="1"/>
      <c r="DP33" s="122"/>
      <c r="DQ33" s="122"/>
      <c r="DR33" s="183"/>
      <c r="DS33" s="183"/>
      <c r="DT33" s="183"/>
      <c r="DU33" s="1"/>
      <c r="DV33" s="1"/>
      <c r="DW33" s="1"/>
      <c r="DX33" s="1"/>
      <c r="DY33" s="184"/>
      <c r="DZ33" s="184"/>
      <c r="EA33" s="184"/>
      <c r="EB33" s="185"/>
      <c r="EC33" s="186">
        <v>1.79</v>
      </c>
      <c r="ED33" s="186">
        <v>2.0099999999999998</v>
      </c>
      <c r="EE33" s="186">
        <v>1.35</v>
      </c>
      <c r="EF33" s="181"/>
      <c r="EG33" s="1"/>
    </row>
    <row r="34" spans="1:137" s="133" customFormat="1" ht="15" customHeight="1">
      <c r="A34" s="1" t="s">
        <v>608</v>
      </c>
      <c r="B34" s="84" t="s">
        <v>997</v>
      </c>
      <c r="C34" s="84" t="s">
        <v>997</v>
      </c>
      <c r="D34" s="1"/>
      <c r="E34" s="1"/>
      <c r="F34" s="1"/>
      <c r="G34" s="84"/>
      <c r="H34" s="84"/>
      <c r="I34" s="84"/>
      <c r="J34" s="84"/>
      <c r="K34" s="1" t="s">
        <v>609</v>
      </c>
      <c r="L34" s="1" t="s">
        <v>610</v>
      </c>
      <c r="M34" s="1" t="s">
        <v>437</v>
      </c>
      <c r="N34" s="1" t="s">
        <v>257</v>
      </c>
      <c r="O34" s="55" t="s">
        <v>611</v>
      </c>
      <c r="P34" s="55" t="s">
        <v>251</v>
      </c>
      <c r="Q34" s="2">
        <v>171.07</v>
      </c>
      <c r="R34" s="2">
        <v>5.92</v>
      </c>
      <c r="S34" s="3" t="s">
        <v>260</v>
      </c>
      <c r="T34" s="1"/>
      <c r="U34" s="259"/>
      <c r="V34">
        <v>49.536018708026297</v>
      </c>
      <c r="W34">
        <v>18.660047243974802</v>
      </c>
      <c r="X34" s="4">
        <v>49.533333333333303</v>
      </c>
      <c r="Y34" s="4">
        <v>18.649999999999999</v>
      </c>
      <c r="Z34" s="264">
        <f t="shared" si="0"/>
        <v>2.6853746929944577E-3</v>
      </c>
      <c r="AA34" s="264">
        <f t="shared" si="1"/>
        <v>1.0047243974803166E-2</v>
      </c>
      <c r="AB34" s="5" t="s">
        <v>612</v>
      </c>
      <c r="AC34" s="5" t="s">
        <v>613</v>
      </c>
      <c r="AD34" s="6"/>
      <c r="AE34" s="52">
        <v>1228</v>
      </c>
      <c r="AF34" s="52"/>
      <c r="AG34" s="52"/>
      <c r="AH34" s="79">
        <v>1000</v>
      </c>
      <c r="AI34" s="79">
        <v>359</v>
      </c>
      <c r="AJ34" s="71">
        <f t="shared" si="2"/>
        <v>641</v>
      </c>
      <c r="AK34" s="9">
        <v>27</v>
      </c>
      <c r="AL34" s="2">
        <v>16.2</v>
      </c>
      <c r="AM34" s="9">
        <v>20.5</v>
      </c>
      <c r="AN34" s="2">
        <v>-3.2</v>
      </c>
      <c r="AO34" s="9">
        <v>-8.4</v>
      </c>
      <c r="AP34" s="9">
        <v>28.9</v>
      </c>
      <c r="AQ34" s="2">
        <v>6.6</v>
      </c>
      <c r="AR34" s="2"/>
      <c r="AS34" s="2"/>
      <c r="AT34" s="9">
        <v>5.6</v>
      </c>
      <c r="AU34" s="2"/>
      <c r="AV34" s="79" t="s">
        <v>63</v>
      </c>
      <c r="AW34" s="10">
        <v>13.1921824104235</v>
      </c>
      <c r="AX34" s="120">
        <f t="shared" ref="AX34:AX65" si="5">AH34/AT34</f>
        <v>178.57142857142858</v>
      </c>
      <c r="AY34" s="119">
        <v>23</v>
      </c>
      <c r="AZ34" s="1" t="s">
        <v>614</v>
      </c>
      <c r="BA34" s="1" t="s">
        <v>122</v>
      </c>
      <c r="BB34" s="54">
        <v>0.79705234626461108</v>
      </c>
      <c r="BC34" s="54">
        <v>0.14009825512451302</v>
      </c>
      <c r="BD34" s="54">
        <v>6.2849398610875795E-2</v>
      </c>
      <c r="BE34" s="1" t="s">
        <v>77</v>
      </c>
      <c r="BF34" s="1">
        <v>9130</v>
      </c>
      <c r="BG34" s="1" t="s">
        <v>79</v>
      </c>
      <c r="BH34" s="1" t="s">
        <v>79</v>
      </c>
      <c r="BI34" s="1" t="s">
        <v>79</v>
      </c>
      <c r="BJ34" s="1" t="s">
        <v>79</v>
      </c>
      <c r="BK34" s="1" t="s">
        <v>79</v>
      </c>
      <c r="BL34" s="1" t="s">
        <v>79</v>
      </c>
      <c r="BM34" s="56">
        <v>1933</v>
      </c>
      <c r="BN34" s="1">
        <f t="shared" ref="BN34:BN65" si="6">2014-BM34</f>
        <v>81</v>
      </c>
      <c r="BO34" s="56">
        <v>1</v>
      </c>
      <c r="BP34" s="1" t="s">
        <v>79</v>
      </c>
      <c r="BQ34" s="1" t="s">
        <v>79</v>
      </c>
      <c r="BR34" s="1" t="s">
        <v>79</v>
      </c>
      <c r="BS34" s="1" t="s">
        <v>133</v>
      </c>
      <c r="BT34" s="1" t="s">
        <v>615</v>
      </c>
      <c r="BU34" s="1"/>
      <c r="BV34" s="12">
        <v>590.29999999999995</v>
      </c>
      <c r="BW34" s="12">
        <v>470.5</v>
      </c>
      <c r="BX34" s="12">
        <v>0</v>
      </c>
      <c r="BY34" s="12">
        <v>1.5</v>
      </c>
      <c r="BZ34" s="12">
        <v>81.2</v>
      </c>
      <c r="CA34" s="12">
        <v>0</v>
      </c>
      <c r="CB34" s="12">
        <v>34.700000000000003</v>
      </c>
      <c r="CC34" s="12">
        <v>2.4</v>
      </c>
      <c r="CD34" s="12">
        <v>0</v>
      </c>
      <c r="CE34" s="1">
        <v>10</v>
      </c>
      <c r="CF34" s="3">
        <v>1994</v>
      </c>
      <c r="CG34" s="12">
        <v>57.3</v>
      </c>
      <c r="CH34" s="12">
        <v>6.8</v>
      </c>
      <c r="CI34" s="12">
        <v>0</v>
      </c>
      <c r="CJ34" s="12">
        <v>0</v>
      </c>
      <c r="CK34" s="12">
        <v>0</v>
      </c>
      <c r="CL34" s="12">
        <v>0</v>
      </c>
      <c r="CM34" s="12">
        <v>45.2</v>
      </c>
      <c r="CN34" s="12">
        <v>5.3</v>
      </c>
      <c r="CO34" s="12">
        <v>0</v>
      </c>
      <c r="CP34" s="1">
        <v>10</v>
      </c>
      <c r="CQ34" s="3">
        <v>1994</v>
      </c>
      <c r="CR34" s="12">
        <v>97.9</v>
      </c>
      <c r="CS34" s="12">
        <v>24.7</v>
      </c>
      <c r="CT34" s="12">
        <v>0</v>
      </c>
      <c r="CU34" s="12">
        <v>0</v>
      </c>
      <c r="CV34" s="12">
        <v>0.1</v>
      </c>
      <c r="CW34" s="12">
        <v>0</v>
      </c>
      <c r="CX34" s="12">
        <v>72</v>
      </c>
      <c r="CY34" s="12">
        <v>1.1000000000000001</v>
      </c>
      <c r="CZ34" s="12">
        <v>0</v>
      </c>
      <c r="DA34" s="1">
        <v>10</v>
      </c>
      <c r="DB34" s="3">
        <v>1994</v>
      </c>
      <c r="DC34" s="12">
        <v>155.19999999999999</v>
      </c>
      <c r="DD34" s="12">
        <v>31.5</v>
      </c>
      <c r="DE34" s="12">
        <v>0</v>
      </c>
      <c r="DF34" s="12">
        <v>0</v>
      </c>
      <c r="DG34" s="12">
        <v>0.1</v>
      </c>
      <c r="DH34" s="12">
        <v>0</v>
      </c>
      <c r="DI34" s="12">
        <v>117.2</v>
      </c>
      <c r="DJ34" s="12">
        <v>6.4</v>
      </c>
      <c r="DK34" s="12">
        <v>0</v>
      </c>
      <c r="DL34" s="14">
        <v>0.26291716076571203</v>
      </c>
      <c r="DM34" s="14">
        <f>CG34/DC34</f>
        <v>0.36920103092783507</v>
      </c>
      <c r="DN34" s="1"/>
      <c r="DO34" s="1"/>
      <c r="DP34" s="122"/>
      <c r="DQ34" s="122"/>
      <c r="DR34" s="183"/>
      <c r="DS34" s="183"/>
      <c r="DT34" s="183"/>
      <c r="DU34" s="1"/>
      <c r="DV34" s="1"/>
      <c r="DW34" s="1"/>
      <c r="DX34" s="1"/>
      <c r="DY34" s="184"/>
      <c r="DZ34" s="184"/>
      <c r="EA34" s="184"/>
      <c r="EB34" s="185"/>
      <c r="EC34" s="186"/>
      <c r="ED34" s="186"/>
      <c r="EE34" s="186"/>
      <c r="EF34" s="181"/>
      <c r="EG34" s="1"/>
    </row>
    <row r="35" spans="1:137" s="225" customFormat="1" ht="15" customHeight="1">
      <c r="A35" s="1" t="s">
        <v>608</v>
      </c>
      <c r="B35" s="84" t="s">
        <v>997</v>
      </c>
      <c r="C35" s="84" t="s">
        <v>997</v>
      </c>
      <c r="D35" s="1"/>
      <c r="E35" s="1"/>
      <c r="F35" s="1"/>
      <c r="G35" s="84"/>
      <c r="H35" s="84"/>
      <c r="I35" s="84"/>
      <c r="J35" s="84"/>
      <c r="K35" s="1"/>
      <c r="L35" s="1"/>
      <c r="M35" s="1" t="s">
        <v>437</v>
      </c>
      <c r="N35" s="1" t="s">
        <v>257</v>
      </c>
      <c r="O35" s="55" t="s">
        <v>616</v>
      </c>
      <c r="P35" s="1"/>
      <c r="Q35" s="1">
        <v>171.07</v>
      </c>
      <c r="R35" s="1"/>
      <c r="S35" s="1"/>
      <c r="T35" s="1"/>
      <c r="U35" s="259"/>
      <c r="V35">
        <v>49.536018708026297</v>
      </c>
      <c r="W35">
        <v>18.660047243974802</v>
      </c>
      <c r="X35" s="4">
        <v>49.53</v>
      </c>
      <c r="Y35" s="4">
        <v>18.649999999999999</v>
      </c>
      <c r="Z35" s="264">
        <f t="shared" si="0"/>
        <v>6.0187080262963377E-3</v>
      </c>
      <c r="AA35" s="264">
        <f t="shared" si="1"/>
        <v>1.0047243974803166E-2</v>
      </c>
      <c r="AB35" s="1" t="s">
        <v>612</v>
      </c>
      <c r="AC35" s="1"/>
      <c r="AD35" s="79"/>
      <c r="AE35" s="1"/>
      <c r="AF35" s="1"/>
      <c r="AG35" s="1"/>
      <c r="AH35" s="79">
        <v>1000</v>
      </c>
      <c r="AI35" s="79">
        <v>359</v>
      </c>
      <c r="AJ35" s="71">
        <f t="shared" si="2"/>
        <v>641</v>
      </c>
      <c r="AK35" s="9">
        <v>27</v>
      </c>
      <c r="AL35" s="2"/>
      <c r="AM35" s="9">
        <v>20.5</v>
      </c>
      <c r="AN35" s="2"/>
      <c r="AO35" s="9">
        <v>-8.4</v>
      </c>
      <c r="AP35" s="9">
        <v>28.9</v>
      </c>
      <c r="AQ35" s="2"/>
      <c r="AR35" s="2"/>
      <c r="AS35" s="2"/>
      <c r="AT35" s="9">
        <v>5.6</v>
      </c>
      <c r="AU35" s="1"/>
      <c r="AV35" s="79" t="s">
        <v>63</v>
      </c>
      <c r="AW35" s="1"/>
      <c r="AX35" s="120">
        <f t="shared" si="5"/>
        <v>178.57142857142858</v>
      </c>
      <c r="AY35" s="119">
        <v>23</v>
      </c>
      <c r="AZ35" s="1" t="s">
        <v>614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f t="shared" si="6"/>
        <v>2014</v>
      </c>
      <c r="BO35" s="1"/>
      <c r="BP35" s="1"/>
      <c r="BQ35" s="1"/>
      <c r="BR35" s="1"/>
      <c r="BS35" s="1"/>
      <c r="BT35" s="1"/>
      <c r="BU35" s="1"/>
      <c r="BV35" s="1">
        <v>590</v>
      </c>
      <c r="BW35" s="1"/>
      <c r="BX35" s="1"/>
      <c r="BY35" s="1"/>
      <c r="BZ35" s="1"/>
      <c r="CA35" s="1"/>
      <c r="CB35" s="1"/>
      <c r="CC35" s="1"/>
      <c r="CD35" s="1"/>
      <c r="CE35" s="55" t="s">
        <v>440</v>
      </c>
      <c r="CF35" s="1"/>
      <c r="CG35" s="1">
        <v>57</v>
      </c>
      <c r="CH35" s="1"/>
      <c r="CI35" s="1"/>
      <c r="CJ35" s="1"/>
      <c r="CK35" s="1"/>
      <c r="CL35" s="1"/>
      <c r="CM35" s="1"/>
      <c r="CN35" s="1"/>
      <c r="CO35" s="1"/>
      <c r="CP35" s="55" t="s">
        <v>440</v>
      </c>
      <c r="CQ35" s="1">
        <v>1994</v>
      </c>
      <c r="CR35" s="1">
        <v>98</v>
      </c>
      <c r="CS35" s="1"/>
      <c r="CT35" s="1"/>
      <c r="CU35" s="1"/>
      <c r="CV35" s="1"/>
      <c r="CW35" s="1"/>
      <c r="CX35" s="1"/>
      <c r="CY35" s="1"/>
      <c r="CZ35" s="1"/>
      <c r="DA35" s="55" t="s">
        <v>440</v>
      </c>
      <c r="DB35" s="1"/>
      <c r="DC35" s="1">
        <v>155</v>
      </c>
      <c r="DD35" s="1"/>
      <c r="DE35" s="1"/>
      <c r="DF35" s="1"/>
      <c r="DG35" s="1"/>
      <c r="DH35" s="1"/>
      <c r="DI35" s="1"/>
      <c r="DJ35" s="1"/>
      <c r="DK35" s="1"/>
      <c r="DL35" s="1"/>
      <c r="DM35" s="91">
        <v>0.26</v>
      </c>
      <c r="DN35" s="1"/>
      <c r="DO35" s="1"/>
      <c r="DP35" s="122"/>
      <c r="DQ35" s="122"/>
      <c r="DR35" s="183"/>
      <c r="DS35" s="183"/>
      <c r="DT35" s="183"/>
      <c r="DU35" s="1"/>
      <c r="DV35" s="1"/>
      <c r="DW35" s="1"/>
      <c r="DX35" s="1"/>
      <c r="DY35" s="184"/>
      <c r="DZ35" s="184"/>
      <c r="EA35" s="184"/>
      <c r="EB35" s="185"/>
      <c r="EC35" s="186"/>
      <c r="ED35" s="186"/>
      <c r="EE35" s="186"/>
      <c r="EF35" s="181"/>
      <c r="EG35" s="1"/>
    </row>
    <row r="36" spans="1:137" s="225" customFormat="1" ht="15" customHeight="1">
      <c r="A36" s="1" t="s">
        <v>666</v>
      </c>
      <c r="B36" s="84" t="s">
        <v>997</v>
      </c>
      <c r="C36" s="84" t="s">
        <v>997</v>
      </c>
      <c r="D36" s="1"/>
      <c r="E36" s="1"/>
      <c r="F36" s="1"/>
      <c r="G36" s="84"/>
      <c r="H36" s="84"/>
      <c r="I36" s="84"/>
      <c r="J36" s="84"/>
      <c r="K36" s="1" t="s">
        <v>667</v>
      </c>
      <c r="L36" s="1" t="s">
        <v>50</v>
      </c>
      <c r="M36" s="1" t="s">
        <v>437</v>
      </c>
      <c r="N36" s="1" t="s">
        <v>257</v>
      </c>
      <c r="O36" s="55" t="s">
        <v>668</v>
      </c>
      <c r="P36" s="55" t="s">
        <v>96</v>
      </c>
      <c r="Q36" s="2">
        <v>19.34</v>
      </c>
      <c r="R36" s="2">
        <v>19.32</v>
      </c>
      <c r="S36" s="3" t="s">
        <v>260</v>
      </c>
      <c r="T36" s="1"/>
      <c r="U36" s="259"/>
      <c r="V36">
        <v>49.791726619828097</v>
      </c>
      <c r="W36">
        <v>15.7535448309497</v>
      </c>
      <c r="X36" s="4">
        <v>49.783333333333303</v>
      </c>
      <c r="Y36" s="4">
        <v>15.75</v>
      </c>
      <c r="Z36" s="264">
        <f t="shared" si="0"/>
        <v>8.3932864947939834E-3</v>
      </c>
      <c r="AA36" s="264">
        <f t="shared" si="1"/>
        <v>3.5448309496999286E-3</v>
      </c>
      <c r="AB36" s="5" t="s">
        <v>669</v>
      </c>
      <c r="AC36" s="5" t="s">
        <v>670</v>
      </c>
      <c r="AD36" s="6"/>
      <c r="AE36" s="52">
        <v>786</v>
      </c>
      <c r="AF36" s="52"/>
      <c r="AG36" s="52"/>
      <c r="AH36" s="79">
        <v>649</v>
      </c>
      <c r="AI36" s="79">
        <v>447</v>
      </c>
      <c r="AJ36" s="71">
        <f t="shared" si="2"/>
        <v>202</v>
      </c>
      <c r="AK36" s="9">
        <v>20.5</v>
      </c>
      <c r="AL36" s="2">
        <v>16</v>
      </c>
      <c r="AM36" s="9">
        <v>21.6</v>
      </c>
      <c r="AN36" s="2">
        <v>-3.6</v>
      </c>
      <c r="AO36" s="9">
        <v>-6.2</v>
      </c>
      <c r="AP36" s="9">
        <v>27.2</v>
      </c>
      <c r="AQ36" s="2">
        <v>6</v>
      </c>
      <c r="AR36" s="2"/>
      <c r="AS36" s="2"/>
      <c r="AT36" s="9">
        <v>6.3</v>
      </c>
      <c r="AU36" s="2"/>
      <c r="AV36" s="79" t="s">
        <v>63</v>
      </c>
      <c r="AW36" s="10">
        <v>20.356234096692098</v>
      </c>
      <c r="AX36" s="120">
        <f t="shared" si="5"/>
        <v>103.01587301587301</v>
      </c>
      <c r="AY36" s="119">
        <v>24</v>
      </c>
      <c r="AZ36" s="1" t="s">
        <v>671</v>
      </c>
      <c r="BA36" s="1" t="s">
        <v>76</v>
      </c>
      <c r="BB36" s="54">
        <v>0.173495114894127</v>
      </c>
      <c r="BC36" s="54">
        <v>0.11683688182179701</v>
      </c>
      <c r="BD36" s="54">
        <v>0.70966800328407509</v>
      </c>
      <c r="BE36" s="1" t="s">
        <v>77</v>
      </c>
      <c r="BF36" s="1">
        <v>9130</v>
      </c>
      <c r="BG36" s="1" t="s">
        <v>102</v>
      </c>
      <c r="BH36" s="1" t="s">
        <v>79</v>
      </c>
      <c r="BI36" s="1" t="s">
        <v>264</v>
      </c>
      <c r="BJ36" s="1" t="s">
        <v>79</v>
      </c>
      <c r="BK36" s="1" t="s">
        <v>130</v>
      </c>
      <c r="BL36" s="1" t="s">
        <v>131</v>
      </c>
      <c r="BM36" s="56">
        <v>1955</v>
      </c>
      <c r="BN36" s="1">
        <f t="shared" si="6"/>
        <v>59</v>
      </c>
      <c r="BO36" s="56">
        <v>0</v>
      </c>
      <c r="BP36" s="56" t="s">
        <v>79</v>
      </c>
      <c r="BQ36" s="56" t="s">
        <v>79</v>
      </c>
      <c r="BR36" s="56" t="s">
        <v>132</v>
      </c>
      <c r="BS36" s="56" t="s">
        <v>79</v>
      </c>
      <c r="BT36" s="1" t="s">
        <v>672</v>
      </c>
      <c r="BU36" s="1"/>
      <c r="BV36" s="12">
        <v>592.76372190277095</v>
      </c>
      <c r="BW36" s="12">
        <v>102.841610036592</v>
      </c>
      <c r="BX36" s="12">
        <v>0</v>
      </c>
      <c r="BY36" s="12">
        <v>14.308938839519101</v>
      </c>
      <c r="BZ36" s="12">
        <v>31.220595922634601</v>
      </c>
      <c r="CA36" s="12">
        <v>23.7271301620491</v>
      </c>
      <c r="CB36" s="12">
        <v>3.7203345530580201</v>
      </c>
      <c r="CC36" s="12">
        <v>416.94511238891801</v>
      </c>
      <c r="CD36" s="12">
        <v>0</v>
      </c>
      <c r="CE36" s="1">
        <v>10</v>
      </c>
      <c r="CF36" s="3">
        <v>1995</v>
      </c>
      <c r="CG36" s="12">
        <v>43.937271301620498</v>
      </c>
      <c r="CH36" s="12">
        <v>16.215891270256101</v>
      </c>
      <c r="CI36" s="12">
        <v>0</v>
      </c>
      <c r="CJ36" s="12">
        <v>0.7762676424464191</v>
      </c>
      <c r="CK36" s="12">
        <v>0.35650810245687403</v>
      </c>
      <c r="CL36" s="12">
        <v>0.54835337166753806</v>
      </c>
      <c r="CM36" s="12">
        <v>11.617354939885001</v>
      </c>
      <c r="CN36" s="12">
        <v>14.422895974908499</v>
      </c>
      <c r="CO36" s="12">
        <v>0</v>
      </c>
      <c r="CP36" s="56">
        <v>10</v>
      </c>
      <c r="CQ36" s="3">
        <v>1995</v>
      </c>
      <c r="CR36" s="12">
        <v>93.760585467851499</v>
      </c>
      <c r="CS36" s="12">
        <v>54.709879769994799</v>
      </c>
      <c r="CT36" s="12">
        <v>0</v>
      </c>
      <c r="CU36" s="12">
        <v>0.90538421327757512</v>
      </c>
      <c r="CV36" s="12">
        <v>1.92158912702561</v>
      </c>
      <c r="CW36" s="12">
        <v>0.24725561944589602</v>
      </c>
      <c r="CX36" s="12">
        <v>17.163094615786701</v>
      </c>
      <c r="CY36" s="12">
        <v>18.813382122320998</v>
      </c>
      <c r="CZ36" s="12">
        <v>0</v>
      </c>
      <c r="DA36" s="56">
        <v>10</v>
      </c>
      <c r="DB36" s="3">
        <v>1995</v>
      </c>
      <c r="DC36" s="12">
        <v>137.697856769472</v>
      </c>
      <c r="DD36" s="12">
        <v>70.925771040250893</v>
      </c>
      <c r="DE36" s="12">
        <v>0</v>
      </c>
      <c r="DF36" s="12">
        <v>1.6816518557239899</v>
      </c>
      <c r="DG36" s="12">
        <v>2.2780972294824902</v>
      </c>
      <c r="DH36" s="12">
        <v>0.79560899111343508</v>
      </c>
      <c r="DI36" s="12">
        <v>28.780449555671701</v>
      </c>
      <c r="DJ36" s="12">
        <v>33.236278097229501</v>
      </c>
      <c r="DK36" s="12">
        <v>0</v>
      </c>
      <c r="DL36" s="14">
        <v>0.23229805010242902</v>
      </c>
      <c r="DM36" s="14">
        <f>CG36/DC36</f>
        <v>0.31908464178333906</v>
      </c>
      <c r="DN36" s="1"/>
      <c r="DO36" s="1"/>
      <c r="DP36" s="122"/>
      <c r="DQ36" s="122"/>
      <c r="DR36" s="183"/>
      <c r="DS36" s="183"/>
      <c r="DT36" s="183"/>
      <c r="DU36" s="1"/>
      <c r="DV36" s="1"/>
      <c r="DW36" s="1"/>
      <c r="DX36" s="1"/>
      <c r="DY36" s="184"/>
      <c r="DZ36" s="184"/>
      <c r="EA36" s="184"/>
      <c r="EB36" s="185"/>
      <c r="EC36" s="186"/>
      <c r="ED36" s="186"/>
      <c r="EE36" s="186"/>
      <c r="EF36" s="181"/>
      <c r="EG36" s="1"/>
    </row>
    <row r="37" spans="1:137" s="225" customFormat="1" ht="15" customHeight="1">
      <c r="A37" s="1" t="s">
        <v>666</v>
      </c>
      <c r="B37" s="84" t="s">
        <v>997</v>
      </c>
      <c r="C37" s="84" t="s">
        <v>997</v>
      </c>
      <c r="D37" s="1"/>
      <c r="E37" s="1"/>
      <c r="F37" s="1"/>
      <c r="G37" s="84"/>
      <c r="H37" s="115" t="s">
        <v>997</v>
      </c>
      <c r="I37" s="84"/>
      <c r="J37" s="84"/>
      <c r="K37" s="1"/>
      <c r="L37" s="1"/>
      <c r="M37" s="1" t="s">
        <v>437</v>
      </c>
      <c r="N37" s="1" t="s">
        <v>257</v>
      </c>
      <c r="O37" s="55" t="s">
        <v>673</v>
      </c>
      <c r="P37" s="1"/>
      <c r="Q37" s="1">
        <v>19.34</v>
      </c>
      <c r="R37" s="1"/>
      <c r="S37" s="1"/>
      <c r="T37" s="1"/>
      <c r="U37" s="259"/>
      <c r="V37">
        <v>49.791726619828097</v>
      </c>
      <c r="W37">
        <v>15.7535448309497</v>
      </c>
      <c r="X37" s="4">
        <v>49.78</v>
      </c>
      <c r="Y37" s="4">
        <v>15.75</v>
      </c>
      <c r="Z37" s="264">
        <f t="shared" si="0"/>
        <v>1.1726619828095863E-2</v>
      </c>
      <c r="AA37" s="264">
        <f t="shared" si="1"/>
        <v>3.5448309496999286E-3</v>
      </c>
      <c r="AB37" s="1" t="s">
        <v>669</v>
      </c>
      <c r="AC37" s="1"/>
      <c r="AD37" s="79"/>
      <c r="AE37" s="1"/>
      <c r="AF37" s="1"/>
      <c r="AG37" s="1"/>
      <c r="AH37" s="79">
        <v>649</v>
      </c>
      <c r="AI37" s="79">
        <v>447</v>
      </c>
      <c r="AJ37" s="71">
        <f t="shared" si="2"/>
        <v>202</v>
      </c>
      <c r="AK37" s="9">
        <v>20.5</v>
      </c>
      <c r="AL37" s="2"/>
      <c r="AM37" s="9">
        <v>21.6</v>
      </c>
      <c r="AN37" s="2"/>
      <c r="AO37" s="9">
        <v>-6.2</v>
      </c>
      <c r="AP37" s="9">
        <v>27.2</v>
      </c>
      <c r="AQ37" s="2"/>
      <c r="AR37" s="2"/>
      <c r="AS37" s="2"/>
      <c r="AT37" s="9">
        <v>6.3</v>
      </c>
      <c r="AU37" s="1"/>
      <c r="AV37" s="79" t="s">
        <v>63</v>
      </c>
      <c r="AW37" s="1"/>
      <c r="AX37" s="120">
        <f t="shared" si="5"/>
        <v>103.01587301587301</v>
      </c>
      <c r="AY37" s="119">
        <v>24</v>
      </c>
      <c r="AZ37" s="1" t="s">
        <v>674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>
        <f t="shared" si="6"/>
        <v>2014</v>
      </c>
      <c r="BO37" s="1"/>
      <c r="BP37" s="1"/>
      <c r="BQ37" s="1"/>
      <c r="BR37" s="1"/>
      <c r="BS37" s="1"/>
      <c r="BT37" s="1"/>
      <c r="BU37" s="1"/>
      <c r="BV37" s="1">
        <v>545</v>
      </c>
      <c r="BW37" s="1"/>
      <c r="BX37" s="1"/>
      <c r="BY37" s="1"/>
      <c r="BZ37" s="1"/>
      <c r="CA37" s="1"/>
      <c r="CB37" s="1"/>
      <c r="CC37" s="1"/>
      <c r="CD37" s="1"/>
      <c r="CE37" s="55" t="s">
        <v>359</v>
      </c>
      <c r="CF37" s="1"/>
      <c r="CG37" s="1">
        <v>51</v>
      </c>
      <c r="CH37" s="1"/>
      <c r="CI37" s="1"/>
      <c r="CJ37" s="1"/>
      <c r="CK37" s="1"/>
      <c r="CL37" s="1"/>
      <c r="CM37" s="1"/>
      <c r="CN37" s="1"/>
      <c r="CO37" s="1"/>
      <c r="CP37" s="55" t="s">
        <v>359</v>
      </c>
      <c r="CQ37" s="1">
        <v>1973</v>
      </c>
      <c r="CR37" s="1">
        <v>77</v>
      </c>
      <c r="CS37" s="1"/>
      <c r="CT37" s="1"/>
      <c r="CU37" s="1"/>
      <c r="CV37" s="1"/>
      <c r="CW37" s="1"/>
      <c r="CX37" s="1"/>
      <c r="CY37" s="1"/>
      <c r="CZ37" s="1"/>
      <c r="DA37" s="55" t="s">
        <v>359</v>
      </c>
      <c r="DB37" s="1"/>
      <c r="DC37" s="1">
        <v>128</v>
      </c>
      <c r="DD37" s="1"/>
      <c r="DE37" s="1"/>
      <c r="DF37" s="1"/>
      <c r="DG37" s="1"/>
      <c r="DH37" s="1"/>
      <c r="DI37" s="1"/>
      <c r="DJ37" s="1"/>
      <c r="DK37" s="1"/>
      <c r="DL37" s="1"/>
      <c r="DM37" s="91">
        <v>0.24</v>
      </c>
      <c r="DN37" s="1"/>
      <c r="DO37" s="1"/>
      <c r="DP37" s="124"/>
      <c r="DQ37" s="124"/>
      <c r="DR37" s="207"/>
      <c r="DS37" s="207"/>
      <c r="DT37" s="207"/>
      <c r="DU37" s="56"/>
      <c r="DV37" s="56"/>
      <c r="DW37" s="56"/>
      <c r="DX37" s="56"/>
      <c r="DY37" s="184"/>
      <c r="DZ37" s="184"/>
      <c r="EA37" s="184"/>
      <c r="EB37" s="185"/>
      <c r="EC37" s="186"/>
      <c r="ED37" s="186"/>
      <c r="EE37" s="186"/>
      <c r="EF37" s="181"/>
      <c r="EG37" s="1"/>
    </row>
    <row r="38" spans="1:137" s="225" customFormat="1" ht="15" customHeight="1">
      <c r="A38" s="1" t="s">
        <v>666</v>
      </c>
      <c r="B38" s="84" t="s">
        <v>997</v>
      </c>
      <c r="C38" s="84" t="s">
        <v>997</v>
      </c>
      <c r="D38" s="1"/>
      <c r="E38" s="1"/>
      <c r="F38" s="1"/>
      <c r="G38" s="84"/>
      <c r="H38" s="84"/>
      <c r="I38" s="84"/>
      <c r="J38" s="84"/>
      <c r="K38" s="1"/>
      <c r="L38" s="1"/>
      <c r="M38" s="1" t="s">
        <v>437</v>
      </c>
      <c r="N38" s="1" t="s">
        <v>257</v>
      </c>
      <c r="O38" s="55" t="s">
        <v>673</v>
      </c>
      <c r="P38" s="1"/>
      <c r="Q38" s="1">
        <v>19.34</v>
      </c>
      <c r="R38" s="1"/>
      <c r="S38" s="1"/>
      <c r="T38" s="1"/>
      <c r="U38" s="259"/>
      <c r="V38">
        <v>49.791726619828097</v>
      </c>
      <c r="W38">
        <v>15.7535448309497</v>
      </c>
      <c r="X38" s="4">
        <v>49.78</v>
      </c>
      <c r="Y38" s="4">
        <v>15.75</v>
      </c>
      <c r="Z38" s="264">
        <f t="shared" si="0"/>
        <v>1.1726619828095863E-2</v>
      </c>
      <c r="AA38" s="264">
        <f t="shared" si="1"/>
        <v>3.5448309496999286E-3</v>
      </c>
      <c r="AB38" s="1" t="s">
        <v>669</v>
      </c>
      <c r="AC38" s="1"/>
      <c r="AD38" s="79"/>
      <c r="AE38" s="1"/>
      <c r="AF38" s="1"/>
      <c r="AG38" s="1"/>
      <c r="AH38" s="79">
        <v>649</v>
      </c>
      <c r="AI38" s="79">
        <v>447</v>
      </c>
      <c r="AJ38" s="71">
        <f t="shared" si="2"/>
        <v>202</v>
      </c>
      <c r="AK38" s="9">
        <v>20.5</v>
      </c>
      <c r="AL38" s="2"/>
      <c r="AM38" s="9">
        <v>21.6</v>
      </c>
      <c r="AN38" s="2"/>
      <c r="AO38" s="9">
        <v>-6.2</v>
      </c>
      <c r="AP38" s="9">
        <v>27.2</v>
      </c>
      <c r="AQ38" s="2"/>
      <c r="AR38" s="2"/>
      <c r="AS38" s="2"/>
      <c r="AT38" s="9">
        <v>6.3</v>
      </c>
      <c r="AU38" s="1"/>
      <c r="AV38" s="79" t="s">
        <v>63</v>
      </c>
      <c r="AW38" s="1"/>
      <c r="AX38" s="120">
        <f t="shared" si="5"/>
        <v>103.01587301587301</v>
      </c>
      <c r="AY38" s="119">
        <v>24</v>
      </c>
      <c r="AZ38" s="1" t="s">
        <v>675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>
        <f t="shared" si="6"/>
        <v>2014</v>
      </c>
      <c r="BO38" s="1"/>
      <c r="BP38" s="1"/>
      <c r="BQ38" s="1"/>
      <c r="BR38" s="1"/>
      <c r="BS38" s="1"/>
      <c r="BT38" s="1"/>
      <c r="BU38" s="1"/>
      <c r="BV38" s="1">
        <v>593</v>
      </c>
      <c r="BW38" s="1"/>
      <c r="BX38" s="1"/>
      <c r="BY38" s="1"/>
      <c r="BZ38" s="1"/>
      <c r="CA38" s="1"/>
      <c r="CB38" s="1"/>
      <c r="CC38" s="1"/>
      <c r="CD38" s="1"/>
      <c r="CE38" s="55" t="s">
        <v>359</v>
      </c>
      <c r="CF38" s="1"/>
      <c r="CG38" s="1">
        <v>44</v>
      </c>
      <c r="CH38" s="1"/>
      <c r="CI38" s="1"/>
      <c r="CJ38" s="1"/>
      <c r="CK38" s="1"/>
      <c r="CL38" s="1"/>
      <c r="CM38" s="1"/>
      <c r="CN38" s="1"/>
      <c r="CO38" s="1"/>
      <c r="CP38" s="55" t="s">
        <v>359</v>
      </c>
      <c r="CQ38" s="1">
        <v>1995</v>
      </c>
      <c r="CR38" s="1">
        <v>94</v>
      </c>
      <c r="CS38" s="1"/>
      <c r="CT38" s="1"/>
      <c r="CU38" s="1"/>
      <c r="CV38" s="1"/>
      <c r="CW38" s="1"/>
      <c r="CX38" s="1"/>
      <c r="CY38" s="1"/>
      <c r="CZ38" s="1"/>
      <c r="DA38" s="55" t="s">
        <v>359</v>
      </c>
      <c r="DB38" s="1"/>
      <c r="DC38" s="1">
        <v>138</v>
      </c>
      <c r="DD38" s="1"/>
      <c r="DE38" s="1"/>
      <c r="DF38" s="1"/>
      <c r="DG38" s="1"/>
      <c r="DH38" s="1"/>
      <c r="DI38" s="1"/>
      <c r="DJ38" s="1"/>
      <c r="DK38" s="1"/>
      <c r="DL38" s="1"/>
      <c r="DM38" s="91">
        <v>0.23</v>
      </c>
      <c r="DN38" s="1"/>
      <c r="DO38" s="1"/>
      <c r="DP38" s="122"/>
      <c r="DQ38" s="122"/>
      <c r="DR38" s="183"/>
      <c r="DS38" s="183"/>
      <c r="DT38" s="183"/>
      <c r="DU38" s="1"/>
      <c r="DV38" s="1"/>
      <c r="DW38" s="1"/>
      <c r="DX38" s="1"/>
      <c r="DY38" s="184"/>
      <c r="DZ38" s="184"/>
      <c r="EA38" s="184"/>
      <c r="EB38" s="185"/>
      <c r="EC38" s="186"/>
      <c r="ED38" s="186"/>
      <c r="EE38" s="186"/>
      <c r="EF38" s="181"/>
      <c r="EG38" s="1"/>
    </row>
    <row r="39" spans="1:137" s="225" customFormat="1" ht="15" customHeight="1">
      <c r="A39" s="1" t="s">
        <v>691</v>
      </c>
      <c r="B39" s="84" t="s">
        <v>997</v>
      </c>
      <c r="C39" s="84" t="s">
        <v>997</v>
      </c>
      <c r="D39" s="1"/>
      <c r="E39" s="1"/>
      <c r="F39" s="1"/>
      <c r="G39" s="84"/>
      <c r="H39" s="84"/>
      <c r="I39" s="84"/>
      <c r="J39" s="84"/>
      <c r="K39" s="1" t="s">
        <v>692</v>
      </c>
      <c r="L39" s="1" t="s">
        <v>50</v>
      </c>
      <c r="M39" s="1" t="s">
        <v>437</v>
      </c>
      <c r="N39" s="1" t="s">
        <v>257</v>
      </c>
      <c r="O39" s="55" t="s">
        <v>693</v>
      </c>
      <c r="P39" s="55" t="s">
        <v>96</v>
      </c>
      <c r="Q39" s="2">
        <v>23.52</v>
      </c>
      <c r="R39" s="2">
        <v>22.84</v>
      </c>
      <c r="S39" s="3" t="s">
        <v>260</v>
      </c>
      <c r="T39" s="1"/>
      <c r="U39" s="259"/>
      <c r="V39">
        <v>49.359095841198702</v>
      </c>
      <c r="W39">
        <v>18.381900382868299</v>
      </c>
      <c r="X39" s="4">
        <v>49.35</v>
      </c>
      <c r="Y39" s="4">
        <v>18.383333333333301</v>
      </c>
      <c r="Z39" s="264">
        <f t="shared" si="0"/>
        <v>9.0958411987003274E-3</v>
      </c>
      <c r="AA39" s="264">
        <f t="shared" si="1"/>
        <v>-1.4329504650021363E-3</v>
      </c>
      <c r="AB39" s="5" t="s">
        <v>694</v>
      </c>
      <c r="AC39" s="5" t="s">
        <v>695</v>
      </c>
      <c r="AD39" s="6"/>
      <c r="AE39" s="52">
        <v>1083</v>
      </c>
      <c r="AF39" s="52"/>
      <c r="AG39" s="52"/>
      <c r="AH39" s="79">
        <v>942</v>
      </c>
      <c r="AI39" s="79">
        <v>359</v>
      </c>
      <c r="AJ39" s="71">
        <f t="shared" si="2"/>
        <v>583</v>
      </c>
      <c r="AK39" s="9">
        <v>29.2</v>
      </c>
      <c r="AL39" s="2">
        <v>17.2</v>
      </c>
      <c r="AM39" s="9">
        <v>20.6</v>
      </c>
      <c r="AN39" s="2">
        <v>-3.6</v>
      </c>
      <c r="AO39" s="9">
        <v>-8</v>
      </c>
      <c r="AP39" s="9">
        <v>28.6</v>
      </c>
      <c r="AQ39" s="2">
        <v>6.2</v>
      </c>
      <c r="AR39" s="2"/>
      <c r="AS39" s="2"/>
      <c r="AT39" s="9">
        <v>5.8</v>
      </c>
      <c r="AU39" s="2"/>
      <c r="AV39" s="79" t="s">
        <v>63</v>
      </c>
      <c r="AW39" s="10">
        <v>15.881809787627001</v>
      </c>
      <c r="AX39" s="120">
        <f t="shared" si="5"/>
        <v>162.41379310344828</v>
      </c>
      <c r="AY39" s="119">
        <v>25</v>
      </c>
      <c r="AZ39" s="1" t="s">
        <v>390</v>
      </c>
      <c r="BA39" s="1" t="s">
        <v>76</v>
      </c>
      <c r="BB39" s="54">
        <v>0.65670695540352209</v>
      </c>
      <c r="BC39" s="54">
        <v>4.7875895222051004E-4</v>
      </c>
      <c r="BD39" s="54">
        <v>0.34281428564425803</v>
      </c>
      <c r="BE39" s="1" t="s">
        <v>77</v>
      </c>
      <c r="BF39" s="1">
        <v>9130</v>
      </c>
      <c r="BG39" s="1" t="s">
        <v>102</v>
      </c>
      <c r="BH39" s="1" t="s">
        <v>696</v>
      </c>
      <c r="BI39" s="1" t="s">
        <v>79</v>
      </c>
      <c r="BJ39" s="1" t="s">
        <v>79</v>
      </c>
      <c r="BK39" s="1" t="s">
        <v>79</v>
      </c>
      <c r="BL39" s="1" t="s">
        <v>79</v>
      </c>
      <c r="BM39" s="1">
        <v>1933</v>
      </c>
      <c r="BN39" s="1">
        <f t="shared" si="6"/>
        <v>81</v>
      </c>
      <c r="BO39" s="1">
        <v>1</v>
      </c>
      <c r="BP39" s="1" t="s">
        <v>79</v>
      </c>
      <c r="BQ39" s="1" t="s">
        <v>79</v>
      </c>
      <c r="BR39" s="56" t="s">
        <v>132</v>
      </c>
      <c r="BS39" s="56" t="s">
        <v>133</v>
      </c>
      <c r="BT39" s="1" t="s">
        <v>697</v>
      </c>
      <c r="BU39" s="1"/>
      <c r="BV39" s="12">
        <v>592.161586840832</v>
      </c>
      <c r="BW39" s="12">
        <v>388.87663280116101</v>
      </c>
      <c r="BX39" s="12">
        <v>0</v>
      </c>
      <c r="BY39" s="12">
        <v>0</v>
      </c>
      <c r="BZ39" s="12">
        <v>0</v>
      </c>
      <c r="CA39" s="12">
        <v>0.283502660861151</v>
      </c>
      <c r="CB39" s="12">
        <v>139.42186744073501</v>
      </c>
      <c r="CC39" s="12">
        <v>63.579583938074499</v>
      </c>
      <c r="CD39" s="12">
        <v>0</v>
      </c>
      <c r="CE39" s="1">
        <v>20</v>
      </c>
      <c r="CF39" s="3">
        <v>1995</v>
      </c>
      <c r="CG39" s="12">
        <v>64.539912917271394</v>
      </c>
      <c r="CH39" s="12">
        <v>5.9172714078374504</v>
      </c>
      <c r="CI39" s="12">
        <v>0</v>
      </c>
      <c r="CJ39" s="12">
        <v>0</v>
      </c>
      <c r="CK39" s="12">
        <v>0</v>
      </c>
      <c r="CL39" s="12">
        <v>0</v>
      </c>
      <c r="CM39" s="12">
        <v>56.105950653120502</v>
      </c>
      <c r="CN39" s="12">
        <v>2.5166908563134998</v>
      </c>
      <c r="CO39" s="12">
        <v>0</v>
      </c>
      <c r="CP39" s="1">
        <v>20</v>
      </c>
      <c r="CQ39" s="3">
        <v>1995</v>
      </c>
      <c r="CR39" s="12">
        <v>144.466376390905</v>
      </c>
      <c r="CS39" s="12">
        <v>42.4208998548621</v>
      </c>
      <c r="CT39" s="12">
        <v>0</v>
      </c>
      <c r="CU39" s="12">
        <v>0</v>
      </c>
      <c r="CV39" s="12">
        <v>0</v>
      </c>
      <c r="CW39" s="12">
        <v>0</v>
      </c>
      <c r="CX39" s="12">
        <v>90.955007256894007</v>
      </c>
      <c r="CY39" s="12">
        <v>11.0904692791485</v>
      </c>
      <c r="CZ39" s="12">
        <v>0</v>
      </c>
      <c r="DA39" s="1">
        <v>20</v>
      </c>
      <c r="DB39" s="3">
        <v>1995</v>
      </c>
      <c r="DC39" s="12">
        <v>209.00628930817601</v>
      </c>
      <c r="DD39" s="12">
        <v>48.338171262699603</v>
      </c>
      <c r="DE39" s="12">
        <v>0</v>
      </c>
      <c r="DF39" s="12">
        <v>0</v>
      </c>
      <c r="DG39" s="12">
        <v>0</v>
      </c>
      <c r="DH39" s="12">
        <v>0</v>
      </c>
      <c r="DI39" s="12">
        <v>147.06095791001499</v>
      </c>
      <c r="DJ39" s="12">
        <v>13.607160135461999</v>
      </c>
      <c r="DK39" s="12">
        <v>0</v>
      </c>
      <c r="DL39" s="14">
        <v>0.35295482508958304</v>
      </c>
      <c r="DM39" s="14">
        <f>CG39/DC39</f>
        <v>0.30879411873634316</v>
      </c>
      <c r="DN39" s="1"/>
      <c r="DO39" s="1"/>
      <c r="DP39" s="122"/>
      <c r="DQ39" s="122"/>
      <c r="DR39" s="183"/>
      <c r="DS39" s="183"/>
      <c r="DT39" s="183"/>
      <c r="DU39" s="1"/>
      <c r="DV39" s="1"/>
      <c r="DW39" s="1"/>
      <c r="DX39" s="1"/>
      <c r="DY39" s="184"/>
      <c r="DZ39" s="184"/>
      <c r="EA39" s="184"/>
      <c r="EB39" s="185"/>
      <c r="EC39" s="186"/>
      <c r="ED39" s="186"/>
      <c r="EE39" s="186"/>
      <c r="EF39" s="181"/>
      <c r="EG39" s="1"/>
    </row>
    <row r="40" spans="1:137" s="225" customFormat="1" ht="15" customHeight="1">
      <c r="A40" s="1" t="s">
        <v>691</v>
      </c>
      <c r="B40" s="84" t="s">
        <v>997</v>
      </c>
      <c r="C40" s="84" t="s">
        <v>997</v>
      </c>
      <c r="D40" s="1"/>
      <c r="E40" s="1"/>
      <c r="F40" s="1"/>
      <c r="G40" s="84"/>
      <c r="H40" s="84"/>
      <c r="I40" s="84"/>
      <c r="J40" s="84"/>
      <c r="K40" s="1"/>
      <c r="L40" s="1"/>
      <c r="M40" s="1" t="s">
        <v>437</v>
      </c>
      <c r="N40" s="1" t="s">
        <v>257</v>
      </c>
      <c r="O40" s="55" t="s">
        <v>698</v>
      </c>
      <c r="P40" s="1"/>
      <c r="Q40" s="1" t="s">
        <v>699</v>
      </c>
      <c r="R40" s="1"/>
      <c r="S40" s="1"/>
      <c r="T40" s="1"/>
      <c r="U40" s="259"/>
      <c r="V40">
        <v>49.359095841198702</v>
      </c>
      <c r="W40">
        <v>18.381900382868299</v>
      </c>
      <c r="X40" s="4">
        <v>49.35</v>
      </c>
      <c r="Y40" s="4">
        <v>18.38</v>
      </c>
      <c r="Z40" s="264">
        <f t="shared" si="0"/>
        <v>9.0958411987003274E-3</v>
      </c>
      <c r="AA40" s="264">
        <f t="shared" si="1"/>
        <v>1.9003828682997437E-3</v>
      </c>
      <c r="AB40" s="1" t="s">
        <v>694</v>
      </c>
      <c r="AC40" s="1"/>
      <c r="AD40" s="79"/>
      <c r="AE40" s="1"/>
      <c r="AF40" s="1"/>
      <c r="AG40" s="1"/>
      <c r="AH40" s="79">
        <v>942</v>
      </c>
      <c r="AI40" s="79">
        <v>359</v>
      </c>
      <c r="AJ40" s="71">
        <f t="shared" si="2"/>
        <v>583</v>
      </c>
      <c r="AK40" s="9">
        <v>29.2</v>
      </c>
      <c r="AL40" s="2"/>
      <c r="AM40" s="9">
        <v>20.6</v>
      </c>
      <c r="AN40" s="2"/>
      <c r="AO40" s="9">
        <v>-8</v>
      </c>
      <c r="AP40" s="9">
        <v>28.6</v>
      </c>
      <c r="AQ40" s="2"/>
      <c r="AR40" s="2"/>
      <c r="AS40" s="2"/>
      <c r="AT40" s="9">
        <v>5.8</v>
      </c>
      <c r="AU40" s="1"/>
      <c r="AV40" s="79" t="s">
        <v>63</v>
      </c>
      <c r="AW40" s="1"/>
      <c r="AX40" s="120">
        <f t="shared" si="5"/>
        <v>162.41379310344828</v>
      </c>
      <c r="AY40" s="119">
        <v>25</v>
      </c>
      <c r="AZ40" s="1" t="s">
        <v>390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>
        <f t="shared" si="6"/>
        <v>2014</v>
      </c>
      <c r="BO40" s="1"/>
      <c r="BP40" s="1"/>
      <c r="BQ40" s="1"/>
      <c r="BR40" s="1"/>
      <c r="BS40" s="1"/>
      <c r="BT40" s="1"/>
      <c r="BU40" s="1"/>
      <c r="BV40" s="1">
        <v>550</v>
      </c>
      <c r="BW40" s="1"/>
      <c r="BX40" s="1"/>
      <c r="BY40" s="1"/>
      <c r="BZ40" s="1"/>
      <c r="CA40" s="1"/>
      <c r="CB40" s="1"/>
      <c r="CC40" s="1"/>
      <c r="CD40" s="1"/>
      <c r="CE40" s="55" t="s">
        <v>359</v>
      </c>
      <c r="CF40" s="1"/>
      <c r="CG40" s="1">
        <v>152</v>
      </c>
      <c r="CH40" s="1"/>
      <c r="CI40" s="1"/>
      <c r="CJ40" s="1"/>
      <c r="CK40" s="1"/>
      <c r="CL40" s="1"/>
      <c r="CM40" s="1"/>
      <c r="CN40" s="1"/>
      <c r="CO40" s="1"/>
      <c r="CP40" s="55" t="s">
        <v>359</v>
      </c>
      <c r="CQ40" s="1">
        <v>1972</v>
      </c>
      <c r="CR40" s="1">
        <v>14</v>
      </c>
      <c r="CS40" s="1"/>
      <c r="CT40" s="1"/>
      <c r="CU40" s="1"/>
      <c r="CV40" s="1"/>
      <c r="CW40" s="1"/>
      <c r="CX40" s="1"/>
      <c r="CY40" s="1"/>
      <c r="CZ40" s="1"/>
      <c r="DA40" s="55" t="s">
        <v>359</v>
      </c>
      <c r="DB40" s="1"/>
      <c r="DC40" s="1">
        <v>167</v>
      </c>
      <c r="DD40" s="1"/>
      <c r="DE40" s="1"/>
      <c r="DF40" s="1"/>
      <c r="DG40" s="1"/>
      <c r="DH40" s="1"/>
      <c r="DI40" s="1"/>
      <c r="DJ40" s="1"/>
      <c r="DK40" s="1"/>
      <c r="DL40" s="1"/>
      <c r="DM40" s="91">
        <v>0.30000000000000004</v>
      </c>
      <c r="DN40" s="1"/>
      <c r="DO40" s="1"/>
      <c r="DP40" s="122"/>
      <c r="DQ40" s="122"/>
      <c r="DR40" s="183"/>
      <c r="DS40" s="183"/>
      <c r="DT40" s="183"/>
      <c r="DU40" s="1"/>
      <c r="DV40" s="1"/>
      <c r="DW40" s="1"/>
      <c r="DX40" s="1"/>
      <c r="DY40" s="184"/>
      <c r="DZ40" s="184"/>
      <c r="EA40" s="184"/>
      <c r="EB40" s="185"/>
      <c r="EC40" s="186"/>
      <c r="ED40" s="186"/>
      <c r="EE40" s="186"/>
      <c r="EF40" s="181"/>
      <c r="EG40" s="1"/>
    </row>
    <row r="41" spans="1:137" s="193" customFormat="1" ht="15" customHeight="1">
      <c r="A41" s="1" t="s">
        <v>691</v>
      </c>
      <c r="B41" s="84" t="s">
        <v>997</v>
      </c>
      <c r="C41" s="84" t="s">
        <v>997</v>
      </c>
      <c r="D41" s="1"/>
      <c r="E41" s="1"/>
      <c r="F41" s="1"/>
      <c r="G41" s="84"/>
      <c r="H41" s="84"/>
      <c r="I41" s="84"/>
      <c r="J41" s="84"/>
      <c r="K41" s="1"/>
      <c r="L41" s="1"/>
      <c r="M41" s="1" t="s">
        <v>437</v>
      </c>
      <c r="N41" s="1" t="s">
        <v>257</v>
      </c>
      <c r="O41" s="55" t="s">
        <v>698</v>
      </c>
      <c r="P41" s="1"/>
      <c r="Q41" s="1" t="s">
        <v>699</v>
      </c>
      <c r="R41" s="1"/>
      <c r="S41" s="1"/>
      <c r="T41" s="1"/>
      <c r="U41" s="259"/>
      <c r="V41">
        <v>49.359095841198702</v>
      </c>
      <c r="W41">
        <v>18.381900382868299</v>
      </c>
      <c r="X41" s="4">
        <v>49.35</v>
      </c>
      <c r="Y41" s="4">
        <v>18.38</v>
      </c>
      <c r="Z41" s="264">
        <f t="shared" si="0"/>
        <v>9.0958411987003274E-3</v>
      </c>
      <c r="AA41" s="264">
        <f t="shared" si="1"/>
        <v>1.9003828682997437E-3</v>
      </c>
      <c r="AB41" s="1" t="s">
        <v>694</v>
      </c>
      <c r="AC41" s="1"/>
      <c r="AD41" s="79"/>
      <c r="AE41" s="1"/>
      <c r="AF41" s="1"/>
      <c r="AG41" s="1"/>
      <c r="AH41" s="79">
        <v>942</v>
      </c>
      <c r="AI41" s="79">
        <v>359</v>
      </c>
      <c r="AJ41" s="71">
        <f t="shared" si="2"/>
        <v>583</v>
      </c>
      <c r="AK41" s="9">
        <v>29.2</v>
      </c>
      <c r="AL41" s="2"/>
      <c r="AM41" s="9">
        <v>20.6</v>
      </c>
      <c r="AN41" s="2"/>
      <c r="AO41" s="9">
        <v>-8</v>
      </c>
      <c r="AP41" s="9">
        <v>28.6</v>
      </c>
      <c r="AQ41" s="2"/>
      <c r="AR41" s="2"/>
      <c r="AS41" s="2"/>
      <c r="AT41" s="9">
        <v>5.8</v>
      </c>
      <c r="AU41" s="1"/>
      <c r="AV41" s="79" t="s">
        <v>63</v>
      </c>
      <c r="AW41" s="1"/>
      <c r="AX41" s="120">
        <f t="shared" si="5"/>
        <v>162.41379310344828</v>
      </c>
      <c r="AY41" s="119">
        <v>25</v>
      </c>
      <c r="AZ41" s="1" t="s">
        <v>390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>
        <f t="shared" si="6"/>
        <v>2014</v>
      </c>
      <c r="BO41" s="1"/>
      <c r="BP41" s="1"/>
      <c r="BQ41" s="1"/>
      <c r="BR41" s="1"/>
      <c r="BS41" s="1"/>
      <c r="BT41" s="1"/>
      <c r="BU41" s="1"/>
      <c r="BV41" s="1">
        <v>592</v>
      </c>
      <c r="BW41" s="1"/>
      <c r="BX41" s="1"/>
      <c r="BY41" s="1"/>
      <c r="BZ41" s="1"/>
      <c r="CA41" s="1"/>
      <c r="CB41" s="1"/>
      <c r="CC41" s="1"/>
      <c r="CD41" s="1"/>
      <c r="CE41" s="55" t="s">
        <v>359</v>
      </c>
      <c r="CF41" s="1"/>
      <c r="CG41" s="1">
        <v>65</v>
      </c>
      <c r="CH41" s="1"/>
      <c r="CI41" s="1"/>
      <c r="CJ41" s="1"/>
      <c r="CK41" s="1"/>
      <c r="CL41" s="1"/>
      <c r="CM41" s="1"/>
      <c r="CN41" s="1"/>
      <c r="CO41" s="1"/>
      <c r="CP41" s="55" t="s">
        <v>359</v>
      </c>
      <c r="CQ41" s="1">
        <v>1995</v>
      </c>
      <c r="CR41" s="1">
        <v>144</v>
      </c>
      <c r="CS41" s="1"/>
      <c r="CT41" s="1"/>
      <c r="CU41" s="1"/>
      <c r="CV41" s="1"/>
      <c r="CW41" s="1"/>
      <c r="CX41" s="1"/>
      <c r="CY41" s="1"/>
      <c r="CZ41" s="1"/>
      <c r="DA41" s="55" t="s">
        <v>359</v>
      </c>
      <c r="DB41" s="1"/>
      <c r="DC41" s="1">
        <v>209</v>
      </c>
      <c r="DD41" s="1"/>
      <c r="DE41" s="1"/>
      <c r="DF41" s="1"/>
      <c r="DG41" s="1"/>
      <c r="DH41" s="1"/>
      <c r="DI41" s="1"/>
      <c r="DJ41" s="1"/>
      <c r="DK41" s="1"/>
      <c r="DL41" s="1"/>
      <c r="DM41" s="91">
        <v>0.35</v>
      </c>
      <c r="DN41" s="1"/>
      <c r="DO41" s="1"/>
      <c r="DP41" s="122"/>
      <c r="DQ41" s="122"/>
      <c r="DR41" s="183"/>
      <c r="DS41" s="183"/>
      <c r="DT41" s="183"/>
      <c r="DU41" s="1"/>
      <c r="DV41" s="1"/>
      <c r="DW41" s="1"/>
      <c r="DX41" s="1"/>
      <c r="DY41" s="184"/>
      <c r="DZ41" s="184"/>
      <c r="EA41" s="184"/>
      <c r="EB41" s="185"/>
      <c r="EC41" s="186"/>
      <c r="ED41" s="186"/>
      <c r="EE41" s="186"/>
      <c r="EF41" s="181"/>
      <c r="EG41" s="1"/>
    </row>
    <row r="42" spans="1:137" s="193" customFormat="1" ht="15" customHeight="1">
      <c r="A42" s="1" t="s">
        <v>704</v>
      </c>
      <c r="B42" s="84" t="s">
        <v>997</v>
      </c>
      <c r="C42" s="84" t="s">
        <v>997</v>
      </c>
      <c r="D42" s="1"/>
      <c r="E42" s="1"/>
      <c r="F42" s="1"/>
      <c r="G42" s="84"/>
      <c r="H42" s="84"/>
      <c r="I42" s="84"/>
      <c r="J42" s="84"/>
      <c r="K42" s="1" t="s">
        <v>705</v>
      </c>
      <c r="L42" s="1" t="s">
        <v>50</v>
      </c>
      <c r="M42" s="1" t="s">
        <v>437</v>
      </c>
      <c r="N42" s="1" t="s">
        <v>257</v>
      </c>
      <c r="O42" s="55" t="s">
        <v>706</v>
      </c>
      <c r="P42" s="55" t="s">
        <v>259</v>
      </c>
      <c r="Q42" s="2">
        <v>21.86</v>
      </c>
      <c r="R42" s="2">
        <v>19.03</v>
      </c>
      <c r="S42" s="3" t="s">
        <v>260</v>
      </c>
      <c r="T42" s="1"/>
      <c r="U42" s="259"/>
      <c r="V42">
        <v>49.401542000661003</v>
      </c>
      <c r="W42">
        <v>18.4170469998935</v>
      </c>
      <c r="X42" s="4">
        <v>49.4</v>
      </c>
      <c r="Y42" s="4">
        <v>18.4166666666667</v>
      </c>
      <c r="Z42" s="264">
        <f t="shared" si="0"/>
        <v>1.5420006610042947E-3</v>
      </c>
      <c r="AA42" s="264">
        <f t="shared" si="1"/>
        <v>3.803332268006443E-4</v>
      </c>
      <c r="AB42" s="5" t="s">
        <v>707</v>
      </c>
      <c r="AC42" s="5" t="s">
        <v>708</v>
      </c>
      <c r="AD42" s="6"/>
      <c r="AE42" s="52">
        <v>1144</v>
      </c>
      <c r="AF42" s="52"/>
      <c r="AG42" s="52"/>
      <c r="AH42" s="79">
        <v>963</v>
      </c>
      <c r="AI42" s="79">
        <v>359</v>
      </c>
      <c r="AJ42" s="71">
        <f t="shared" si="2"/>
        <v>604</v>
      </c>
      <c r="AK42" s="9">
        <v>31.3</v>
      </c>
      <c r="AL42" s="2">
        <v>15.3</v>
      </c>
      <c r="AM42" s="9">
        <v>20.399999999999999</v>
      </c>
      <c r="AN42" s="2">
        <v>-4.7</v>
      </c>
      <c r="AO42" s="9">
        <v>-8.1</v>
      </c>
      <c r="AP42" s="9">
        <v>28.5</v>
      </c>
      <c r="AQ42" s="2">
        <v>5.4</v>
      </c>
      <c r="AR42" s="2"/>
      <c r="AS42" s="2"/>
      <c r="AT42" s="9">
        <v>5.6</v>
      </c>
      <c r="AU42" s="2"/>
      <c r="AV42" s="79" t="s">
        <v>63</v>
      </c>
      <c r="AW42" s="10">
        <v>13.3741258741259</v>
      </c>
      <c r="AX42" s="120">
        <f t="shared" si="5"/>
        <v>171.96428571428572</v>
      </c>
      <c r="AY42" s="119">
        <v>23</v>
      </c>
      <c r="AZ42" s="1" t="s">
        <v>390</v>
      </c>
      <c r="BA42" s="1" t="s">
        <v>76</v>
      </c>
      <c r="BB42" s="54">
        <v>0.60136650167110905</v>
      </c>
      <c r="BC42" s="54">
        <v>8.7997630833016004E-3</v>
      </c>
      <c r="BD42" s="54">
        <v>0.38983373524559001</v>
      </c>
      <c r="BE42" s="1" t="s">
        <v>77</v>
      </c>
      <c r="BF42" s="1">
        <v>9130</v>
      </c>
      <c r="BG42" s="1" t="s">
        <v>102</v>
      </c>
      <c r="BH42" s="1" t="s">
        <v>79</v>
      </c>
      <c r="BI42" s="1" t="s">
        <v>79</v>
      </c>
      <c r="BJ42" s="1" t="s">
        <v>79</v>
      </c>
      <c r="BK42" s="1" t="s">
        <v>79</v>
      </c>
      <c r="BL42" s="1" t="s">
        <v>79</v>
      </c>
      <c r="BM42" s="56">
        <v>1956</v>
      </c>
      <c r="BN42" s="1">
        <f t="shared" si="6"/>
        <v>58</v>
      </c>
      <c r="BO42" s="56">
        <v>0</v>
      </c>
      <c r="BP42" s="56" t="s">
        <v>79</v>
      </c>
      <c r="BQ42" s="56" t="s">
        <v>79</v>
      </c>
      <c r="BR42" s="56" t="s">
        <v>132</v>
      </c>
      <c r="BS42" s="56" t="s">
        <v>79</v>
      </c>
      <c r="BT42" s="1" t="s">
        <v>709</v>
      </c>
      <c r="BU42" s="1"/>
      <c r="BV42" s="12">
        <v>472.74</v>
      </c>
      <c r="BW42" s="12">
        <v>284.29000000000002</v>
      </c>
      <c r="BX42" s="12">
        <v>0.05</v>
      </c>
      <c r="BY42" s="12">
        <v>0</v>
      </c>
      <c r="BZ42" s="12">
        <v>3.91</v>
      </c>
      <c r="CA42" s="12">
        <v>0.2</v>
      </c>
      <c r="CB42" s="12">
        <v>140.4</v>
      </c>
      <c r="CC42" s="12">
        <v>43.89</v>
      </c>
      <c r="CD42" s="12">
        <v>0</v>
      </c>
      <c r="CE42" s="1">
        <v>10</v>
      </c>
      <c r="CF42" s="3">
        <v>1994</v>
      </c>
      <c r="CG42" s="12">
        <v>80.37</v>
      </c>
      <c r="CH42" s="12">
        <v>7.24</v>
      </c>
      <c r="CI42" s="12">
        <v>0</v>
      </c>
      <c r="CJ42" s="12">
        <v>0</v>
      </c>
      <c r="CK42" s="12">
        <v>0</v>
      </c>
      <c r="CL42" s="12">
        <v>0.01</v>
      </c>
      <c r="CM42" s="12">
        <v>68.930000000000007</v>
      </c>
      <c r="CN42" s="12">
        <v>4.1900000000000004</v>
      </c>
      <c r="CO42" s="12">
        <v>0</v>
      </c>
      <c r="CP42" s="1">
        <v>10</v>
      </c>
      <c r="CQ42" s="3">
        <v>1994</v>
      </c>
      <c r="CR42" s="12">
        <v>143.94999999999999</v>
      </c>
      <c r="CS42" s="12">
        <v>23.08</v>
      </c>
      <c r="CT42" s="12">
        <v>0</v>
      </c>
      <c r="CU42" s="12">
        <v>0</v>
      </c>
      <c r="CV42" s="12">
        <v>0.15</v>
      </c>
      <c r="CW42" s="12">
        <v>0.03</v>
      </c>
      <c r="CX42" s="12">
        <v>116.17</v>
      </c>
      <c r="CY42" s="12">
        <v>4.5199999999999996</v>
      </c>
      <c r="CZ42" s="12">
        <v>0</v>
      </c>
      <c r="DA42" s="1">
        <v>10</v>
      </c>
      <c r="DB42" s="3">
        <v>1994</v>
      </c>
      <c r="DC42" s="12">
        <v>224.32</v>
      </c>
      <c r="DD42" s="12">
        <v>30.32</v>
      </c>
      <c r="DE42" s="12">
        <v>0</v>
      </c>
      <c r="DF42" s="12">
        <v>0</v>
      </c>
      <c r="DG42" s="12">
        <v>0.15</v>
      </c>
      <c r="DH42" s="12">
        <v>0.04</v>
      </c>
      <c r="DI42" s="12">
        <v>185.1</v>
      </c>
      <c r="DJ42" s="12">
        <v>8.7100000000000009</v>
      </c>
      <c r="DK42" s="12">
        <v>0</v>
      </c>
      <c r="DL42" s="14">
        <v>0.47451030164572505</v>
      </c>
      <c r="DM42" s="14">
        <f>CG42/DC42</f>
        <v>0.35828281027104142</v>
      </c>
      <c r="DN42" s="1"/>
      <c r="DO42" s="1"/>
      <c r="DP42" s="122"/>
      <c r="DQ42" s="122"/>
      <c r="DR42" s="183"/>
      <c r="DS42" s="183"/>
      <c r="DT42" s="183"/>
      <c r="DU42" s="1"/>
      <c r="DV42" s="1"/>
      <c r="DW42" s="1"/>
      <c r="DX42" s="1"/>
      <c r="DY42" s="184"/>
      <c r="DZ42" s="184"/>
      <c r="EA42" s="184"/>
      <c r="EB42" s="185"/>
      <c r="EC42" s="186"/>
      <c r="ED42" s="186"/>
      <c r="EE42" s="186"/>
      <c r="EF42" s="181"/>
      <c r="EG42" s="1"/>
    </row>
    <row r="43" spans="1:137" s="193" customFormat="1" ht="15" customHeight="1">
      <c r="A43" s="1" t="s">
        <v>704</v>
      </c>
      <c r="B43" s="84" t="s">
        <v>997</v>
      </c>
      <c r="C43" s="84" t="s">
        <v>997</v>
      </c>
      <c r="D43" s="1"/>
      <c r="E43" s="1"/>
      <c r="F43" s="1"/>
      <c r="G43" s="84"/>
      <c r="H43" s="84"/>
      <c r="I43" s="84"/>
      <c r="J43" s="84"/>
      <c r="K43" s="1"/>
      <c r="L43" s="1"/>
      <c r="M43" s="1" t="s">
        <v>437</v>
      </c>
      <c r="N43" s="1" t="s">
        <v>257</v>
      </c>
      <c r="O43" s="55" t="s">
        <v>710</v>
      </c>
      <c r="P43" s="1"/>
      <c r="Q43" s="1" t="s">
        <v>711</v>
      </c>
      <c r="R43" s="1"/>
      <c r="S43" s="1"/>
      <c r="T43" s="1"/>
      <c r="U43" s="259"/>
      <c r="V43">
        <v>49.401542000661003</v>
      </c>
      <c r="W43">
        <v>18.4170469998935</v>
      </c>
      <c r="X43" s="4">
        <v>49.4</v>
      </c>
      <c r="Y43" s="4">
        <v>18.420000000000002</v>
      </c>
      <c r="Z43" s="264">
        <f t="shared" si="0"/>
        <v>1.5420006610042947E-3</v>
      </c>
      <c r="AA43" s="264">
        <f t="shared" si="1"/>
        <v>-2.9530001065012357E-3</v>
      </c>
      <c r="AB43" s="1" t="s">
        <v>707</v>
      </c>
      <c r="AC43" s="1"/>
      <c r="AD43" s="79"/>
      <c r="AE43" s="1"/>
      <c r="AF43" s="1"/>
      <c r="AG43" s="1"/>
      <c r="AH43" s="79">
        <v>963</v>
      </c>
      <c r="AI43" s="79">
        <v>359</v>
      </c>
      <c r="AJ43" s="71">
        <f t="shared" si="2"/>
        <v>604</v>
      </c>
      <c r="AK43" s="9">
        <v>31.3</v>
      </c>
      <c r="AL43" s="2"/>
      <c r="AM43" s="9">
        <v>20.399999999999999</v>
      </c>
      <c r="AN43" s="2"/>
      <c r="AO43" s="9">
        <v>-8.1</v>
      </c>
      <c r="AP43" s="9">
        <v>28.5</v>
      </c>
      <c r="AQ43" s="2"/>
      <c r="AR43" s="2"/>
      <c r="AS43" s="2"/>
      <c r="AT43" s="9">
        <v>5.6</v>
      </c>
      <c r="AU43" s="1"/>
      <c r="AV43" s="79" t="s">
        <v>63</v>
      </c>
      <c r="AW43" s="1"/>
      <c r="AX43" s="120">
        <f t="shared" si="5"/>
        <v>171.96428571428572</v>
      </c>
      <c r="AY43" s="119">
        <v>23</v>
      </c>
      <c r="AZ43" s="1" t="s">
        <v>390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>
        <f t="shared" si="6"/>
        <v>2014</v>
      </c>
      <c r="BO43" s="1"/>
      <c r="BP43" s="1"/>
      <c r="BQ43" s="1"/>
      <c r="BR43" s="1"/>
      <c r="BS43" s="1"/>
      <c r="BT43" s="1"/>
      <c r="BU43" s="1"/>
      <c r="BV43" s="1">
        <v>473</v>
      </c>
      <c r="BW43" s="1"/>
      <c r="BX43" s="1"/>
      <c r="BY43" s="1"/>
      <c r="BZ43" s="1"/>
      <c r="CA43" s="1"/>
      <c r="CB43" s="1"/>
      <c r="CC43" s="1"/>
      <c r="CD43" s="1"/>
      <c r="CE43" s="55" t="s">
        <v>440</v>
      </c>
      <c r="CF43" s="1"/>
      <c r="CG43" s="1">
        <v>80</v>
      </c>
      <c r="CH43" s="1"/>
      <c r="CI43" s="1"/>
      <c r="CJ43" s="1"/>
      <c r="CK43" s="1"/>
      <c r="CL43" s="1"/>
      <c r="CM43" s="1"/>
      <c r="CN43" s="1"/>
      <c r="CO43" s="1"/>
      <c r="CP43" s="55" t="s">
        <v>440</v>
      </c>
      <c r="CQ43" s="1">
        <v>1994</v>
      </c>
      <c r="CR43" s="1">
        <v>144</v>
      </c>
      <c r="CS43" s="1"/>
      <c r="CT43" s="1"/>
      <c r="CU43" s="1"/>
      <c r="CV43" s="1"/>
      <c r="CW43" s="1"/>
      <c r="CX43" s="1"/>
      <c r="CY43" s="1"/>
      <c r="CZ43" s="1"/>
      <c r="DA43" s="55" t="s">
        <v>440</v>
      </c>
      <c r="DB43" s="1"/>
      <c r="DC43" s="1">
        <v>224</v>
      </c>
      <c r="DD43" s="1"/>
      <c r="DE43" s="1"/>
      <c r="DF43" s="1"/>
      <c r="DG43" s="1"/>
      <c r="DH43" s="1"/>
      <c r="DI43" s="1"/>
      <c r="DJ43" s="1"/>
      <c r="DK43" s="1"/>
      <c r="DL43" s="1"/>
      <c r="DM43" s="91">
        <v>0.47</v>
      </c>
      <c r="DN43" s="1"/>
      <c r="DO43" s="1"/>
      <c r="DP43" s="122"/>
      <c r="DQ43" s="122"/>
      <c r="DR43" s="183"/>
      <c r="DS43" s="183"/>
      <c r="DT43" s="183"/>
      <c r="DU43" s="1"/>
      <c r="DV43" s="1"/>
      <c r="DW43" s="1"/>
      <c r="DX43" s="1"/>
      <c r="DY43" s="184"/>
      <c r="DZ43" s="184"/>
      <c r="EA43" s="184"/>
      <c r="EB43" s="185"/>
      <c r="EC43" s="186"/>
      <c r="ED43" s="186"/>
      <c r="EE43" s="186"/>
      <c r="EF43" s="181"/>
      <c r="EG43" s="1"/>
    </row>
    <row r="44" spans="1:137" s="193" customFormat="1" ht="15" customHeight="1">
      <c r="A44" s="1" t="s">
        <v>732</v>
      </c>
      <c r="B44" s="84" t="s">
        <v>997</v>
      </c>
      <c r="C44" s="84"/>
      <c r="D44" s="1"/>
      <c r="E44" s="1"/>
      <c r="F44" s="1"/>
      <c r="G44" s="84"/>
      <c r="H44" s="84"/>
      <c r="I44" s="84"/>
      <c r="J44" s="84"/>
      <c r="K44" s="1" t="s">
        <v>733</v>
      </c>
      <c r="L44" s="1" t="s">
        <v>50</v>
      </c>
      <c r="M44" s="1" t="s">
        <v>437</v>
      </c>
      <c r="N44" s="1" t="s">
        <v>257</v>
      </c>
      <c r="O44" s="55" t="s">
        <v>258</v>
      </c>
      <c r="P44" s="55" t="s">
        <v>96</v>
      </c>
      <c r="Q44" s="2">
        <v>52.82</v>
      </c>
      <c r="R44" s="2">
        <v>16.21</v>
      </c>
      <c r="S44" s="3" t="s">
        <v>260</v>
      </c>
      <c r="T44" s="1"/>
      <c r="U44" s="259"/>
      <c r="V44">
        <v>48.873949060113098</v>
      </c>
      <c r="W44">
        <v>13.822618428544599</v>
      </c>
      <c r="X44" s="4">
        <v>48.866666666666703</v>
      </c>
      <c r="Y44" s="4">
        <v>13.8333333333333</v>
      </c>
      <c r="Z44" s="264">
        <f t="shared" si="0"/>
        <v>7.2823934463954743E-3</v>
      </c>
      <c r="AA44" s="264">
        <f t="shared" si="1"/>
        <v>-1.0714904788700963E-2</v>
      </c>
      <c r="AB44" s="5" t="s">
        <v>734</v>
      </c>
      <c r="AC44" s="5" t="s">
        <v>735</v>
      </c>
      <c r="AD44" s="6"/>
      <c r="AE44" s="52">
        <v>793</v>
      </c>
      <c r="AF44" s="52"/>
      <c r="AG44" s="52"/>
      <c r="AH44" s="53">
        <v>1071</v>
      </c>
      <c r="AI44" s="53">
        <v>369</v>
      </c>
      <c r="AJ44" s="71">
        <f t="shared" si="2"/>
        <v>702</v>
      </c>
      <c r="AK44" s="117">
        <v>22.3</v>
      </c>
      <c r="AL44" s="2">
        <v>14</v>
      </c>
      <c r="AM44" s="9">
        <v>20.2</v>
      </c>
      <c r="AN44" s="2">
        <v>-4</v>
      </c>
      <c r="AO44" s="9">
        <v>-7.7</v>
      </c>
      <c r="AP44" s="9">
        <v>27.9</v>
      </c>
      <c r="AQ44" s="2">
        <v>5</v>
      </c>
      <c r="AR44" s="2"/>
      <c r="AS44" s="2"/>
      <c r="AT44" s="9">
        <v>5.4</v>
      </c>
      <c r="AU44" s="2"/>
      <c r="AV44" s="9" t="s">
        <v>63</v>
      </c>
      <c r="AW44" s="10">
        <v>17.6544766708701</v>
      </c>
      <c r="AX44" s="120">
        <f t="shared" si="5"/>
        <v>198.33333333333331</v>
      </c>
      <c r="AY44" s="119">
        <v>25</v>
      </c>
      <c r="AZ44" s="1" t="s">
        <v>861</v>
      </c>
      <c r="BA44" s="1" t="s">
        <v>76</v>
      </c>
      <c r="BB44" s="54">
        <v>0.48567119155354405</v>
      </c>
      <c r="BC44" s="54">
        <v>0.19909502262443401</v>
      </c>
      <c r="BD44" s="54">
        <v>0.31523378582202105</v>
      </c>
      <c r="BE44" s="1" t="s">
        <v>736</v>
      </c>
      <c r="BF44" s="1">
        <v>9180</v>
      </c>
      <c r="BG44" s="1" t="s">
        <v>79</v>
      </c>
      <c r="BH44" s="1" t="s">
        <v>79</v>
      </c>
      <c r="BI44" s="1" t="s">
        <v>79</v>
      </c>
      <c r="BJ44" s="1" t="s">
        <v>79</v>
      </c>
      <c r="BK44" s="56" t="s">
        <v>130</v>
      </c>
      <c r="BL44" s="56" t="s">
        <v>131</v>
      </c>
      <c r="BM44" s="56">
        <v>1989</v>
      </c>
      <c r="BN44" s="1">
        <f t="shared" si="6"/>
        <v>25</v>
      </c>
      <c r="BO44" s="56">
        <v>0</v>
      </c>
      <c r="BP44" s="56" t="s">
        <v>79</v>
      </c>
      <c r="BQ44" s="56" t="s">
        <v>79</v>
      </c>
      <c r="BR44" s="56" t="s">
        <v>132</v>
      </c>
      <c r="BS44" s="56" t="s">
        <v>79</v>
      </c>
      <c r="BT44" s="1" t="s">
        <v>737</v>
      </c>
      <c r="BU44" s="1"/>
      <c r="BV44" s="58">
        <v>663</v>
      </c>
      <c r="BW44" s="58">
        <v>322</v>
      </c>
      <c r="BX44" s="58">
        <v>0</v>
      </c>
      <c r="BY44" s="58">
        <v>0</v>
      </c>
      <c r="BZ44" s="58">
        <v>26</v>
      </c>
      <c r="CA44" s="58">
        <v>106</v>
      </c>
      <c r="CB44" s="58">
        <v>29</v>
      </c>
      <c r="CC44" s="58">
        <v>180</v>
      </c>
      <c r="CD44" s="58">
        <v>0</v>
      </c>
      <c r="CE44" s="1">
        <v>10</v>
      </c>
      <c r="CF44" s="63">
        <v>1974</v>
      </c>
      <c r="CG44" s="57" t="s">
        <v>79</v>
      </c>
      <c r="CH44" s="57" t="s">
        <v>79</v>
      </c>
      <c r="CI44" s="57" t="s">
        <v>79</v>
      </c>
      <c r="CJ44" s="57" t="s">
        <v>79</v>
      </c>
      <c r="CK44" s="57" t="s">
        <v>79</v>
      </c>
      <c r="CL44" s="57" t="s">
        <v>79</v>
      </c>
      <c r="CM44" s="57" t="s">
        <v>79</v>
      </c>
      <c r="CN44" s="57" t="s">
        <v>79</v>
      </c>
      <c r="CO44" s="57" t="s">
        <v>79</v>
      </c>
      <c r="CP44" s="56">
        <v>10</v>
      </c>
      <c r="CQ44" s="3">
        <v>1974</v>
      </c>
      <c r="CR44" s="57" t="s">
        <v>79</v>
      </c>
      <c r="CS44" s="57" t="s">
        <v>79</v>
      </c>
      <c r="CT44" s="57" t="s">
        <v>79</v>
      </c>
      <c r="CU44" s="57" t="s">
        <v>79</v>
      </c>
      <c r="CV44" s="57" t="s">
        <v>79</v>
      </c>
      <c r="CW44" s="57" t="s">
        <v>79</v>
      </c>
      <c r="CX44" s="57" t="s">
        <v>79</v>
      </c>
      <c r="CY44" s="57" t="s">
        <v>79</v>
      </c>
      <c r="CZ44" s="57" t="s">
        <v>79</v>
      </c>
      <c r="DA44" s="56">
        <v>10</v>
      </c>
      <c r="DB44" s="63">
        <v>1974</v>
      </c>
      <c r="DC44" s="12">
        <v>57</v>
      </c>
      <c r="DD44" s="57" t="s">
        <v>79</v>
      </c>
      <c r="DE44" s="57" t="s">
        <v>79</v>
      </c>
      <c r="DF44" s="57" t="s">
        <v>79</v>
      </c>
      <c r="DG44" s="57" t="s">
        <v>79</v>
      </c>
      <c r="DH44" s="57" t="s">
        <v>79</v>
      </c>
      <c r="DI44" s="57" t="s">
        <v>79</v>
      </c>
      <c r="DJ44" s="57" t="s">
        <v>79</v>
      </c>
      <c r="DK44" s="57" t="s">
        <v>79</v>
      </c>
      <c r="DL44" s="14">
        <v>8.5972850678733004E-2</v>
      </c>
      <c r="DM44" s="14" t="s">
        <v>79</v>
      </c>
      <c r="DN44" s="1"/>
      <c r="DO44" s="1"/>
      <c r="DP44" s="122"/>
      <c r="DQ44" s="122"/>
      <c r="DR44" s="183"/>
      <c r="DS44" s="183"/>
      <c r="DT44" s="183"/>
      <c r="DU44" s="1"/>
      <c r="DV44" s="1"/>
      <c r="DW44" s="1"/>
      <c r="DX44" s="1"/>
      <c r="DY44" s="184"/>
      <c r="DZ44" s="184"/>
      <c r="EA44" s="184"/>
      <c r="EB44" s="185"/>
      <c r="EC44" s="186"/>
      <c r="ED44" s="186"/>
      <c r="EE44" s="186"/>
      <c r="EF44" s="181"/>
      <c r="EG44" s="1"/>
    </row>
    <row r="45" spans="1:137" s="193" customFormat="1" ht="15" customHeight="1">
      <c r="A45" s="1" t="s">
        <v>774</v>
      </c>
      <c r="B45" s="84" t="s">
        <v>997</v>
      </c>
      <c r="C45" s="84" t="s">
        <v>997</v>
      </c>
      <c r="D45" s="1"/>
      <c r="E45" s="1"/>
      <c r="F45" s="1"/>
      <c r="G45" s="84"/>
      <c r="H45" s="84"/>
      <c r="I45" s="84"/>
      <c r="J45" s="84"/>
      <c r="K45" s="1"/>
      <c r="L45" s="1"/>
      <c r="M45" s="1" t="s">
        <v>437</v>
      </c>
      <c r="N45" s="1" t="s">
        <v>257</v>
      </c>
      <c r="O45" s="55" t="s">
        <v>775</v>
      </c>
      <c r="P45" s="1"/>
      <c r="Q45" s="1" t="s">
        <v>80</v>
      </c>
      <c r="R45" s="1"/>
      <c r="S45" s="1"/>
      <c r="T45" s="1"/>
      <c r="U45" s="259"/>
      <c r="V45">
        <v>49.313314531127503</v>
      </c>
      <c r="W45">
        <v>15.5229444950629</v>
      </c>
      <c r="X45" s="4">
        <v>49.32</v>
      </c>
      <c r="Y45" s="4">
        <v>15.52</v>
      </c>
      <c r="Z45" s="264">
        <f t="shared" si="0"/>
        <v>-6.6854688724973244E-3</v>
      </c>
      <c r="AA45" s="264">
        <f t="shared" si="1"/>
        <v>2.9444950629002875E-3</v>
      </c>
      <c r="AB45" s="1" t="s">
        <v>776</v>
      </c>
      <c r="AC45" s="1"/>
      <c r="AD45" s="79"/>
      <c r="AE45" s="1"/>
      <c r="AF45" s="1"/>
      <c r="AG45" s="1"/>
      <c r="AH45" s="79">
        <v>726</v>
      </c>
      <c r="AI45" s="79">
        <v>360</v>
      </c>
      <c r="AJ45" s="71">
        <f t="shared" si="2"/>
        <v>366</v>
      </c>
      <c r="AK45" s="9">
        <v>19.8</v>
      </c>
      <c r="AL45" s="2"/>
      <c r="AM45" s="9">
        <v>20.9</v>
      </c>
      <c r="AN45" s="2"/>
      <c r="AO45" s="9">
        <v>-6.3</v>
      </c>
      <c r="AP45" s="9">
        <v>27.2</v>
      </c>
      <c r="AQ45" s="2"/>
      <c r="AR45" s="2"/>
      <c r="AS45" s="2"/>
      <c r="AT45" s="9">
        <v>6.4</v>
      </c>
      <c r="AU45" s="1"/>
      <c r="AV45" s="79" t="s">
        <v>63</v>
      </c>
      <c r="AW45" s="1"/>
      <c r="AX45" s="120">
        <f t="shared" si="5"/>
        <v>113.4375</v>
      </c>
      <c r="AY45" s="119">
        <v>24</v>
      </c>
      <c r="AZ45" s="1" t="s">
        <v>777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>
        <f t="shared" si="6"/>
        <v>2014</v>
      </c>
      <c r="BO45" s="1"/>
      <c r="BP45" s="1"/>
      <c r="BQ45" s="1"/>
      <c r="BR45" s="1"/>
      <c r="BS45" s="1"/>
      <c r="BT45" s="1"/>
      <c r="BU45" s="1"/>
      <c r="BV45" s="1">
        <v>681</v>
      </c>
      <c r="BW45" s="1"/>
      <c r="BX45" s="1"/>
      <c r="BY45" s="1"/>
      <c r="BZ45" s="1"/>
      <c r="CA45" s="1"/>
      <c r="CB45" s="1"/>
      <c r="CC45" s="1"/>
      <c r="CD45" s="1"/>
      <c r="CE45" s="55" t="s">
        <v>440</v>
      </c>
      <c r="CF45" s="1"/>
      <c r="CG45" s="1">
        <v>46</v>
      </c>
      <c r="CH45" s="1"/>
      <c r="CI45" s="1"/>
      <c r="CJ45" s="1"/>
      <c r="CK45" s="1"/>
      <c r="CL45" s="1"/>
      <c r="CM45" s="1"/>
      <c r="CN45" s="1"/>
      <c r="CO45" s="1"/>
      <c r="CP45" s="55" t="s">
        <v>440</v>
      </c>
      <c r="CQ45" s="1">
        <v>1973</v>
      </c>
      <c r="CR45" s="1">
        <v>52</v>
      </c>
      <c r="CS45" s="1"/>
      <c r="CT45" s="1"/>
      <c r="CU45" s="1"/>
      <c r="CV45" s="1"/>
      <c r="CW45" s="1"/>
      <c r="CX45" s="1"/>
      <c r="CY45" s="1"/>
      <c r="CZ45" s="1"/>
      <c r="DA45" s="55" t="s">
        <v>440</v>
      </c>
      <c r="DB45" s="1"/>
      <c r="DC45" s="1">
        <v>98</v>
      </c>
      <c r="DD45" s="1"/>
      <c r="DE45" s="1"/>
      <c r="DF45" s="1"/>
      <c r="DG45" s="1"/>
      <c r="DH45" s="1"/>
      <c r="DI45" s="1"/>
      <c r="DJ45" s="1"/>
      <c r="DK45" s="1"/>
      <c r="DL45" s="1"/>
      <c r="DM45" s="91">
        <v>0.14000000000000001</v>
      </c>
      <c r="DN45" s="1"/>
      <c r="DO45" s="1"/>
      <c r="DP45" s="122"/>
      <c r="DQ45" s="122"/>
      <c r="DR45" s="183"/>
      <c r="DS45" s="183"/>
      <c r="DT45" s="183"/>
      <c r="DU45" s="1"/>
      <c r="DV45" s="1"/>
      <c r="DW45" s="1"/>
      <c r="DX45" s="1"/>
      <c r="DY45" s="184"/>
      <c r="DZ45" s="184"/>
      <c r="EA45" s="184"/>
      <c r="EB45" s="185"/>
      <c r="EC45" s="186"/>
      <c r="ED45" s="186"/>
      <c r="EE45" s="186"/>
      <c r="EF45" s="181"/>
      <c r="EG45" s="1"/>
    </row>
    <row r="46" spans="1:137" ht="15" customHeight="1">
      <c r="A46" s="1" t="s">
        <v>774</v>
      </c>
      <c r="B46" s="84" t="s">
        <v>997</v>
      </c>
      <c r="C46" s="84" t="s">
        <v>997</v>
      </c>
      <c r="G46" s="84"/>
      <c r="H46" s="84"/>
      <c r="I46" s="84"/>
      <c r="J46" s="84"/>
      <c r="M46" s="1" t="s">
        <v>437</v>
      </c>
      <c r="N46" s="1" t="s">
        <v>257</v>
      </c>
      <c r="O46" s="55" t="s">
        <v>778</v>
      </c>
      <c r="Q46" s="1" t="s">
        <v>80</v>
      </c>
      <c r="R46" s="1"/>
      <c r="S46" s="1"/>
      <c r="U46" s="259"/>
      <c r="V46">
        <v>49.313314531127503</v>
      </c>
      <c r="W46">
        <v>15.5229444950629</v>
      </c>
      <c r="X46" s="4">
        <v>49.32</v>
      </c>
      <c r="Y46" s="4">
        <v>15.52</v>
      </c>
      <c r="Z46" s="264">
        <f t="shared" si="0"/>
        <v>-6.6854688724973244E-3</v>
      </c>
      <c r="AA46" s="264">
        <f t="shared" si="1"/>
        <v>2.9444950629002875E-3</v>
      </c>
      <c r="AB46" s="1" t="s">
        <v>776</v>
      </c>
      <c r="AC46" s="1"/>
      <c r="AD46" s="79"/>
      <c r="AE46" s="1"/>
      <c r="AF46" s="1"/>
      <c r="AG46" s="1"/>
      <c r="AH46" s="79">
        <v>726</v>
      </c>
      <c r="AI46" s="79">
        <v>360</v>
      </c>
      <c r="AJ46" s="71">
        <f t="shared" si="2"/>
        <v>366</v>
      </c>
      <c r="AK46" s="9">
        <v>20.8</v>
      </c>
      <c r="AM46" s="9">
        <v>20.9</v>
      </c>
      <c r="AO46" s="9">
        <v>-6.3</v>
      </c>
      <c r="AP46" s="9">
        <v>27.2</v>
      </c>
      <c r="AT46" s="9">
        <v>6.4</v>
      </c>
      <c r="AU46" s="1"/>
      <c r="AV46" s="79" t="s">
        <v>63</v>
      </c>
      <c r="AW46" s="1"/>
      <c r="AX46" s="120">
        <f t="shared" si="5"/>
        <v>113.4375</v>
      </c>
      <c r="AY46" s="119">
        <v>24</v>
      </c>
      <c r="AZ46" s="1" t="s">
        <v>458</v>
      </c>
      <c r="BN46" s="1">
        <f t="shared" si="6"/>
        <v>2014</v>
      </c>
      <c r="BV46" s="1">
        <v>681</v>
      </c>
      <c r="BW46" s="1"/>
      <c r="BX46" s="1"/>
      <c r="BY46" s="1"/>
      <c r="BZ46" s="1"/>
      <c r="CA46" s="1"/>
      <c r="CB46" s="1"/>
      <c r="CC46" s="1"/>
      <c r="CD46" s="1"/>
      <c r="CE46" s="55" t="s">
        <v>440</v>
      </c>
      <c r="CF46" s="1"/>
      <c r="CG46" s="1">
        <v>49</v>
      </c>
      <c r="CH46" s="1"/>
      <c r="CI46" s="1"/>
      <c r="CJ46" s="1"/>
      <c r="CK46" s="1"/>
      <c r="CL46" s="1"/>
      <c r="CM46" s="1"/>
      <c r="CN46" s="1"/>
      <c r="CO46" s="1"/>
      <c r="CP46" s="55" t="s">
        <v>440</v>
      </c>
      <c r="CQ46" s="1">
        <v>2000</v>
      </c>
      <c r="CR46" s="1">
        <v>153</v>
      </c>
      <c r="CS46" s="1"/>
      <c r="CT46" s="1"/>
      <c r="CU46" s="1"/>
      <c r="CV46" s="1"/>
      <c r="CW46" s="1"/>
      <c r="CX46" s="1"/>
      <c r="CY46" s="1"/>
      <c r="CZ46" s="1"/>
      <c r="DA46" s="55" t="s">
        <v>440</v>
      </c>
      <c r="DB46" s="1"/>
      <c r="DC46" s="1">
        <v>201</v>
      </c>
      <c r="DL46" s="1"/>
      <c r="DM46" s="91">
        <v>0.30000000000000004</v>
      </c>
      <c r="DP46" s="122"/>
      <c r="DQ46" s="122"/>
      <c r="DR46" s="183"/>
      <c r="DS46" s="183"/>
      <c r="DT46" s="183"/>
      <c r="DY46" s="184"/>
      <c r="DZ46" s="184"/>
      <c r="EA46" s="184"/>
      <c r="EB46" s="185"/>
      <c r="EC46" s="186"/>
      <c r="ED46" s="186"/>
      <c r="EE46" s="186"/>
      <c r="EF46" s="181"/>
    </row>
    <row r="47" spans="1:137" ht="15" customHeight="1">
      <c r="A47" s="1" t="s">
        <v>779</v>
      </c>
      <c r="B47" s="84" t="s">
        <v>997</v>
      </c>
      <c r="C47" s="84" t="s">
        <v>997</v>
      </c>
      <c r="G47" s="84"/>
      <c r="H47" s="84"/>
      <c r="I47" s="84"/>
      <c r="J47" s="84"/>
      <c r="K47" s="1" t="s">
        <v>780</v>
      </c>
      <c r="L47" s="1" t="s">
        <v>781</v>
      </c>
      <c r="M47" s="1" t="s">
        <v>437</v>
      </c>
      <c r="N47" s="1" t="s">
        <v>257</v>
      </c>
      <c r="O47" s="55" t="s">
        <v>778</v>
      </c>
      <c r="P47" s="55" t="s">
        <v>782</v>
      </c>
      <c r="Q47" s="62">
        <v>25.06</v>
      </c>
      <c r="R47" s="2">
        <v>1</v>
      </c>
      <c r="S47" s="3" t="s">
        <v>97</v>
      </c>
      <c r="U47" s="259"/>
      <c r="V47">
        <v>49.313314531127503</v>
      </c>
      <c r="W47">
        <v>15.5229444950629</v>
      </c>
      <c r="X47" s="4">
        <v>49.316666666666698</v>
      </c>
      <c r="Y47" s="4">
        <v>15.516666666666699</v>
      </c>
      <c r="Z47" s="264">
        <f t="shared" si="0"/>
        <v>-3.3521355391954444E-3</v>
      </c>
      <c r="AA47" s="264">
        <f t="shared" si="1"/>
        <v>6.2778283962003911E-3</v>
      </c>
      <c r="AB47" s="5" t="s">
        <v>776</v>
      </c>
      <c r="AC47" s="5" t="s">
        <v>783</v>
      </c>
      <c r="AE47" s="52">
        <v>978</v>
      </c>
      <c r="AF47" s="52"/>
      <c r="AG47" s="52"/>
      <c r="AH47" s="79">
        <v>726</v>
      </c>
      <c r="AI47" s="79">
        <v>360</v>
      </c>
      <c r="AJ47" s="71">
        <f t="shared" si="2"/>
        <v>366</v>
      </c>
      <c r="AK47" s="9">
        <v>21.8</v>
      </c>
      <c r="AL47" s="2">
        <v>15.4</v>
      </c>
      <c r="AM47" s="9">
        <v>20.9</v>
      </c>
      <c r="AN47" s="2">
        <v>-4.5</v>
      </c>
      <c r="AO47" s="9">
        <v>-6.3</v>
      </c>
      <c r="AP47" s="9">
        <v>27.2</v>
      </c>
      <c r="AQ47" s="2">
        <v>5.5</v>
      </c>
      <c r="AT47" s="9">
        <v>6.4</v>
      </c>
      <c r="AV47" s="79" t="s">
        <v>63</v>
      </c>
      <c r="AW47" s="10">
        <v>15.7464212678937</v>
      </c>
      <c r="AX47" s="120">
        <f t="shared" si="5"/>
        <v>113.4375</v>
      </c>
      <c r="AY47" s="119">
        <v>24</v>
      </c>
      <c r="AZ47" s="1" t="s">
        <v>458</v>
      </c>
      <c r="BA47" s="1" t="s">
        <v>122</v>
      </c>
      <c r="BB47" s="54">
        <v>0.75699370016300305</v>
      </c>
      <c r="BC47" s="54">
        <v>0.24300629983699701</v>
      </c>
      <c r="BD47" s="54">
        <v>0</v>
      </c>
      <c r="BE47" s="1" t="s">
        <v>77</v>
      </c>
      <c r="BF47" s="1">
        <v>9130</v>
      </c>
      <c r="BG47" s="1" t="s">
        <v>102</v>
      </c>
      <c r="BH47" s="1" t="s">
        <v>79</v>
      </c>
      <c r="BI47" s="1" t="s">
        <v>79</v>
      </c>
      <c r="BJ47" s="1" t="s">
        <v>79</v>
      </c>
      <c r="BK47" s="1" t="s">
        <v>79</v>
      </c>
      <c r="BL47" s="1" t="s">
        <v>79</v>
      </c>
      <c r="BM47" s="56">
        <v>1953</v>
      </c>
      <c r="BN47" s="1">
        <f t="shared" si="6"/>
        <v>61</v>
      </c>
      <c r="BO47" s="56">
        <v>0</v>
      </c>
      <c r="BP47" s="56" t="s">
        <v>79</v>
      </c>
      <c r="BQ47" s="56" t="s">
        <v>79</v>
      </c>
      <c r="BR47" s="56" t="s">
        <v>132</v>
      </c>
      <c r="BS47" s="56" t="s">
        <v>79</v>
      </c>
      <c r="BT47" s="1" t="s">
        <v>784</v>
      </c>
      <c r="BV47" s="12">
        <v>680.97</v>
      </c>
      <c r="BW47" s="12">
        <v>515.49</v>
      </c>
      <c r="BX47" s="12">
        <v>0</v>
      </c>
      <c r="BY47" s="12">
        <v>35.29</v>
      </c>
      <c r="BZ47" s="12">
        <v>106.92</v>
      </c>
      <c r="CA47" s="12">
        <v>23.27</v>
      </c>
      <c r="CB47" s="12">
        <v>0</v>
      </c>
      <c r="CC47" s="12">
        <v>0</v>
      </c>
      <c r="CD47" s="12">
        <v>0</v>
      </c>
      <c r="CE47" s="1">
        <v>10</v>
      </c>
      <c r="CF47" s="3">
        <v>2000</v>
      </c>
      <c r="CG47" s="12">
        <v>48.66</v>
      </c>
      <c r="CH47" s="12">
        <v>18.760000000000002</v>
      </c>
      <c r="CI47" s="12">
        <v>0</v>
      </c>
      <c r="CJ47" s="12">
        <v>0</v>
      </c>
      <c r="CK47" s="12">
        <v>5.44</v>
      </c>
      <c r="CL47" s="12">
        <v>24.19</v>
      </c>
      <c r="CM47" s="12">
        <v>0.27</v>
      </c>
      <c r="CN47" s="12">
        <v>0</v>
      </c>
      <c r="CO47" s="12">
        <v>0</v>
      </c>
      <c r="CP47" s="1">
        <v>10</v>
      </c>
      <c r="CQ47" s="3">
        <v>2000</v>
      </c>
      <c r="CR47" s="12">
        <v>152.79</v>
      </c>
      <c r="CS47" s="12">
        <v>35.26</v>
      </c>
      <c r="CT47" s="12">
        <v>0</v>
      </c>
      <c r="CU47" s="12">
        <v>0</v>
      </c>
      <c r="CV47" s="12">
        <v>13.04</v>
      </c>
      <c r="CW47" s="12">
        <v>95.62</v>
      </c>
      <c r="CX47" s="12">
        <v>8.8699999999999992</v>
      </c>
      <c r="CY47" s="12">
        <v>0</v>
      </c>
      <c r="CZ47" s="12">
        <v>0</v>
      </c>
      <c r="DA47" s="1">
        <v>10</v>
      </c>
      <c r="DB47" s="3">
        <v>2000</v>
      </c>
      <c r="DC47" s="12">
        <v>201.45</v>
      </c>
      <c r="DD47" s="12">
        <v>54.02</v>
      </c>
      <c r="DE47" s="12">
        <v>0</v>
      </c>
      <c r="DF47" s="12">
        <v>0</v>
      </c>
      <c r="DG47" s="12">
        <v>18.48</v>
      </c>
      <c r="DH47" s="12">
        <v>119.81</v>
      </c>
      <c r="DI47" s="12">
        <v>9.14</v>
      </c>
      <c r="DJ47" s="12">
        <v>0</v>
      </c>
      <c r="DK47" s="12">
        <v>0</v>
      </c>
      <c r="DL47" s="14">
        <v>0.29582801004449505</v>
      </c>
      <c r="DM47" s="14">
        <f>CG47/DC47</f>
        <v>0.24154877140729708</v>
      </c>
      <c r="DP47" s="122"/>
      <c r="DQ47" s="122"/>
      <c r="DR47" s="183"/>
      <c r="DS47" s="183"/>
      <c r="DT47" s="183"/>
      <c r="DY47" s="184"/>
      <c r="DZ47" s="184"/>
      <c r="EA47" s="184"/>
      <c r="EB47" s="185"/>
      <c r="EC47" s="186"/>
      <c r="ED47" s="186"/>
      <c r="EE47" s="186"/>
      <c r="EF47" s="181"/>
    </row>
    <row r="48" spans="1:137" ht="15" customHeight="1">
      <c r="A48" s="1" t="s">
        <v>812</v>
      </c>
      <c r="B48" s="84" t="s">
        <v>997</v>
      </c>
      <c r="C48" s="84"/>
      <c r="G48" s="84"/>
      <c r="H48" s="84"/>
      <c r="I48" s="84"/>
      <c r="J48" s="84"/>
      <c r="M48" s="1" t="s">
        <v>437</v>
      </c>
      <c r="N48" s="1" t="s">
        <v>257</v>
      </c>
      <c r="O48" s="55" t="s">
        <v>813</v>
      </c>
      <c r="Q48" s="1">
        <v>38.1</v>
      </c>
      <c r="R48" s="1"/>
      <c r="S48" s="1"/>
      <c r="U48" s="259"/>
      <c r="V48">
        <v>49.696826037203898</v>
      </c>
      <c r="W48">
        <v>15.9603342475059</v>
      </c>
      <c r="X48" s="4">
        <v>49.65</v>
      </c>
      <c r="Y48" s="4">
        <v>16</v>
      </c>
      <c r="Z48" s="264">
        <f t="shared" si="0"/>
        <v>4.6826037203899773E-2</v>
      </c>
      <c r="AA48" s="264">
        <f t="shared" si="1"/>
        <v>-3.9665752494100204E-2</v>
      </c>
      <c r="AB48" s="1" t="s">
        <v>814</v>
      </c>
      <c r="AC48" s="1"/>
      <c r="AD48" s="79"/>
      <c r="AE48" s="1"/>
      <c r="AF48" s="1"/>
      <c r="AG48" s="1"/>
      <c r="AH48" s="79">
        <v>704</v>
      </c>
      <c r="AI48" s="79">
        <v>354</v>
      </c>
      <c r="AJ48" s="71">
        <f t="shared" si="2"/>
        <v>350</v>
      </c>
      <c r="AK48" s="9">
        <v>25.7</v>
      </c>
      <c r="AM48" s="9">
        <v>20.2</v>
      </c>
      <c r="AO48" s="9">
        <v>-6.8</v>
      </c>
      <c r="AP48" s="9">
        <v>27</v>
      </c>
      <c r="AT48" s="9">
        <v>6</v>
      </c>
      <c r="AU48" s="1"/>
      <c r="AV48" s="79" t="s">
        <v>63</v>
      </c>
      <c r="AW48" s="1"/>
      <c r="AX48" s="120">
        <f t="shared" si="5"/>
        <v>117.33333333333333</v>
      </c>
      <c r="AY48" s="119">
        <v>24</v>
      </c>
      <c r="AZ48" s="1" t="s">
        <v>815</v>
      </c>
      <c r="BN48" s="1">
        <f t="shared" si="6"/>
        <v>2014</v>
      </c>
      <c r="BV48" s="1">
        <v>536</v>
      </c>
      <c r="BW48" s="1"/>
      <c r="BX48" s="1"/>
      <c r="BY48" s="1"/>
      <c r="BZ48" s="1"/>
      <c r="CA48" s="1"/>
      <c r="CB48" s="1"/>
      <c r="CC48" s="1"/>
      <c r="CD48" s="1"/>
      <c r="CE48" s="55" t="s">
        <v>359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55" t="s">
        <v>359</v>
      </c>
      <c r="CQ48" s="1">
        <v>1974</v>
      </c>
      <c r="CR48" s="1"/>
      <c r="CS48" s="1"/>
      <c r="CT48" s="1"/>
      <c r="CU48" s="1"/>
      <c r="CV48" s="1"/>
      <c r="CW48" s="1"/>
      <c r="CX48" s="1"/>
      <c r="CY48" s="1"/>
      <c r="CZ48" s="1"/>
      <c r="DA48" s="55" t="s">
        <v>359</v>
      </c>
      <c r="DB48" s="1"/>
      <c r="DC48" s="1">
        <v>181</v>
      </c>
      <c r="DL48" s="1"/>
      <c r="DM48" s="91">
        <v>0.34</v>
      </c>
      <c r="DP48" s="122"/>
      <c r="DQ48" s="122"/>
      <c r="DR48" s="183"/>
      <c r="DS48" s="183"/>
      <c r="DT48" s="183"/>
      <c r="DY48" s="184"/>
      <c r="DZ48" s="184"/>
      <c r="EA48" s="184"/>
      <c r="EB48" s="185"/>
      <c r="EC48" s="186"/>
      <c r="ED48" s="186"/>
      <c r="EE48" s="186"/>
      <c r="EF48" s="181"/>
    </row>
    <row r="49" spans="1:137" s="56" customFormat="1" ht="15" customHeight="1">
      <c r="A49" s="1" t="s">
        <v>812</v>
      </c>
      <c r="B49" s="84" t="s">
        <v>997</v>
      </c>
      <c r="C49" s="84"/>
      <c r="D49" s="1"/>
      <c r="E49" s="1"/>
      <c r="F49" s="1"/>
      <c r="G49" s="84"/>
      <c r="H49" s="84"/>
      <c r="I49" s="84"/>
      <c r="J49" s="84"/>
      <c r="K49" s="1"/>
      <c r="L49" s="1"/>
      <c r="M49" s="1" t="s">
        <v>437</v>
      </c>
      <c r="N49" s="1" t="s">
        <v>257</v>
      </c>
      <c r="O49" s="55" t="s">
        <v>813</v>
      </c>
      <c r="P49" s="1"/>
      <c r="Q49" s="1">
        <v>38.1</v>
      </c>
      <c r="R49" s="1"/>
      <c r="S49" s="1"/>
      <c r="T49" s="1"/>
      <c r="U49" s="259"/>
      <c r="V49">
        <v>49.696826037203898</v>
      </c>
      <c r="W49">
        <v>15.9603342475059</v>
      </c>
      <c r="X49" s="4">
        <v>49.65</v>
      </c>
      <c r="Y49" s="4">
        <v>16</v>
      </c>
      <c r="Z49" s="264">
        <f t="shared" si="0"/>
        <v>4.6826037203899773E-2</v>
      </c>
      <c r="AA49" s="264">
        <f t="shared" si="1"/>
        <v>-3.9665752494100204E-2</v>
      </c>
      <c r="AB49" s="1" t="s">
        <v>814</v>
      </c>
      <c r="AC49" s="1"/>
      <c r="AD49" s="79"/>
      <c r="AE49" s="1"/>
      <c r="AF49" s="1"/>
      <c r="AG49" s="1"/>
      <c r="AH49" s="79">
        <v>704</v>
      </c>
      <c r="AI49" s="79">
        <v>354</v>
      </c>
      <c r="AJ49" s="71">
        <f t="shared" si="2"/>
        <v>350</v>
      </c>
      <c r="AK49" s="9">
        <v>25.7</v>
      </c>
      <c r="AL49" s="2"/>
      <c r="AM49" s="9">
        <v>20.2</v>
      </c>
      <c r="AN49" s="2"/>
      <c r="AO49" s="9">
        <v>-6.8</v>
      </c>
      <c r="AP49" s="9">
        <v>27</v>
      </c>
      <c r="AQ49" s="2"/>
      <c r="AR49" s="2"/>
      <c r="AS49" s="2"/>
      <c r="AT49" s="9">
        <v>6</v>
      </c>
      <c r="AU49" s="1"/>
      <c r="AV49" s="79" t="s">
        <v>63</v>
      </c>
      <c r="AW49" s="1"/>
      <c r="AX49" s="120">
        <f t="shared" si="5"/>
        <v>117.33333333333333</v>
      </c>
      <c r="AY49" s="119">
        <v>24</v>
      </c>
      <c r="AZ49" s="1" t="s">
        <v>815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>
        <f t="shared" si="6"/>
        <v>2014</v>
      </c>
      <c r="BO49" s="1"/>
      <c r="BP49" s="1"/>
      <c r="BQ49" s="1"/>
      <c r="BR49" s="1"/>
      <c r="BS49" s="1"/>
      <c r="BT49" s="1"/>
      <c r="BU49" s="1"/>
      <c r="BV49" s="1">
        <v>580</v>
      </c>
      <c r="BW49" s="1"/>
      <c r="BX49" s="1"/>
      <c r="BY49" s="1"/>
      <c r="BZ49" s="1"/>
      <c r="CA49" s="1"/>
      <c r="CB49" s="1"/>
      <c r="CC49" s="1"/>
      <c r="CD49" s="1"/>
      <c r="CE49" s="55" t="s">
        <v>359</v>
      </c>
      <c r="CF49" s="1"/>
      <c r="CG49" s="1">
        <v>30</v>
      </c>
      <c r="CH49" s="1"/>
      <c r="CI49" s="1"/>
      <c r="CJ49" s="1"/>
      <c r="CK49" s="1"/>
      <c r="CL49" s="1"/>
      <c r="CM49" s="1"/>
      <c r="CN49" s="1"/>
      <c r="CO49" s="1"/>
      <c r="CP49" s="55" t="s">
        <v>359</v>
      </c>
      <c r="CQ49" s="1">
        <v>1995</v>
      </c>
      <c r="CR49" s="1">
        <v>103</v>
      </c>
      <c r="CS49" s="1"/>
      <c r="CT49" s="1"/>
      <c r="CU49" s="1"/>
      <c r="CV49" s="1"/>
      <c r="CW49" s="1"/>
      <c r="CX49" s="1"/>
      <c r="CY49" s="1"/>
      <c r="CZ49" s="1"/>
      <c r="DA49" s="55" t="s">
        <v>359</v>
      </c>
      <c r="DB49" s="1"/>
      <c r="DC49" s="1">
        <v>133</v>
      </c>
      <c r="DD49" s="1"/>
      <c r="DE49" s="1"/>
      <c r="DF49" s="1"/>
      <c r="DG49" s="1"/>
      <c r="DH49" s="1"/>
      <c r="DI49" s="1"/>
      <c r="DJ49" s="1"/>
      <c r="DK49" s="1"/>
      <c r="DL49" s="1"/>
      <c r="DM49" s="91">
        <v>0.23</v>
      </c>
      <c r="DN49" s="1"/>
      <c r="DO49" s="1"/>
      <c r="DP49" s="122"/>
      <c r="DQ49" s="122"/>
      <c r="DR49" s="183"/>
      <c r="DS49" s="183"/>
      <c r="DT49" s="183"/>
      <c r="DU49" s="1"/>
      <c r="DV49" s="1"/>
      <c r="DW49" s="1"/>
      <c r="DX49" s="1"/>
      <c r="DY49" s="184"/>
      <c r="DZ49" s="184"/>
      <c r="EA49" s="184"/>
      <c r="EB49" s="185"/>
      <c r="EC49" s="186"/>
      <c r="ED49" s="186"/>
      <c r="EE49" s="186"/>
      <c r="EF49" s="181"/>
      <c r="EG49" s="1"/>
    </row>
    <row r="50" spans="1:137" ht="15" customHeight="1">
      <c r="A50" s="1" t="s">
        <v>816</v>
      </c>
      <c r="B50" s="84" t="s">
        <v>997</v>
      </c>
      <c r="C50" s="84"/>
      <c r="G50" s="84"/>
      <c r="H50" s="84"/>
      <c r="I50" s="84"/>
      <c r="J50" s="84"/>
      <c r="K50" s="1" t="s">
        <v>817</v>
      </c>
      <c r="L50" s="1" t="s">
        <v>50</v>
      </c>
      <c r="M50" s="1" t="s">
        <v>437</v>
      </c>
      <c r="N50" s="1" t="s">
        <v>257</v>
      </c>
      <c r="O50" s="55" t="s">
        <v>813</v>
      </c>
      <c r="P50" s="55" t="s">
        <v>96</v>
      </c>
      <c r="Q50" s="2">
        <v>38.1</v>
      </c>
      <c r="R50" s="2">
        <v>17.46</v>
      </c>
      <c r="S50" s="3" t="s">
        <v>260</v>
      </c>
      <c r="U50" s="259"/>
      <c r="X50" s="4">
        <v>49.65</v>
      </c>
      <c r="Y50" s="4">
        <v>16</v>
      </c>
      <c r="Z50" s="264">
        <f t="shared" si="0"/>
        <v>-49.65</v>
      </c>
      <c r="AA50" s="264">
        <f t="shared" si="1"/>
        <v>-16</v>
      </c>
      <c r="AB50" s="5" t="s">
        <v>814</v>
      </c>
      <c r="AC50" s="5" t="s">
        <v>818</v>
      </c>
      <c r="AE50" s="52">
        <v>736</v>
      </c>
      <c r="AF50" s="52"/>
      <c r="AG50" s="52"/>
      <c r="AH50" s="79">
        <v>704</v>
      </c>
      <c r="AI50" s="79">
        <v>354</v>
      </c>
      <c r="AJ50" s="71">
        <f t="shared" si="2"/>
        <v>350</v>
      </c>
      <c r="AK50" s="9">
        <v>25.7</v>
      </c>
      <c r="AL50" s="2">
        <v>15.9</v>
      </c>
      <c r="AM50" s="9">
        <v>20.2</v>
      </c>
      <c r="AN50" s="2">
        <v>-4</v>
      </c>
      <c r="AO50" s="9">
        <v>-6.8</v>
      </c>
      <c r="AP50" s="9">
        <v>27</v>
      </c>
      <c r="AQ50" s="2">
        <v>5</v>
      </c>
      <c r="AT50" s="9">
        <v>6</v>
      </c>
      <c r="AV50" s="79" t="s">
        <v>63</v>
      </c>
      <c r="AW50" s="10">
        <v>21.603260869565201</v>
      </c>
      <c r="AX50" s="120">
        <f t="shared" si="5"/>
        <v>117.33333333333333</v>
      </c>
      <c r="AY50" s="119">
        <v>24</v>
      </c>
      <c r="AZ50" s="1" t="s">
        <v>815</v>
      </c>
      <c r="BA50" s="1" t="s">
        <v>76</v>
      </c>
      <c r="BB50" s="54">
        <v>0.72100425793996303</v>
      </c>
      <c r="BC50" s="54">
        <v>0.11278211073012701</v>
      </c>
      <c r="BD50" s="54">
        <v>0.16621363132990999</v>
      </c>
      <c r="BE50" s="1" t="s">
        <v>377</v>
      </c>
      <c r="BF50" s="1">
        <v>9110</v>
      </c>
      <c r="BG50" s="1" t="s">
        <v>102</v>
      </c>
      <c r="BH50" s="1" t="s">
        <v>79</v>
      </c>
      <c r="BI50" s="1" t="s">
        <v>79</v>
      </c>
      <c r="BJ50" s="1" t="s">
        <v>79</v>
      </c>
      <c r="BK50" s="1" t="s">
        <v>79</v>
      </c>
      <c r="BL50" s="1" t="s">
        <v>131</v>
      </c>
      <c r="BM50" s="56">
        <v>1933</v>
      </c>
      <c r="BN50" s="1">
        <f t="shared" si="6"/>
        <v>81</v>
      </c>
      <c r="BO50" s="56">
        <v>1</v>
      </c>
      <c r="BP50" s="56" t="s">
        <v>79</v>
      </c>
      <c r="BQ50" s="56" t="s">
        <v>79</v>
      </c>
      <c r="BR50" s="56" t="s">
        <v>132</v>
      </c>
      <c r="BS50" s="56" t="s">
        <v>79</v>
      </c>
      <c r="BT50" s="1" t="s">
        <v>819</v>
      </c>
      <c r="BV50" s="12">
        <v>580.27835051546401</v>
      </c>
      <c r="BW50" s="12">
        <v>418.38316151202702</v>
      </c>
      <c r="BX50" s="12">
        <v>0</v>
      </c>
      <c r="BY50" s="12">
        <v>0</v>
      </c>
      <c r="BZ50" s="12">
        <v>62.207331042382599</v>
      </c>
      <c r="CA50" s="12">
        <v>3.2376861397479999</v>
      </c>
      <c r="CB50" s="12">
        <v>0.10080183276059601</v>
      </c>
      <c r="CC50" s="12">
        <v>96.349369988545206</v>
      </c>
      <c r="CD50" s="12">
        <v>0</v>
      </c>
      <c r="CE50" s="1">
        <v>10</v>
      </c>
      <c r="CF50" s="3">
        <v>1995</v>
      </c>
      <c r="CG50" s="12">
        <v>29.954753722795001</v>
      </c>
      <c r="CH50" s="12">
        <v>15.052119129438699</v>
      </c>
      <c r="CI50" s="12">
        <v>0</v>
      </c>
      <c r="CJ50" s="12">
        <v>0</v>
      </c>
      <c r="CK50" s="12">
        <v>0.55211912943871699</v>
      </c>
      <c r="CL50" s="12">
        <v>0</v>
      </c>
      <c r="CM50" s="12">
        <v>1.26746849942726</v>
      </c>
      <c r="CN50" s="12">
        <v>13.0830469644903</v>
      </c>
      <c r="CO50" s="12">
        <v>0</v>
      </c>
      <c r="CP50" s="1">
        <v>10</v>
      </c>
      <c r="CQ50" s="3">
        <v>1995</v>
      </c>
      <c r="CR50" s="12">
        <v>102.73825887743401</v>
      </c>
      <c r="CS50" s="12">
        <v>65.761168384879696</v>
      </c>
      <c r="CT50" s="12">
        <v>0</v>
      </c>
      <c r="CU50" s="12">
        <v>0</v>
      </c>
      <c r="CV50" s="12">
        <v>1.2852233676975899</v>
      </c>
      <c r="CW50" s="12">
        <v>0</v>
      </c>
      <c r="CX50" s="12">
        <v>6.7033218785796098</v>
      </c>
      <c r="CY50" s="12">
        <v>28.988545246277202</v>
      </c>
      <c r="CZ50" s="12">
        <v>0</v>
      </c>
      <c r="DA50" s="1">
        <v>10</v>
      </c>
      <c r="DB50" s="3">
        <v>1995</v>
      </c>
      <c r="DC50" s="12">
        <v>132.693012600229</v>
      </c>
      <c r="DD50" s="12">
        <v>80.813287514318404</v>
      </c>
      <c r="DE50" s="12">
        <v>0</v>
      </c>
      <c r="DF50" s="12">
        <v>0</v>
      </c>
      <c r="DG50" s="12">
        <v>1.8373424971363099</v>
      </c>
      <c r="DH50" s="12">
        <v>0</v>
      </c>
      <c r="DI50" s="12">
        <v>7.9707903780068703</v>
      </c>
      <c r="DJ50" s="12">
        <v>42.071592210767498</v>
      </c>
      <c r="DK50" s="12">
        <v>0</v>
      </c>
      <c r="DL50" s="14">
        <v>0.22867131348663502</v>
      </c>
      <c r="DM50" s="14">
        <f>CG50/DC50</f>
        <v>0.22574477084969963</v>
      </c>
      <c r="DP50" s="124"/>
      <c r="DQ50" s="124"/>
      <c r="DR50" s="207"/>
      <c r="DS50" s="207"/>
      <c r="DT50" s="207"/>
      <c r="DU50" s="56"/>
      <c r="DV50" s="56"/>
      <c r="DW50" s="56"/>
      <c r="DX50" s="56"/>
      <c r="DY50" s="184"/>
      <c r="DZ50" s="184"/>
      <c r="EA50" s="184"/>
      <c r="EB50" s="185"/>
      <c r="EC50" s="186"/>
      <c r="ED50" s="186"/>
      <c r="EE50" s="186"/>
      <c r="EF50" s="181"/>
    </row>
    <row r="51" spans="1:137" ht="14" customHeight="1">
      <c r="A51" s="1" t="s">
        <v>255</v>
      </c>
      <c r="B51" s="84" t="s">
        <v>997</v>
      </c>
      <c r="C51" s="84"/>
      <c r="G51" s="84"/>
      <c r="H51" s="84" t="s">
        <v>997</v>
      </c>
      <c r="I51" s="84"/>
      <c r="J51" s="84"/>
      <c r="K51" s="1" t="s">
        <v>256</v>
      </c>
      <c r="L51" s="1" t="s">
        <v>50</v>
      </c>
      <c r="M51" s="1" t="s">
        <v>437</v>
      </c>
      <c r="N51" s="1" t="s">
        <v>257</v>
      </c>
      <c r="O51" s="77" t="s">
        <v>1150</v>
      </c>
      <c r="P51" s="55" t="s">
        <v>259</v>
      </c>
      <c r="Q51" s="2">
        <v>97.72</v>
      </c>
      <c r="R51" s="2">
        <v>74.5</v>
      </c>
      <c r="S51" s="3" t="s">
        <v>260</v>
      </c>
      <c r="U51" s="259"/>
      <c r="V51">
        <v>48.668709905060503</v>
      </c>
      <c r="W51">
        <v>14.708120811576601</v>
      </c>
      <c r="X51" s="4">
        <v>48.6666666666667</v>
      </c>
      <c r="Y51" s="4">
        <v>14.707700000000001</v>
      </c>
      <c r="Z51" s="264">
        <f t="shared" si="0"/>
        <v>2.0432383938029375E-3</v>
      </c>
      <c r="AA51" s="264">
        <f t="shared" si="1"/>
        <v>4.2081157659978885E-4</v>
      </c>
      <c r="AB51" s="5" t="s">
        <v>261</v>
      </c>
      <c r="AC51" s="5" t="s">
        <v>262</v>
      </c>
      <c r="AD51" s="6" t="s">
        <v>263</v>
      </c>
      <c r="AE51" s="52">
        <v>915</v>
      </c>
      <c r="AF51" s="52"/>
      <c r="AG51" s="52"/>
      <c r="AH51" s="53">
        <v>928</v>
      </c>
      <c r="AI51" s="53">
        <v>360</v>
      </c>
      <c r="AJ51" s="71">
        <f t="shared" si="2"/>
        <v>568</v>
      </c>
      <c r="AK51" s="117">
        <v>27.7</v>
      </c>
      <c r="AL51" s="2">
        <v>13.6</v>
      </c>
      <c r="AM51" s="9">
        <v>21</v>
      </c>
      <c r="AN51" s="2">
        <v>-4.5</v>
      </c>
      <c r="AO51" s="9">
        <v>-7</v>
      </c>
      <c r="AP51" s="9">
        <v>28.2</v>
      </c>
      <c r="AQ51" s="2">
        <v>4.3</v>
      </c>
      <c r="AT51" s="9">
        <v>6</v>
      </c>
      <c r="AV51" s="9" t="s">
        <v>63</v>
      </c>
      <c r="AW51" s="10">
        <v>14.8633879781421</v>
      </c>
      <c r="AX51" s="120">
        <f t="shared" si="5"/>
        <v>154.66666666666666</v>
      </c>
      <c r="AY51" s="119">
        <v>23</v>
      </c>
      <c r="AZ51" s="1" t="s">
        <v>439</v>
      </c>
      <c r="BA51" s="1" t="s">
        <v>76</v>
      </c>
      <c r="BB51" s="54">
        <v>0.44501989041507206</v>
      </c>
      <c r="BC51" s="54">
        <v>9.4723410643248514E-3</v>
      </c>
      <c r="BD51" s="54">
        <v>0.54550776852060301</v>
      </c>
      <c r="BE51" s="1" t="s">
        <v>77</v>
      </c>
      <c r="BF51" s="1">
        <v>9130</v>
      </c>
      <c r="BG51" s="1" t="s">
        <v>102</v>
      </c>
      <c r="BH51" s="1" t="s">
        <v>79</v>
      </c>
      <c r="BI51" s="1" t="s">
        <v>264</v>
      </c>
      <c r="BJ51" s="1" t="s">
        <v>79</v>
      </c>
      <c r="BK51" s="1" t="s">
        <v>79</v>
      </c>
      <c r="BL51" s="1" t="s">
        <v>79</v>
      </c>
      <c r="BM51" s="56">
        <v>1838</v>
      </c>
      <c r="BN51" s="1">
        <f t="shared" si="6"/>
        <v>176</v>
      </c>
      <c r="BO51" s="56">
        <v>1</v>
      </c>
      <c r="BP51" s="56" t="s">
        <v>78</v>
      </c>
      <c r="BQ51" s="56" t="s">
        <v>79</v>
      </c>
      <c r="BR51" s="56" t="s">
        <v>79</v>
      </c>
      <c r="BS51" s="56" t="s">
        <v>79</v>
      </c>
      <c r="BT51" s="1" t="s">
        <v>45</v>
      </c>
      <c r="BV51" s="12">
        <v>666.15</v>
      </c>
      <c r="BW51" s="12">
        <v>296.45</v>
      </c>
      <c r="BX51" s="12">
        <v>0</v>
      </c>
      <c r="BY51" s="12">
        <v>0</v>
      </c>
      <c r="BZ51" s="12">
        <v>3.97</v>
      </c>
      <c r="CA51" s="12">
        <v>2.34</v>
      </c>
      <c r="CB51" s="12">
        <v>61.3</v>
      </c>
      <c r="CC51" s="12">
        <v>302.08999999999997</v>
      </c>
      <c r="CD51" s="12">
        <v>0</v>
      </c>
      <c r="CE51" s="1">
        <v>10</v>
      </c>
      <c r="CF51" s="3">
        <v>1975</v>
      </c>
      <c r="CG51" s="12">
        <v>48.76</v>
      </c>
      <c r="CH51" s="12">
        <v>14.65</v>
      </c>
      <c r="CI51" s="12">
        <v>0</v>
      </c>
      <c r="CJ51" s="12">
        <v>0</v>
      </c>
      <c r="CK51" s="12">
        <v>0</v>
      </c>
      <c r="CL51" s="12">
        <v>0</v>
      </c>
      <c r="CM51" s="12">
        <v>20.010000000000002</v>
      </c>
      <c r="CN51" s="12">
        <v>14.1</v>
      </c>
      <c r="CO51" s="12">
        <v>0</v>
      </c>
      <c r="CP51" s="1">
        <v>10</v>
      </c>
      <c r="CQ51" s="3">
        <v>1975</v>
      </c>
      <c r="CR51" s="12">
        <v>78.42</v>
      </c>
      <c r="CS51" s="12">
        <v>22.63</v>
      </c>
      <c r="CT51" s="12">
        <v>0</v>
      </c>
      <c r="CU51" s="12">
        <v>0</v>
      </c>
      <c r="CV51" s="12">
        <v>0</v>
      </c>
      <c r="CW51" s="12">
        <v>0</v>
      </c>
      <c r="CX51" s="12">
        <v>24</v>
      </c>
      <c r="CY51" s="12">
        <v>31.79</v>
      </c>
      <c r="CZ51" s="12">
        <v>0</v>
      </c>
      <c r="DA51" s="1">
        <v>10</v>
      </c>
      <c r="DB51" s="3">
        <v>1975</v>
      </c>
      <c r="DC51" s="12">
        <v>127.18</v>
      </c>
      <c r="DD51" s="12">
        <v>37.28</v>
      </c>
      <c r="DE51" s="12">
        <v>0</v>
      </c>
      <c r="DF51" s="12">
        <v>0</v>
      </c>
      <c r="DG51" s="12">
        <v>0</v>
      </c>
      <c r="DH51" s="12">
        <v>0</v>
      </c>
      <c r="DI51" s="12">
        <v>44.01</v>
      </c>
      <c r="DJ51" s="12">
        <v>45.89</v>
      </c>
      <c r="DK51" s="12">
        <v>0</v>
      </c>
      <c r="DL51" s="14">
        <v>0.19091796142010101</v>
      </c>
      <c r="DM51" s="14">
        <f>CG51/DC51</f>
        <v>0.38339361534832517</v>
      </c>
      <c r="DP51" s="122"/>
      <c r="DQ51" s="122"/>
      <c r="DR51" s="183"/>
      <c r="DS51" s="183"/>
      <c r="DT51" s="183"/>
      <c r="DY51" s="184"/>
      <c r="DZ51" s="184"/>
      <c r="EA51" s="184"/>
      <c r="EB51" s="185"/>
      <c r="EC51" s="186">
        <v>0.02</v>
      </c>
      <c r="ED51" s="186">
        <v>1.79</v>
      </c>
      <c r="EE51" s="186">
        <v>1.47</v>
      </c>
      <c r="EF51" s="181"/>
    </row>
    <row r="52" spans="1:137" ht="14" customHeight="1">
      <c r="A52" s="1" t="s">
        <v>149</v>
      </c>
      <c r="B52" s="84" t="s">
        <v>997</v>
      </c>
      <c r="C52" s="84" t="s">
        <v>997</v>
      </c>
      <c r="D52" s="1">
        <v>2001</v>
      </c>
      <c r="E52" s="48" t="s">
        <v>150</v>
      </c>
      <c r="F52" s="48" t="s">
        <v>151</v>
      </c>
      <c r="G52" s="85" t="s">
        <v>997</v>
      </c>
      <c r="H52" s="85" t="s">
        <v>997</v>
      </c>
      <c r="I52" s="85" t="s">
        <v>997</v>
      </c>
      <c r="J52" s="85"/>
      <c r="K52" s="1" t="s">
        <v>152</v>
      </c>
      <c r="L52" s="1" t="s">
        <v>149</v>
      </c>
      <c r="M52" s="48" t="s">
        <v>566</v>
      </c>
      <c r="N52" s="1" t="s">
        <v>153</v>
      </c>
      <c r="O52" s="55" t="s">
        <v>154</v>
      </c>
      <c r="P52" s="55" t="s">
        <v>155</v>
      </c>
      <c r="Q52" s="62">
        <v>5.6</v>
      </c>
      <c r="R52" s="62">
        <v>5.6</v>
      </c>
      <c r="S52" s="63" t="s">
        <v>141</v>
      </c>
      <c r="U52" s="259"/>
      <c r="V52">
        <v>56.1350555652227</v>
      </c>
      <c r="W52">
        <v>9.5270079008452999</v>
      </c>
      <c r="X52" s="4">
        <v>56.134722222222202</v>
      </c>
      <c r="Y52" s="4">
        <v>9.5327777777777793</v>
      </c>
      <c r="Z52" s="264">
        <f t="shared" si="0"/>
        <v>3.3334300049858712E-4</v>
      </c>
      <c r="AA52" s="264">
        <f t="shared" si="1"/>
        <v>-5.7698769324794341E-3</v>
      </c>
      <c r="AB52" s="5" t="s">
        <v>156</v>
      </c>
      <c r="AC52" s="5" t="s">
        <v>157</v>
      </c>
      <c r="AD52" s="6" t="s">
        <v>158</v>
      </c>
      <c r="AE52" s="52">
        <v>719</v>
      </c>
      <c r="AF52" s="52">
        <v>199</v>
      </c>
      <c r="AG52" s="52"/>
      <c r="AH52" s="53">
        <v>750</v>
      </c>
      <c r="AI52" s="53">
        <v>352</v>
      </c>
      <c r="AJ52" s="71">
        <f t="shared" si="2"/>
        <v>398</v>
      </c>
      <c r="AK52" s="117">
        <v>13.7</v>
      </c>
      <c r="AL52" s="2">
        <v>15.5</v>
      </c>
      <c r="AM52" s="9">
        <v>19.3</v>
      </c>
      <c r="AN52" s="2">
        <v>0</v>
      </c>
      <c r="AO52" s="9">
        <v>-5.5</v>
      </c>
      <c r="AP52" s="9">
        <v>24.8</v>
      </c>
      <c r="AQ52" s="2">
        <v>7.5</v>
      </c>
      <c r="AS52" s="2">
        <v>15</v>
      </c>
      <c r="AT52" s="9">
        <v>7.2</v>
      </c>
      <c r="AU52" s="48" t="s">
        <v>159</v>
      </c>
      <c r="AV52" s="49" t="s">
        <v>133</v>
      </c>
      <c r="AW52" s="10">
        <v>21.557719054242</v>
      </c>
      <c r="AX52" s="120">
        <f t="shared" si="5"/>
        <v>104.16666666666666</v>
      </c>
      <c r="AY52" s="119">
        <v>23</v>
      </c>
      <c r="AZ52" s="1" t="s">
        <v>160</v>
      </c>
      <c r="BA52" s="1" t="s">
        <v>122</v>
      </c>
      <c r="BB52" s="54">
        <f>(BW52/BV52)</f>
        <v>0.99922109714031371</v>
      </c>
      <c r="BC52" s="54">
        <v>0</v>
      </c>
      <c r="BD52" s="54">
        <v>0</v>
      </c>
      <c r="BE52" s="1" t="s">
        <v>161</v>
      </c>
      <c r="BF52" s="1">
        <v>9120</v>
      </c>
      <c r="BG52" s="1" t="s">
        <v>102</v>
      </c>
      <c r="BH52" s="1" t="s">
        <v>79</v>
      </c>
      <c r="BI52" s="1" t="s">
        <v>79</v>
      </c>
      <c r="BJ52" s="1" t="s">
        <v>79</v>
      </c>
      <c r="BK52" s="1" t="s">
        <v>79</v>
      </c>
      <c r="BL52" s="1" t="s">
        <v>131</v>
      </c>
      <c r="BM52" s="1">
        <v>1990</v>
      </c>
      <c r="BN52" s="1">
        <f t="shared" si="6"/>
        <v>24</v>
      </c>
      <c r="BO52" s="56">
        <v>0</v>
      </c>
      <c r="BP52" s="1" t="s">
        <v>79</v>
      </c>
      <c r="BQ52" s="1" t="s">
        <v>79</v>
      </c>
      <c r="BR52" s="1" t="s">
        <v>132</v>
      </c>
      <c r="BS52" s="1" t="s">
        <v>79</v>
      </c>
      <c r="BU52" s="48">
        <v>230</v>
      </c>
      <c r="BV52" s="58">
        <v>449.35</v>
      </c>
      <c r="BW52" s="58">
        <v>449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6">
        <v>5</v>
      </c>
      <c r="CF52" s="63">
        <v>2003</v>
      </c>
      <c r="CG52" s="58">
        <v>31.73</v>
      </c>
      <c r="CH52" s="58">
        <v>31.73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6">
        <v>5</v>
      </c>
      <c r="CQ52" s="3">
        <v>2003</v>
      </c>
      <c r="CR52" s="12">
        <v>57.9</v>
      </c>
      <c r="CS52" s="58">
        <v>57.5</v>
      </c>
      <c r="CT52" s="58">
        <v>0</v>
      </c>
      <c r="CU52" s="58">
        <v>0</v>
      </c>
      <c r="CV52" s="58">
        <v>0</v>
      </c>
      <c r="CW52" s="58">
        <v>0</v>
      </c>
      <c r="CX52" s="58">
        <v>0</v>
      </c>
      <c r="CY52" s="58">
        <v>0</v>
      </c>
      <c r="CZ52" s="58">
        <v>0.5</v>
      </c>
      <c r="DA52" s="1">
        <v>5</v>
      </c>
      <c r="DB52" s="3">
        <v>2001</v>
      </c>
      <c r="DC52" s="12">
        <f t="shared" ref="DC52:DK52" si="7">CG52+CR52</f>
        <v>89.63</v>
      </c>
      <c r="DD52" s="12">
        <f t="shared" si="7"/>
        <v>89.23</v>
      </c>
      <c r="DE52" s="12">
        <f t="shared" si="7"/>
        <v>0</v>
      </c>
      <c r="DF52" s="12">
        <f t="shared" si="7"/>
        <v>0</v>
      </c>
      <c r="DG52" s="12">
        <f t="shared" si="7"/>
        <v>0</v>
      </c>
      <c r="DH52" s="12">
        <f t="shared" si="7"/>
        <v>0</v>
      </c>
      <c r="DI52" s="12">
        <f t="shared" si="7"/>
        <v>0</v>
      </c>
      <c r="DJ52" s="12">
        <f t="shared" si="7"/>
        <v>0</v>
      </c>
      <c r="DK52" s="12">
        <f t="shared" si="7"/>
        <v>0.5</v>
      </c>
      <c r="DL52" s="14">
        <f>DC52/BV52</f>
        <v>0.19946589518192942</v>
      </c>
      <c r="DM52" s="14">
        <f>CG52/DC52</f>
        <v>0.35401093383911642</v>
      </c>
      <c r="DN52" s="48">
        <v>25</v>
      </c>
      <c r="DO52" s="50" t="s">
        <v>60</v>
      </c>
      <c r="DP52" s="122"/>
      <c r="DQ52" s="122"/>
      <c r="DR52" s="183"/>
      <c r="DS52" s="183"/>
      <c r="DT52" s="183"/>
      <c r="DU52" s="1">
        <v>25</v>
      </c>
      <c r="DV52" s="1">
        <v>88</v>
      </c>
      <c r="DX52" s="1">
        <v>19.100000000000001</v>
      </c>
      <c r="DY52" s="184" t="s">
        <v>51</v>
      </c>
      <c r="DZ52" s="184">
        <v>6220675</v>
      </c>
      <c r="EA52" s="184">
        <v>532944</v>
      </c>
      <c r="EB52" s="185" t="s">
        <v>1246</v>
      </c>
      <c r="EC52" s="188">
        <v>2.5585900000000001</v>
      </c>
      <c r="ED52" s="188">
        <v>1.36805</v>
      </c>
      <c r="EE52" s="186">
        <v>0.42119000000000001</v>
      </c>
      <c r="EF52" s="181" t="s">
        <v>1247</v>
      </c>
    </row>
    <row r="53" spans="1:137" ht="15">
      <c r="A53" s="1" t="s">
        <v>186</v>
      </c>
      <c r="B53" s="84" t="s">
        <v>997</v>
      </c>
      <c r="C53" s="84" t="s">
        <v>997</v>
      </c>
      <c r="D53" s="1">
        <v>2001</v>
      </c>
      <c r="E53" s="48" t="s">
        <v>187</v>
      </c>
      <c r="F53" s="48" t="s">
        <v>151</v>
      </c>
      <c r="G53" s="85" t="s">
        <v>997</v>
      </c>
      <c r="H53" s="85" t="s">
        <v>997</v>
      </c>
      <c r="I53" s="85" t="s">
        <v>997</v>
      </c>
      <c r="J53" s="85"/>
      <c r="K53" s="1" t="s">
        <v>188</v>
      </c>
      <c r="L53" s="1" t="s">
        <v>189</v>
      </c>
      <c r="M53" s="48" t="s">
        <v>566</v>
      </c>
      <c r="N53" s="1" t="s">
        <v>153</v>
      </c>
      <c r="O53" s="55" t="s">
        <v>154</v>
      </c>
      <c r="P53" s="55" t="s">
        <v>155</v>
      </c>
      <c r="Q53" s="62">
        <v>25</v>
      </c>
      <c r="R53" s="62">
        <v>25</v>
      </c>
      <c r="S53" s="63" t="s">
        <v>141</v>
      </c>
      <c r="U53" s="259"/>
      <c r="V53">
        <v>54.965984966797897</v>
      </c>
      <c r="W53">
        <v>12.538331199877501</v>
      </c>
      <c r="X53" s="4">
        <v>54.964444444444403</v>
      </c>
      <c r="Y53" s="4">
        <v>12.5377777777778</v>
      </c>
      <c r="Z53" s="264">
        <f t="shared" si="0"/>
        <v>1.5405223534941115E-3</v>
      </c>
      <c r="AA53" s="264">
        <f t="shared" si="1"/>
        <v>5.5342209970099532E-4</v>
      </c>
      <c r="AB53" s="5" t="s">
        <v>190</v>
      </c>
      <c r="AC53" s="5" t="s">
        <v>191</v>
      </c>
      <c r="AD53" s="6" t="s">
        <v>192</v>
      </c>
      <c r="AE53" s="52">
        <v>586</v>
      </c>
      <c r="AF53" s="52">
        <v>174</v>
      </c>
      <c r="AG53" s="52"/>
      <c r="AH53" s="53">
        <v>581</v>
      </c>
      <c r="AI53" s="53">
        <v>561</v>
      </c>
      <c r="AJ53" s="71">
        <f t="shared" si="2"/>
        <v>20</v>
      </c>
      <c r="AK53" s="117">
        <v>4</v>
      </c>
      <c r="AL53" s="2">
        <v>16.2</v>
      </c>
      <c r="AM53" s="9">
        <v>19.600000000000001</v>
      </c>
      <c r="AN53" s="2">
        <v>0.2</v>
      </c>
      <c r="AO53" s="9">
        <v>-3.1</v>
      </c>
      <c r="AP53" s="9">
        <v>22.7</v>
      </c>
      <c r="AQ53" s="2">
        <v>7.9</v>
      </c>
      <c r="AS53" s="2">
        <v>15.6</v>
      </c>
      <c r="AT53" s="9">
        <v>7.9</v>
      </c>
      <c r="AU53" s="48" t="s">
        <v>62</v>
      </c>
      <c r="AV53" s="49" t="s">
        <v>145</v>
      </c>
      <c r="AW53" s="10">
        <v>27.645051194539199</v>
      </c>
      <c r="AX53" s="120">
        <f t="shared" si="5"/>
        <v>73.544303797468345</v>
      </c>
      <c r="AY53" s="119">
        <v>23</v>
      </c>
      <c r="AZ53" s="1" t="s">
        <v>160</v>
      </c>
      <c r="BA53" s="1" t="s">
        <v>122</v>
      </c>
      <c r="BB53" s="54">
        <v>1</v>
      </c>
      <c r="BC53" s="54">
        <v>0</v>
      </c>
      <c r="BD53" s="54">
        <v>0</v>
      </c>
      <c r="BE53" s="1" t="s">
        <v>193</v>
      </c>
      <c r="BF53" s="1">
        <v>9150</v>
      </c>
      <c r="BG53" s="1" t="s">
        <v>102</v>
      </c>
      <c r="BH53" s="1" t="s">
        <v>79</v>
      </c>
      <c r="BI53" s="1" t="s">
        <v>79</v>
      </c>
      <c r="BJ53" s="1" t="s">
        <v>79</v>
      </c>
      <c r="BK53" s="1" t="s">
        <v>79</v>
      </c>
      <c r="BL53" s="1" t="s">
        <v>131</v>
      </c>
      <c r="BM53" s="1">
        <v>1935</v>
      </c>
      <c r="BN53" s="1">
        <f t="shared" si="6"/>
        <v>79</v>
      </c>
      <c r="BO53" s="1">
        <v>1</v>
      </c>
      <c r="BP53" s="1" t="s">
        <v>79</v>
      </c>
      <c r="BQ53" s="1" t="s">
        <v>79</v>
      </c>
      <c r="BR53" s="1" t="s">
        <v>132</v>
      </c>
      <c r="BS53" s="1" t="s">
        <v>133</v>
      </c>
      <c r="BU53" s="48">
        <v>350</v>
      </c>
      <c r="BV53" s="58">
        <v>201</v>
      </c>
      <c r="BW53" s="58">
        <v>201</v>
      </c>
      <c r="BX53" s="58">
        <v>0</v>
      </c>
      <c r="BY53" s="58">
        <v>0</v>
      </c>
      <c r="BZ53" s="58">
        <v>0</v>
      </c>
      <c r="CA53" s="58">
        <v>0</v>
      </c>
      <c r="CB53" s="58">
        <v>0</v>
      </c>
      <c r="CC53" s="58">
        <v>0</v>
      </c>
      <c r="CD53" s="58">
        <v>0</v>
      </c>
      <c r="CE53" s="56">
        <v>0</v>
      </c>
      <c r="CF53" s="63">
        <v>2001</v>
      </c>
      <c r="CG53" s="12">
        <v>24.9</v>
      </c>
      <c r="CH53" s="58">
        <v>24.9</v>
      </c>
      <c r="CI53" s="58">
        <v>0</v>
      </c>
      <c r="CJ53" s="58">
        <v>0</v>
      </c>
      <c r="CK53" s="58">
        <v>0</v>
      </c>
      <c r="CL53" s="58">
        <v>0</v>
      </c>
      <c r="CM53" s="58">
        <v>0</v>
      </c>
      <c r="CN53" s="58">
        <v>0</v>
      </c>
      <c r="CO53" s="58">
        <v>0</v>
      </c>
      <c r="CP53" s="56">
        <v>5</v>
      </c>
      <c r="CQ53" s="3">
        <v>2001</v>
      </c>
      <c r="CR53" s="12">
        <v>49.9</v>
      </c>
      <c r="CS53" s="58">
        <v>47.5</v>
      </c>
      <c r="CT53" s="58">
        <v>0</v>
      </c>
      <c r="CU53" s="58">
        <v>0</v>
      </c>
      <c r="CV53" s="58">
        <v>0</v>
      </c>
      <c r="CW53" s="58">
        <v>0</v>
      </c>
      <c r="CX53" s="58">
        <v>0</v>
      </c>
      <c r="CY53" s="58">
        <v>2.4</v>
      </c>
      <c r="CZ53" s="58">
        <v>0</v>
      </c>
      <c r="DA53" s="1">
        <v>5</v>
      </c>
      <c r="DB53" s="3">
        <v>2001</v>
      </c>
      <c r="DC53" s="12">
        <v>73.8</v>
      </c>
      <c r="DD53" s="12">
        <v>72.400000000000006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2.4</v>
      </c>
      <c r="DK53" s="12">
        <v>0</v>
      </c>
      <c r="DL53" s="14">
        <v>0.36716417910447802</v>
      </c>
      <c r="DM53" s="14">
        <f>CG53/DC53</f>
        <v>0.33739837398373984</v>
      </c>
      <c r="DN53" s="48">
        <v>50</v>
      </c>
      <c r="DO53" s="50" t="s">
        <v>148</v>
      </c>
      <c r="DP53" s="122"/>
      <c r="DQ53" s="122"/>
      <c r="DR53" s="183"/>
      <c r="DS53" s="183"/>
      <c r="DT53" s="183"/>
      <c r="DU53" s="1">
        <v>50</v>
      </c>
      <c r="DV53" s="1">
        <v>79</v>
      </c>
      <c r="DX53" s="1">
        <v>7.6</v>
      </c>
      <c r="DY53" s="184" t="s">
        <v>51</v>
      </c>
      <c r="DZ53" s="184">
        <v>6093109</v>
      </c>
      <c r="EA53" s="184">
        <v>342497</v>
      </c>
      <c r="EB53" s="185" t="s">
        <v>1248</v>
      </c>
      <c r="EC53" s="186">
        <v>0.27477000000000001</v>
      </c>
      <c r="ED53" s="186">
        <v>0.23751</v>
      </c>
      <c r="EE53" s="186">
        <v>0.67859000000000003</v>
      </c>
      <c r="EF53" s="181" t="s">
        <v>1249</v>
      </c>
    </row>
    <row r="54" spans="1:137" ht="27">
      <c r="A54" s="1" t="s">
        <v>216</v>
      </c>
      <c r="B54" s="84" t="s">
        <v>997</v>
      </c>
      <c r="C54" s="84" t="s">
        <v>997</v>
      </c>
      <c r="D54" s="1">
        <v>2001</v>
      </c>
      <c r="E54" s="48" t="s">
        <v>217</v>
      </c>
      <c r="F54" s="48" t="s">
        <v>151</v>
      </c>
      <c r="G54" s="85" t="s">
        <v>997</v>
      </c>
      <c r="H54" s="85" t="s">
        <v>997</v>
      </c>
      <c r="I54" s="85" t="s">
        <v>997</v>
      </c>
      <c r="J54" s="85"/>
      <c r="K54" s="1" t="s">
        <v>218</v>
      </c>
      <c r="L54" s="1" t="s">
        <v>219</v>
      </c>
      <c r="M54" s="48" t="s">
        <v>566</v>
      </c>
      <c r="N54" s="1" t="s">
        <v>153</v>
      </c>
      <c r="O54" s="55" t="s">
        <v>154</v>
      </c>
      <c r="P54" s="55" t="s">
        <v>155</v>
      </c>
      <c r="Q54" s="62">
        <v>25</v>
      </c>
      <c r="R54" s="62">
        <v>25</v>
      </c>
      <c r="S54" s="63" t="s">
        <v>141</v>
      </c>
      <c r="U54" s="259"/>
      <c r="V54">
        <v>55.957565576389001</v>
      </c>
      <c r="W54">
        <v>12.2729359121111</v>
      </c>
      <c r="X54" s="4">
        <v>55.966666666666697</v>
      </c>
      <c r="Y54" s="4">
        <v>12.266666666666699</v>
      </c>
      <c r="Z54" s="264">
        <f t="shared" si="0"/>
        <v>-9.1010902776957892E-3</v>
      </c>
      <c r="AA54" s="264">
        <f t="shared" si="1"/>
        <v>6.2692454444004397E-3</v>
      </c>
      <c r="AB54" s="5" t="s">
        <v>220</v>
      </c>
      <c r="AC54" s="5" t="s">
        <v>221</v>
      </c>
      <c r="AD54" s="6" t="s">
        <v>222</v>
      </c>
      <c r="AE54" s="52">
        <v>697</v>
      </c>
      <c r="AF54" s="52">
        <v>186</v>
      </c>
      <c r="AG54" s="52"/>
      <c r="AH54" s="53">
        <v>618</v>
      </c>
      <c r="AI54" s="53">
        <v>375</v>
      </c>
      <c r="AJ54" s="71">
        <f t="shared" si="2"/>
        <v>243</v>
      </c>
      <c r="AK54" s="117">
        <v>8.1999999999999993</v>
      </c>
      <c r="AL54" s="2">
        <v>16.2</v>
      </c>
      <c r="AM54" s="9">
        <v>19.899999999999999</v>
      </c>
      <c r="AN54" s="2">
        <v>-0.5</v>
      </c>
      <c r="AO54" s="9">
        <v>-4.4000000000000004</v>
      </c>
      <c r="AP54" s="9">
        <v>24.3</v>
      </c>
      <c r="AQ54" s="2">
        <v>7.7</v>
      </c>
      <c r="AS54" s="2">
        <v>16.100000000000001</v>
      </c>
      <c r="AT54" s="9">
        <v>8</v>
      </c>
      <c r="AU54" s="48" t="s">
        <v>58</v>
      </c>
      <c r="AV54" s="49" t="s">
        <v>133</v>
      </c>
      <c r="AW54" s="10">
        <v>23.242467718794799</v>
      </c>
      <c r="AX54" s="120">
        <f t="shared" si="5"/>
        <v>77.25</v>
      </c>
      <c r="AY54" s="119">
        <v>23</v>
      </c>
      <c r="AZ54" s="1" t="s">
        <v>836</v>
      </c>
      <c r="BA54" s="1" t="s">
        <v>122</v>
      </c>
      <c r="BB54" s="54">
        <v>0.8795918367346941</v>
      </c>
      <c r="BC54" s="54">
        <v>0.14081632653061202</v>
      </c>
      <c r="BD54" s="54">
        <v>0</v>
      </c>
      <c r="BE54" s="1" t="s">
        <v>77</v>
      </c>
      <c r="BF54" s="1">
        <v>9130</v>
      </c>
      <c r="BG54" s="1" t="s">
        <v>102</v>
      </c>
      <c r="BH54" s="1" t="s">
        <v>79</v>
      </c>
      <c r="BI54" s="1" t="s">
        <v>79</v>
      </c>
      <c r="BJ54" s="1" t="s">
        <v>79</v>
      </c>
      <c r="BK54" s="1" t="s">
        <v>79</v>
      </c>
      <c r="BL54" s="1" t="s">
        <v>131</v>
      </c>
      <c r="BM54" s="1">
        <v>1949</v>
      </c>
      <c r="BN54" s="1">
        <f t="shared" si="6"/>
        <v>65</v>
      </c>
      <c r="BO54" s="56">
        <v>1</v>
      </c>
      <c r="BP54" s="1" t="s">
        <v>79</v>
      </c>
      <c r="BQ54" s="1" t="s">
        <v>79</v>
      </c>
      <c r="BR54" s="1" t="s">
        <v>132</v>
      </c>
      <c r="BS54" s="1" t="s">
        <v>133</v>
      </c>
      <c r="BT54" s="1" t="s">
        <v>198</v>
      </c>
      <c r="BU54" s="48">
        <v>250</v>
      </c>
      <c r="BV54" s="12">
        <v>490</v>
      </c>
      <c r="BW54" s="12">
        <v>431</v>
      </c>
      <c r="BX54" s="12">
        <v>49</v>
      </c>
      <c r="BY54" s="12">
        <v>10</v>
      </c>
      <c r="BZ54" s="12">
        <v>0</v>
      </c>
      <c r="CA54" s="12">
        <v>10</v>
      </c>
      <c r="CB54" s="12">
        <v>0</v>
      </c>
      <c r="CC54" s="12">
        <v>0</v>
      </c>
      <c r="CD54" s="12">
        <v>0</v>
      </c>
      <c r="CE54" s="1">
        <v>0</v>
      </c>
      <c r="CF54" s="3">
        <v>1983</v>
      </c>
      <c r="CG54" s="12">
        <v>38.6</v>
      </c>
      <c r="CH54" s="58">
        <v>38.6</v>
      </c>
      <c r="CI54" s="58">
        <v>0</v>
      </c>
      <c r="CJ54" s="58">
        <v>0</v>
      </c>
      <c r="CK54" s="58">
        <v>0</v>
      </c>
      <c r="CL54" s="58">
        <v>0.03</v>
      </c>
      <c r="CM54" s="58">
        <v>0</v>
      </c>
      <c r="CN54" s="58">
        <v>0</v>
      </c>
      <c r="CO54" s="58">
        <v>0</v>
      </c>
      <c r="CP54" s="56">
        <v>5</v>
      </c>
      <c r="CQ54" s="3">
        <v>2001</v>
      </c>
      <c r="CR54" s="12">
        <v>104.31</v>
      </c>
      <c r="CS54" s="58">
        <v>100.2</v>
      </c>
      <c r="CT54" s="58">
        <v>0.4</v>
      </c>
      <c r="CU54" s="58">
        <v>0.60000000000000009</v>
      </c>
      <c r="CV54" s="58">
        <v>0</v>
      </c>
      <c r="CW54" s="58">
        <v>3.11</v>
      </c>
      <c r="CX54" s="58">
        <v>0</v>
      </c>
      <c r="CY54" s="58">
        <v>0</v>
      </c>
      <c r="CZ54" s="58">
        <v>0</v>
      </c>
      <c r="DA54" s="1">
        <v>5</v>
      </c>
      <c r="DB54" s="3">
        <v>2001</v>
      </c>
      <c r="DC54" s="12">
        <v>142.91</v>
      </c>
      <c r="DD54" s="12">
        <v>138.80000000000001</v>
      </c>
      <c r="DE54" s="12">
        <v>0.4</v>
      </c>
      <c r="DF54" s="12">
        <v>0.60000000000000009</v>
      </c>
      <c r="DG54" s="12">
        <v>0</v>
      </c>
      <c r="DH54" s="12">
        <v>3.14</v>
      </c>
      <c r="DI54" s="12">
        <v>0</v>
      </c>
      <c r="DJ54" s="12">
        <v>0</v>
      </c>
      <c r="DK54" s="12">
        <v>0</v>
      </c>
      <c r="DL54" s="14">
        <v>0.28903225806451605</v>
      </c>
      <c r="DM54" s="14">
        <f>CG54/DC54</f>
        <v>0.27010006297669864</v>
      </c>
      <c r="DN54" s="48">
        <v>50</v>
      </c>
      <c r="DO54" s="50" t="s">
        <v>148</v>
      </c>
      <c r="DP54" s="122">
        <v>77</v>
      </c>
      <c r="DQ54" s="253">
        <v>4</v>
      </c>
      <c r="DR54" s="183">
        <v>0.32</v>
      </c>
      <c r="DS54" s="183">
        <v>0.22</v>
      </c>
      <c r="DT54" s="183">
        <v>0.78</v>
      </c>
      <c r="DU54" s="1">
        <v>50</v>
      </c>
      <c r="DV54" s="1">
        <v>129</v>
      </c>
      <c r="DX54" s="1">
        <v>18.7</v>
      </c>
      <c r="DY54" s="184" t="s">
        <v>1240</v>
      </c>
      <c r="DZ54" s="184">
        <v>6206106</v>
      </c>
      <c r="EA54" s="184">
        <v>329628</v>
      </c>
      <c r="EB54" s="185" t="s">
        <v>1248</v>
      </c>
      <c r="EC54" s="188">
        <v>5.1245900000000004</v>
      </c>
      <c r="ED54" s="186">
        <v>0.59931999999999996</v>
      </c>
      <c r="EE54" s="186">
        <v>0.62058000000000002</v>
      </c>
      <c r="EF54" s="181" t="s">
        <v>1247</v>
      </c>
    </row>
    <row r="55" spans="1:137" ht="15">
      <c r="A55" s="1" t="s">
        <v>216</v>
      </c>
      <c r="B55" s="84" t="s">
        <v>997</v>
      </c>
      <c r="C55" s="84" t="s">
        <v>997</v>
      </c>
      <c r="D55" s="1">
        <v>2001</v>
      </c>
      <c r="E55" s="48" t="s">
        <v>217</v>
      </c>
      <c r="F55" s="48" t="s">
        <v>151</v>
      </c>
      <c r="G55" s="85" t="s">
        <v>997</v>
      </c>
      <c r="H55" s="85" t="s">
        <v>997</v>
      </c>
      <c r="I55" s="85" t="s">
        <v>997</v>
      </c>
      <c r="J55" s="85" t="s">
        <v>997</v>
      </c>
      <c r="M55" s="48" t="s">
        <v>566</v>
      </c>
      <c r="N55" s="1" t="s">
        <v>153</v>
      </c>
      <c r="O55" s="55"/>
      <c r="P55" s="55"/>
      <c r="Q55" s="62"/>
      <c r="R55" s="62"/>
      <c r="S55" s="63"/>
      <c r="U55" s="259"/>
      <c r="V55">
        <v>55.957565576389001</v>
      </c>
      <c r="W55">
        <v>12.2729359121111</v>
      </c>
      <c r="X55" s="4">
        <v>55.966666666666697</v>
      </c>
      <c r="Y55" s="4">
        <v>12.266666666666699</v>
      </c>
      <c r="Z55" s="264">
        <f t="shared" si="0"/>
        <v>-9.1010902776957892E-3</v>
      </c>
      <c r="AA55" s="264">
        <f t="shared" si="1"/>
        <v>6.2692454444004397E-3</v>
      </c>
      <c r="AE55" s="52"/>
      <c r="AF55" s="52">
        <v>186</v>
      </c>
      <c r="AG55" s="52"/>
      <c r="AH55" s="53">
        <v>618</v>
      </c>
      <c r="AI55" s="53">
        <v>375</v>
      </c>
      <c r="AJ55" s="71">
        <f t="shared" si="2"/>
        <v>243</v>
      </c>
      <c r="AK55" s="117">
        <v>8.1999999999999993</v>
      </c>
      <c r="AL55" s="2">
        <v>16.2</v>
      </c>
      <c r="AM55" s="9">
        <v>19.899999999999999</v>
      </c>
      <c r="AN55" s="2">
        <v>-0.5</v>
      </c>
      <c r="AO55" s="9">
        <v>-4.4000000000000004</v>
      </c>
      <c r="AP55" s="9">
        <v>24.3</v>
      </c>
      <c r="AQ55" s="2">
        <v>7.7</v>
      </c>
      <c r="AS55" s="2">
        <v>16.100000000000001</v>
      </c>
      <c r="AT55" s="9">
        <v>8</v>
      </c>
      <c r="AU55" s="48" t="s">
        <v>58</v>
      </c>
      <c r="AV55" s="49" t="s">
        <v>133</v>
      </c>
      <c r="AW55" s="10">
        <v>23.242467718794799</v>
      </c>
      <c r="AX55" s="120">
        <f t="shared" si="5"/>
        <v>77.25</v>
      </c>
      <c r="AY55" s="119">
        <v>23</v>
      </c>
      <c r="AZ55" s="1" t="s">
        <v>836</v>
      </c>
      <c r="BB55" s="54"/>
      <c r="BC55" s="54"/>
      <c r="BD55" s="54"/>
      <c r="BO55" s="56"/>
      <c r="BU55" s="48"/>
      <c r="CH55" s="58"/>
      <c r="CI55" s="58"/>
      <c r="CJ55" s="58"/>
      <c r="CK55" s="58"/>
      <c r="CL55" s="58"/>
      <c r="CM55" s="58"/>
      <c r="CN55" s="58"/>
      <c r="CO55" s="58"/>
      <c r="CP55" s="56"/>
      <c r="CS55" s="58"/>
      <c r="CT55" s="58"/>
      <c r="CU55" s="58"/>
      <c r="CV55" s="58"/>
      <c r="CW55" s="58"/>
      <c r="CX55" s="58"/>
      <c r="CY55" s="58"/>
      <c r="CZ55" s="58"/>
      <c r="DD55" s="12"/>
      <c r="DE55" s="12"/>
      <c r="DF55" s="12"/>
      <c r="DG55" s="12"/>
      <c r="DH55" s="12"/>
      <c r="DI55" s="12"/>
      <c r="DJ55" s="12"/>
      <c r="DK55" s="12"/>
      <c r="DM55" s="14"/>
      <c r="DN55" s="48"/>
      <c r="DO55" s="50" t="s">
        <v>270</v>
      </c>
      <c r="DP55" s="122">
        <v>78</v>
      </c>
      <c r="DQ55" s="253">
        <v>3</v>
      </c>
      <c r="DR55" s="183">
        <v>0.31</v>
      </c>
      <c r="DS55" s="183">
        <v>0.23</v>
      </c>
      <c r="DT55" s="183">
        <v>0.77</v>
      </c>
      <c r="DU55" s="1">
        <v>47</v>
      </c>
      <c r="DY55" s="184"/>
      <c r="DZ55" s="184"/>
      <c r="EA55" s="184"/>
      <c r="EB55" s="185"/>
      <c r="EC55" s="188">
        <v>5.1245900000000004</v>
      </c>
      <c r="ED55" s="186">
        <v>0.59931999999999996</v>
      </c>
      <c r="EE55" s="186">
        <v>0.62058000000000002</v>
      </c>
      <c r="EF55" s="181"/>
    </row>
    <row r="56" spans="1:137" ht="27">
      <c r="A56" s="1" t="s">
        <v>229</v>
      </c>
      <c r="B56" s="84" t="s">
        <v>997</v>
      </c>
      <c r="C56" s="84" t="s">
        <v>997</v>
      </c>
      <c r="D56" s="1">
        <v>2001</v>
      </c>
      <c r="E56" s="48" t="s">
        <v>230</v>
      </c>
      <c r="F56" s="48" t="s">
        <v>151</v>
      </c>
      <c r="G56" s="85" t="s">
        <v>997</v>
      </c>
      <c r="H56" s="85" t="s">
        <v>997</v>
      </c>
      <c r="I56" s="85" t="s">
        <v>997</v>
      </c>
      <c r="J56" s="85"/>
      <c r="K56" s="1" t="s">
        <v>231</v>
      </c>
      <c r="L56" s="1" t="s">
        <v>232</v>
      </c>
      <c r="M56" s="48" t="s">
        <v>566</v>
      </c>
      <c r="N56" s="1" t="s">
        <v>153</v>
      </c>
      <c r="O56" s="55" t="s">
        <v>154</v>
      </c>
      <c r="P56" s="55" t="s">
        <v>155</v>
      </c>
      <c r="Q56" s="2">
        <v>19</v>
      </c>
      <c r="R56" s="2">
        <v>10.6</v>
      </c>
      <c r="S56" s="63" t="s">
        <v>141</v>
      </c>
      <c r="U56" s="259"/>
      <c r="V56">
        <v>55.378297119981497</v>
      </c>
      <c r="W56">
        <v>11.560564996865301</v>
      </c>
      <c r="X56" s="4">
        <v>55.366666666666703</v>
      </c>
      <c r="Y56" s="4">
        <v>11.55</v>
      </c>
      <c r="Z56" s="264">
        <f t="shared" si="0"/>
        <v>1.1630453314793954E-2</v>
      </c>
      <c r="AA56" s="264">
        <f t="shared" si="1"/>
        <v>1.0564996865300103E-2</v>
      </c>
      <c r="AB56" s="5" t="s">
        <v>233</v>
      </c>
      <c r="AC56" s="5" t="s">
        <v>234</v>
      </c>
      <c r="AD56" s="6" t="s">
        <v>235</v>
      </c>
      <c r="AE56" s="52">
        <v>644</v>
      </c>
      <c r="AF56" s="52">
        <v>172</v>
      </c>
      <c r="AG56" s="52"/>
      <c r="AH56" s="53">
        <v>592</v>
      </c>
      <c r="AI56" s="53">
        <v>383</v>
      </c>
      <c r="AJ56" s="71">
        <f t="shared" si="2"/>
        <v>209</v>
      </c>
      <c r="AK56" s="117">
        <v>6.2</v>
      </c>
      <c r="AL56" s="2">
        <v>16.7</v>
      </c>
      <c r="AM56" s="9">
        <v>19.399999999999999</v>
      </c>
      <c r="AN56" s="2">
        <v>0.8</v>
      </c>
      <c r="AO56" s="9">
        <v>-2.9</v>
      </c>
      <c r="AP56" s="9">
        <v>22.2</v>
      </c>
      <c r="AQ56" s="2">
        <v>8.1</v>
      </c>
      <c r="AS56" s="2">
        <v>15.9</v>
      </c>
      <c r="AT56" s="9">
        <v>8.3000000000000007</v>
      </c>
      <c r="AU56" s="48" t="s">
        <v>58</v>
      </c>
      <c r="AV56" s="49" t="s">
        <v>63</v>
      </c>
      <c r="AW56" s="10">
        <v>25.931677018633501</v>
      </c>
      <c r="AX56" s="120">
        <f t="shared" si="5"/>
        <v>71.325301204819269</v>
      </c>
      <c r="AY56" s="119">
        <v>23</v>
      </c>
      <c r="AZ56" s="1" t="s">
        <v>236</v>
      </c>
      <c r="BA56" s="1" t="s">
        <v>122</v>
      </c>
      <c r="BB56" s="54">
        <v>0.62314540059347201</v>
      </c>
      <c r="BC56" s="54">
        <v>0.37685459940652805</v>
      </c>
      <c r="BD56" s="54">
        <v>0</v>
      </c>
      <c r="BE56" s="1" t="s">
        <v>77</v>
      </c>
      <c r="BF56" s="1">
        <v>9130</v>
      </c>
      <c r="BG56" s="1" t="s">
        <v>102</v>
      </c>
      <c r="BH56" s="1" t="s">
        <v>79</v>
      </c>
      <c r="BI56" s="1" t="s">
        <v>79</v>
      </c>
      <c r="BJ56" s="1" t="s">
        <v>79</v>
      </c>
      <c r="BK56" s="1" t="s">
        <v>79</v>
      </c>
      <c r="BL56" s="1" t="s">
        <v>131</v>
      </c>
      <c r="BM56" s="1">
        <v>1927</v>
      </c>
      <c r="BN56" s="1">
        <f>2014-BM56</f>
        <v>87</v>
      </c>
      <c r="BO56" s="56">
        <v>1</v>
      </c>
      <c r="BP56" s="1" t="s">
        <v>79</v>
      </c>
      <c r="BQ56" s="1" t="s">
        <v>79</v>
      </c>
      <c r="BR56" s="1" t="s">
        <v>132</v>
      </c>
      <c r="BS56" s="1" t="s">
        <v>79</v>
      </c>
      <c r="BT56" s="1" t="s">
        <v>198</v>
      </c>
      <c r="BV56" s="12">
        <v>674</v>
      </c>
      <c r="BW56" s="12">
        <v>420</v>
      </c>
      <c r="BX56" s="12">
        <v>100</v>
      </c>
      <c r="BY56" s="12">
        <v>100</v>
      </c>
      <c r="BZ56" s="12">
        <v>1</v>
      </c>
      <c r="CA56" s="12">
        <v>53</v>
      </c>
      <c r="CB56" s="12">
        <v>0</v>
      </c>
      <c r="CC56" s="12">
        <v>0</v>
      </c>
      <c r="CD56" s="12">
        <v>0</v>
      </c>
      <c r="CE56" s="1">
        <v>3</v>
      </c>
      <c r="CF56" s="3">
        <v>2002</v>
      </c>
      <c r="CG56" s="67">
        <v>8.9</v>
      </c>
      <c r="CH56" s="68">
        <v>8.9</v>
      </c>
      <c r="CI56" s="68">
        <v>0</v>
      </c>
      <c r="CJ56" s="68">
        <v>0</v>
      </c>
      <c r="CK56" s="68">
        <v>0</v>
      </c>
      <c r="CL56" s="68">
        <v>0</v>
      </c>
      <c r="CM56" s="68">
        <v>0</v>
      </c>
      <c r="CN56" s="68">
        <v>0</v>
      </c>
      <c r="CO56" s="68">
        <v>0</v>
      </c>
      <c r="CP56" s="56">
        <v>5</v>
      </c>
      <c r="CQ56" s="3">
        <v>2001</v>
      </c>
      <c r="CR56" s="12">
        <v>158.6</v>
      </c>
      <c r="CS56" s="58">
        <v>117.41</v>
      </c>
      <c r="CT56" s="58">
        <v>34.049999999999997</v>
      </c>
      <c r="CU56" s="58">
        <v>5.28</v>
      </c>
      <c r="CV56" s="58">
        <v>0</v>
      </c>
      <c r="CW56" s="58">
        <v>1.82</v>
      </c>
      <c r="CX56" s="58">
        <v>0</v>
      </c>
      <c r="CY56" s="58">
        <v>0</v>
      </c>
      <c r="CZ56" s="58">
        <v>0</v>
      </c>
      <c r="DA56" s="56">
        <v>5</v>
      </c>
      <c r="DB56" s="3">
        <v>2001</v>
      </c>
      <c r="DC56" s="12">
        <v>167.5</v>
      </c>
      <c r="DD56" s="12">
        <v>126.31</v>
      </c>
      <c r="DE56" s="12">
        <v>34.049999999999997</v>
      </c>
      <c r="DF56" s="12">
        <v>5.28</v>
      </c>
      <c r="DG56" s="12">
        <v>0</v>
      </c>
      <c r="DH56" s="12">
        <v>1.82</v>
      </c>
      <c r="DI56" s="12">
        <v>0</v>
      </c>
      <c r="DJ56" s="12">
        <v>0</v>
      </c>
      <c r="DK56" s="12">
        <v>0</v>
      </c>
      <c r="DL56" s="14">
        <v>0.23393854748603302</v>
      </c>
      <c r="DM56" s="14">
        <f>CG56/DC56</f>
        <v>5.3134328358208957E-2</v>
      </c>
      <c r="DN56" s="48">
        <v>50</v>
      </c>
      <c r="DO56" s="50" t="s">
        <v>148</v>
      </c>
      <c r="DP56" s="122">
        <v>76</v>
      </c>
      <c r="DQ56" s="253">
        <v>4</v>
      </c>
      <c r="DR56" s="183">
        <v>0.06</v>
      </c>
      <c r="DS56" s="183">
        <v>0.23</v>
      </c>
      <c r="DT56" s="183">
        <v>0.78</v>
      </c>
      <c r="DU56" s="1">
        <v>50</v>
      </c>
      <c r="DV56" s="1">
        <v>98</v>
      </c>
      <c r="DX56" s="1">
        <v>10.8</v>
      </c>
      <c r="DY56" s="184" t="s">
        <v>1240</v>
      </c>
      <c r="DZ56" s="184">
        <v>6138926</v>
      </c>
      <c r="EA56" s="184">
        <v>661596</v>
      </c>
      <c r="EB56" s="185" t="s">
        <v>1250</v>
      </c>
      <c r="EC56" s="188">
        <v>5.9120900000000001</v>
      </c>
      <c r="ED56" s="188">
        <v>2.2544599999999999</v>
      </c>
      <c r="EE56" s="186">
        <v>0.66052</v>
      </c>
      <c r="EF56" s="181" t="s">
        <v>1247</v>
      </c>
    </row>
    <row r="57" spans="1:137" ht="14" customHeight="1">
      <c r="A57" s="1" t="s">
        <v>229</v>
      </c>
      <c r="B57" s="84" t="s">
        <v>997</v>
      </c>
      <c r="C57" s="84" t="s">
        <v>997</v>
      </c>
      <c r="D57" s="1">
        <v>2001</v>
      </c>
      <c r="E57" s="48" t="s">
        <v>230</v>
      </c>
      <c r="F57" s="48" t="s">
        <v>151</v>
      </c>
      <c r="G57" s="85" t="s">
        <v>997</v>
      </c>
      <c r="H57" s="85" t="s">
        <v>997</v>
      </c>
      <c r="I57" s="85" t="s">
        <v>997</v>
      </c>
      <c r="J57" s="85" t="s">
        <v>997</v>
      </c>
      <c r="M57" s="48" t="s">
        <v>566</v>
      </c>
      <c r="N57" s="1" t="s">
        <v>153</v>
      </c>
      <c r="O57" s="55"/>
      <c r="P57" s="55"/>
      <c r="S57" s="63"/>
      <c r="U57" s="259"/>
      <c r="V57">
        <v>55.378297119981497</v>
      </c>
      <c r="W57">
        <v>11.560564996865301</v>
      </c>
      <c r="X57" s="4">
        <v>55.366666666666703</v>
      </c>
      <c r="Y57" s="4">
        <v>11.55</v>
      </c>
      <c r="Z57" s="264">
        <f t="shared" si="0"/>
        <v>1.1630453314793954E-2</v>
      </c>
      <c r="AA57" s="264">
        <f t="shared" si="1"/>
        <v>1.0564996865300103E-2</v>
      </c>
      <c r="AE57" s="52"/>
      <c r="AF57" s="52">
        <v>172</v>
      </c>
      <c r="AG57" s="52"/>
      <c r="AH57" s="53">
        <v>592</v>
      </c>
      <c r="AI57" s="53">
        <v>383</v>
      </c>
      <c r="AJ57" s="71">
        <f t="shared" si="2"/>
        <v>209</v>
      </c>
      <c r="AK57" s="117">
        <v>6.2</v>
      </c>
      <c r="AL57" s="2">
        <v>16.7</v>
      </c>
      <c r="AM57" s="9">
        <v>19.399999999999999</v>
      </c>
      <c r="AN57" s="2">
        <v>0.8</v>
      </c>
      <c r="AO57" s="9">
        <v>-2.9</v>
      </c>
      <c r="AP57" s="9">
        <v>22.2</v>
      </c>
      <c r="AQ57" s="2">
        <v>8.1</v>
      </c>
      <c r="AS57" s="2">
        <v>15.9</v>
      </c>
      <c r="AT57" s="9">
        <v>8.3000000000000007</v>
      </c>
      <c r="AU57" s="48" t="s">
        <v>58</v>
      </c>
      <c r="AV57" s="49" t="s">
        <v>63</v>
      </c>
      <c r="AW57" s="10">
        <v>25.931677018633501</v>
      </c>
      <c r="AX57" s="120">
        <f t="shared" si="5"/>
        <v>71.325301204819269</v>
      </c>
      <c r="AY57" s="119">
        <v>23</v>
      </c>
      <c r="AZ57" s="1" t="s">
        <v>236</v>
      </c>
      <c r="BB57" s="54"/>
      <c r="BC57" s="54"/>
      <c r="BD57" s="54"/>
      <c r="BO57" s="56"/>
      <c r="CG57" s="67"/>
      <c r="CH57" s="68"/>
      <c r="CI57" s="68"/>
      <c r="CJ57" s="68"/>
      <c r="CK57" s="68"/>
      <c r="CL57" s="68"/>
      <c r="CM57" s="68"/>
      <c r="CN57" s="68"/>
      <c r="CO57" s="68"/>
      <c r="CP57" s="56"/>
      <c r="CS57" s="58"/>
      <c r="CT57" s="58"/>
      <c r="CU57" s="58"/>
      <c r="CV57" s="58"/>
      <c r="CW57" s="58"/>
      <c r="CX57" s="58"/>
      <c r="CY57" s="58"/>
      <c r="CZ57" s="58"/>
      <c r="DA57" s="56"/>
      <c r="DD57" s="12"/>
      <c r="DE57" s="12"/>
      <c r="DF57" s="12"/>
      <c r="DG57" s="12"/>
      <c r="DH57" s="12"/>
      <c r="DI57" s="12"/>
      <c r="DJ57" s="12"/>
      <c r="DK57" s="12"/>
      <c r="DM57" s="14"/>
      <c r="DN57" s="48"/>
      <c r="DO57" s="50" t="s">
        <v>270</v>
      </c>
      <c r="DP57" s="122">
        <v>75</v>
      </c>
      <c r="DQ57" s="253">
        <v>3</v>
      </c>
      <c r="DR57" s="183">
        <v>0.06</v>
      </c>
      <c r="DS57" s="183">
        <v>0.24</v>
      </c>
      <c r="DT57" s="183">
        <v>0.77</v>
      </c>
      <c r="DU57" s="1">
        <v>47</v>
      </c>
      <c r="DY57" s="184"/>
      <c r="DZ57" s="184"/>
      <c r="EA57" s="184"/>
      <c r="EB57" s="185"/>
      <c r="EC57" s="188">
        <v>5.9120900000000001</v>
      </c>
      <c r="ED57" s="188">
        <v>2.2544599999999999</v>
      </c>
      <c r="EE57" s="186">
        <v>0.66052</v>
      </c>
      <c r="EF57" s="181"/>
    </row>
    <row r="58" spans="1:137" ht="15">
      <c r="A58" s="1" t="s">
        <v>754</v>
      </c>
      <c r="B58" s="84" t="s">
        <v>997</v>
      </c>
      <c r="C58" s="84" t="s">
        <v>997</v>
      </c>
      <c r="G58" s="84"/>
      <c r="H58" s="84"/>
      <c r="I58" s="84"/>
      <c r="J58" s="84"/>
      <c r="M58" s="48" t="s">
        <v>566</v>
      </c>
      <c r="N58" s="1" t="s">
        <v>153</v>
      </c>
      <c r="O58" s="55" t="s">
        <v>755</v>
      </c>
      <c r="P58" s="1" t="s">
        <v>756</v>
      </c>
      <c r="Q58" s="1">
        <v>5.5</v>
      </c>
      <c r="R58" s="1"/>
      <c r="S58" s="1" t="s">
        <v>141</v>
      </c>
      <c r="U58" s="259"/>
      <c r="X58" s="4">
        <v>55.366666666666703</v>
      </c>
      <c r="Y58" s="4">
        <v>11.55</v>
      </c>
      <c r="Z58" s="264">
        <f t="shared" si="0"/>
        <v>-55.366666666666703</v>
      </c>
      <c r="AA58" s="264">
        <f t="shared" si="1"/>
        <v>-11.55</v>
      </c>
      <c r="AB58" s="5" t="s">
        <v>233</v>
      </c>
      <c r="AC58" s="1"/>
      <c r="AD58" s="79"/>
      <c r="AE58" s="52">
        <v>644</v>
      </c>
      <c r="AF58" s="52"/>
      <c r="AG58" s="1"/>
      <c r="AH58" s="53">
        <v>592</v>
      </c>
      <c r="AI58" s="53">
        <v>383</v>
      </c>
      <c r="AJ58" s="71">
        <f t="shared" si="2"/>
        <v>209</v>
      </c>
      <c r="AK58" s="117">
        <v>6.2</v>
      </c>
      <c r="AL58" s="2">
        <v>16.7</v>
      </c>
      <c r="AM58" s="9">
        <v>19.399999999999999</v>
      </c>
      <c r="AN58" s="2">
        <v>0.8</v>
      </c>
      <c r="AO58" s="9">
        <v>-2.9</v>
      </c>
      <c r="AP58" s="9">
        <v>22.2</v>
      </c>
      <c r="AQ58" s="2">
        <v>8.1</v>
      </c>
      <c r="AT58" s="9">
        <v>8.3000000000000007</v>
      </c>
      <c r="AU58" s="48" t="s">
        <v>58</v>
      </c>
      <c r="AV58" s="49" t="s">
        <v>63</v>
      </c>
      <c r="AW58" s="10">
        <v>25.931677018633501</v>
      </c>
      <c r="AX58" s="120">
        <f t="shared" si="5"/>
        <v>71.325301204819269</v>
      </c>
      <c r="AY58" s="119">
        <v>23</v>
      </c>
      <c r="BN58" s="1">
        <f>2014-BM58</f>
        <v>2014</v>
      </c>
      <c r="BV58" s="1"/>
      <c r="BW58" s="1"/>
      <c r="BX58" s="1"/>
      <c r="BY58" s="1"/>
      <c r="BZ58" s="1"/>
      <c r="CA58" s="1"/>
      <c r="CB58" s="1"/>
      <c r="CC58" s="1"/>
      <c r="CD58" s="1"/>
      <c r="CE58" s="55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55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55"/>
      <c r="DB58" s="1"/>
      <c r="DC58" s="1"/>
      <c r="DL58" s="1"/>
      <c r="DM58" s="91"/>
      <c r="DO58" s="125"/>
      <c r="DP58" s="122"/>
      <c r="DQ58" s="122"/>
      <c r="DR58" s="183"/>
      <c r="DS58" s="183"/>
      <c r="DT58" s="183"/>
      <c r="DY58" s="184"/>
      <c r="DZ58" s="184"/>
      <c r="EA58" s="184"/>
      <c r="EB58" s="185"/>
      <c r="EC58" s="188">
        <v>5.9120900000000001</v>
      </c>
      <c r="ED58" s="188">
        <v>2.2544599999999999</v>
      </c>
      <c r="EE58" s="186">
        <v>0.66052</v>
      </c>
      <c r="EF58" s="181"/>
    </row>
    <row r="59" spans="1:137" ht="15">
      <c r="A59" s="1" t="s">
        <v>757</v>
      </c>
      <c r="B59" s="84" t="s">
        <v>997</v>
      </c>
      <c r="C59" s="84" t="s">
        <v>997</v>
      </c>
      <c r="G59" s="84"/>
      <c r="H59" s="84"/>
      <c r="I59" s="84"/>
      <c r="J59" s="84"/>
      <c r="M59" s="48" t="s">
        <v>566</v>
      </c>
      <c r="N59" s="1" t="s">
        <v>153</v>
      </c>
      <c r="O59" s="55" t="s">
        <v>348</v>
      </c>
      <c r="Q59" s="1">
        <v>10.6</v>
      </c>
      <c r="R59" s="1"/>
      <c r="S59" s="1" t="s">
        <v>141</v>
      </c>
      <c r="U59" s="259"/>
      <c r="X59" s="4">
        <v>55.366666666666703</v>
      </c>
      <c r="Y59" s="4">
        <v>11.55</v>
      </c>
      <c r="Z59" s="264">
        <f t="shared" si="0"/>
        <v>-55.366666666666703</v>
      </c>
      <c r="AA59" s="264">
        <f t="shared" si="1"/>
        <v>-11.55</v>
      </c>
      <c r="AB59" s="5" t="s">
        <v>233</v>
      </c>
      <c r="AC59" s="1"/>
      <c r="AD59" s="79"/>
      <c r="AE59" s="52">
        <v>644</v>
      </c>
      <c r="AF59" s="52"/>
      <c r="AG59" s="1"/>
      <c r="AH59" s="53">
        <v>592</v>
      </c>
      <c r="AI59" s="53">
        <v>383</v>
      </c>
      <c r="AJ59" s="71">
        <f t="shared" si="2"/>
        <v>209</v>
      </c>
      <c r="AK59" s="117">
        <v>6.2</v>
      </c>
      <c r="AL59" s="2">
        <v>16.7</v>
      </c>
      <c r="AM59" s="9">
        <v>19.399999999999999</v>
      </c>
      <c r="AN59" s="2">
        <v>0.8</v>
      </c>
      <c r="AO59" s="9">
        <v>-2.9</v>
      </c>
      <c r="AP59" s="9">
        <v>22.2</v>
      </c>
      <c r="AQ59" s="2">
        <v>8.1</v>
      </c>
      <c r="AT59" s="9">
        <v>8.3000000000000007</v>
      </c>
      <c r="AU59" s="48" t="s">
        <v>58</v>
      </c>
      <c r="AV59" s="49" t="s">
        <v>63</v>
      </c>
      <c r="AW59" s="10">
        <v>25.931677018633501</v>
      </c>
      <c r="AX59" s="120">
        <f t="shared" si="5"/>
        <v>71.325301204819269</v>
      </c>
      <c r="AY59" s="119">
        <v>23</v>
      </c>
      <c r="AZ59" s="1" t="s">
        <v>758</v>
      </c>
      <c r="BN59" s="1">
        <f>2014-BM59</f>
        <v>2014</v>
      </c>
      <c r="BV59" s="1">
        <v>674</v>
      </c>
      <c r="BW59" s="1"/>
      <c r="BX59" s="1"/>
      <c r="BY59" s="1"/>
      <c r="BZ59" s="1"/>
      <c r="CA59" s="1"/>
      <c r="CB59" s="1"/>
      <c r="CC59" s="1"/>
      <c r="CD59" s="1"/>
      <c r="CE59" s="55" t="s">
        <v>450</v>
      </c>
      <c r="CF59" s="1"/>
      <c r="CG59" s="1">
        <v>9</v>
      </c>
      <c r="CH59" s="1"/>
      <c r="CI59" s="1"/>
      <c r="CJ59" s="1"/>
      <c r="CK59" s="1"/>
      <c r="CL59" s="1"/>
      <c r="CM59" s="1"/>
      <c r="CN59" s="1"/>
      <c r="CO59" s="1"/>
      <c r="CP59" s="55" t="s">
        <v>451</v>
      </c>
      <c r="CQ59" s="1">
        <v>2001</v>
      </c>
      <c r="CR59" s="1">
        <v>159</v>
      </c>
      <c r="CS59" s="1"/>
      <c r="CT59" s="1"/>
      <c r="CU59" s="1"/>
      <c r="CV59" s="1"/>
      <c r="CW59" s="1"/>
      <c r="CX59" s="1"/>
      <c r="CY59" s="1"/>
      <c r="CZ59" s="1"/>
      <c r="DA59" s="55" t="s">
        <v>451</v>
      </c>
      <c r="DB59" s="1"/>
      <c r="DC59" s="1">
        <v>168</v>
      </c>
      <c r="DL59" s="1"/>
      <c r="DM59" s="91">
        <v>0.23</v>
      </c>
      <c r="DP59" s="122"/>
      <c r="DQ59" s="122"/>
      <c r="DR59" s="183"/>
      <c r="DS59" s="183"/>
      <c r="DT59" s="183"/>
      <c r="DY59" s="184"/>
      <c r="DZ59" s="184"/>
      <c r="EA59" s="184"/>
      <c r="EB59" s="185"/>
      <c r="EC59" s="188">
        <v>5.9120900000000001</v>
      </c>
      <c r="ED59" s="188">
        <v>2.2544599999999999</v>
      </c>
      <c r="EE59" s="186">
        <v>0.66052</v>
      </c>
      <c r="EF59" s="181"/>
    </row>
    <row r="60" spans="1:137" ht="14" customHeight="1">
      <c r="A60" s="1" t="s">
        <v>757</v>
      </c>
      <c r="B60" s="84" t="s">
        <v>997</v>
      </c>
      <c r="C60" s="84" t="s">
        <v>997</v>
      </c>
      <c r="G60" s="84"/>
      <c r="H60" s="84"/>
      <c r="I60" s="84"/>
      <c r="J60" s="84"/>
      <c r="M60" s="48" t="s">
        <v>566</v>
      </c>
      <c r="N60" s="1" t="s">
        <v>153</v>
      </c>
      <c r="O60" s="55" t="s">
        <v>755</v>
      </c>
      <c r="P60" s="1" t="s">
        <v>756</v>
      </c>
      <c r="Q60" s="1">
        <v>10.6</v>
      </c>
      <c r="R60" s="1"/>
      <c r="S60" s="1" t="s">
        <v>141</v>
      </c>
      <c r="U60" s="259"/>
      <c r="X60" s="4">
        <v>55.366666666666703</v>
      </c>
      <c r="Y60" s="4">
        <v>11.55</v>
      </c>
      <c r="Z60" s="264">
        <f t="shared" si="0"/>
        <v>-55.366666666666703</v>
      </c>
      <c r="AA60" s="264">
        <f t="shared" si="1"/>
        <v>-11.55</v>
      </c>
      <c r="AB60" s="5" t="s">
        <v>233</v>
      </c>
      <c r="AC60" s="1"/>
      <c r="AD60" s="79"/>
      <c r="AE60" s="52">
        <v>644</v>
      </c>
      <c r="AF60" s="52"/>
      <c r="AG60" s="1"/>
      <c r="AH60" s="53">
        <v>592</v>
      </c>
      <c r="AI60" s="53">
        <v>383</v>
      </c>
      <c r="AJ60" s="71">
        <f t="shared" si="2"/>
        <v>209</v>
      </c>
      <c r="AK60" s="117">
        <v>6.2</v>
      </c>
      <c r="AL60" s="2">
        <v>16.7</v>
      </c>
      <c r="AM60" s="9">
        <v>19.399999999999999</v>
      </c>
      <c r="AN60" s="2">
        <v>0.8</v>
      </c>
      <c r="AO60" s="9">
        <v>-2.9</v>
      </c>
      <c r="AP60" s="9">
        <v>22.2</v>
      </c>
      <c r="AQ60" s="2">
        <v>8.1</v>
      </c>
      <c r="AT60" s="9">
        <v>8.3000000000000007</v>
      </c>
      <c r="AU60" s="48" t="s">
        <v>58</v>
      </c>
      <c r="AV60" s="49" t="s">
        <v>63</v>
      </c>
      <c r="AW60" s="10">
        <v>25.931677018633501</v>
      </c>
      <c r="AX60" s="120">
        <f t="shared" si="5"/>
        <v>71.325301204819269</v>
      </c>
      <c r="AY60" s="119">
        <v>23</v>
      </c>
      <c r="BN60" s="1">
        <f>2014-BM60</f>
        <v>2014</v>
      </c>
      <c r="BV60" s="1"/>
      <c r="BW60" s="1"/>
      <c r="BX60" s="1"/>
      <c r="BY60" s="1"/>
      <c r="BZ60" s="1"/>
      <c r="CA60" s="1"/>
      <c r="CB60" s="1"/>
      <c r="CC60" s="1"/>
      <c r="CD60" s="1"/>
      <c r="CE60" s="55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55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55"/>
      <c r="DB60" s="1"/>
      <c r="DC60" s="1"/>
      <c r="DL60" s="1"/>
      <c r="DM60" s="91"/>
      <c r="DP60" s="122"/>
      <c r="DQ60" s="122"/>
      <c r="DR60" s="183"/>
      <c r="DS60" s="183"/>
      <c r="DT60" s="183"/>
      <c r="DY60" s="184"/>
      <c r="DZ60" s="184"/>
      <c r="EA60" s="184"/>
      <c r="EB60" s="185"/>
      <c r="EC60" s="188">
        <v>5.9120900000000001</v>
      </c>
      <c r="ED60" s="188">
        <v>2.2544599999999999</v>
      </c>
      <c r="EE60" s="186">
        <v>0.66052</v>
      </c>
      <c r="EF60" s="181"/>
    </row>
    <row r="61" spans="1:137" ht="15">
      <c r="A61" s="1" t="s">
        <v>241</v>
      </c>
      <c r="B61" s="84" t="s">
        <v>997</v>
      </c>
      <c r="C61" s="84" t="s">
        <v>997</v>
      </c>
      <c r="D61" s="1">
        <v>2001</v>
      </c>
      <c r="E61" s="48" t="s">
        <v>242</v>
      </c>
      <c r="F61" s="48" t="s">
        <v>151</v>
      </c>
      <c r="G61" s="85" t="s">
        <v>997</v>
      </c>
      <c r="H61" s="85" t="s">
        <v>997</v>
      </c>
      <c r="I61" s="85" t="s">
        <v>997</v>
      </c>
      <c r="J61" s="85"/>
      <c r="K61" s="1" t="s">
        <v>243</v>
      </c>
      <c r="L61" s="1" t="s">
        <v>244</v>
      </c>
      <c r="M61" s="48" t="s">
        <v>566</v>
      </c>
      <c r="N61" s="1" t="s">
        <v>153</v>
      </c>
      <c r="O61" s="55" t="s">
        <v>154</v>
      </c>
      <c r="P61" s="55" t="s">
        <v>155</v>
      </c>
      <c r="Q61" s="62">
        <v>24</v>
      </c>
      <c r="R61" s="62">
        <v>24</v>
      </c>
      <c r="S61" s="63" t="s">
        <v>141</v>
      </c>
      <c r="U61" s="259"/>
      <c r="V61">
        <v>56.043040853515798</v>
      </c>
      <c r="W61">
        <v>9.4907588165985306</v>
      </c>
      <c r="X61" s="4">
        <v>56.041388888888903</v>
      </c>
      <c r="Y61" s="4">
        <v>9.4966666666666697</v>
      </c>
      <c r="Z61" s="264">
        <f t="shared" si="0"/>
        <v>1.6519646268946531E-3</v>
      </c>
      <c r="AA61" s="264">
        <f t="shared" si="1"/>
        <v>-5.9078500681390977E-3</v>
      </c>
      <c r="AB61" s="5" t="s">
        <v>245</v>
      </c>
      <c r="AC61" s="5" t="s">
        <v>246</v>
      </c>
      <c r="AD61" s="6" t="s">
        <v>247</v>
      </c>
      <c r="AE61" s="52">
        <v>839</v>
      </c>
      <c r="AF61" s="52">
        <v>197</v>
      </c>
      <c r="AG61" s="52"/>
      <c r="AH61" s="53">
        <v>747</v>
      </c>
      <c r="AI61" s="53">
        <v>350</v>
      </c>
      <c r="AJ61" s="71">
        <f t="shared" si="2"/>
        <v>397</v>
      </c>
      <c r="AK61" s="117">
        <v>14.7</v>
      </c>
      <c r="AL61" s="2">
        <v>15.5</v>
      </c>
      <c r="AM61" s="9">
        <v>19.5</v>
      </c>
      <c r="AN61" s="2">
        <v>0</v>
      </c>
      <c r="AO61" s="9">
        <v>-5</v>
      </c>
      <c r="AP61" s="9">
        <v>24.5</v>
      </c>
      <c r="AQ61" s="2">
        <v>7.5</v>
      </c>
      <c r="AS61" s="2">
        <v>15.2</v>
      </c>
      <c r="AT61" s="9">
        <v>7.5</v>
      </c>
      <c r="AU61" s="48" t="s">
        <v>159</v>
      </c>
      <c r="AV61" s="49" t="s">
        <v>133</v>
      </c>
      <c r="AW61" s="10">
        <v>18.474374255065602</v>
      </c>
      <c r="AX61" s="120">
        <f t="shared" si="5"/>
        <v>99.6</v>
      </c>
      <c r="AY61" s="119">
        <v>23</v>
      </c>
      <c r="AZ61" s="1" t="s">
        <v>160</v>
      </c>
      <c r="BA61" s="1" t="s">
        <v>122</v>
      </c>
      <c r="BB61" s="54">
        <v>1</v>
      </c>
      <c r="BC61" s="54">
        <v>0</v>
      </c>
      <c r="BD61" s="54">
        <v>0</v>
      </c>
      <c r="BE61" s="1" t="s">
        <v>161</v>
      </c>
      <c r="BF61" s="1">
        <v>9120</v>
      </c>
      <c r="BG61" s="1" t="s">
        <v>102</v>
      </c>
      <c r="BH61" s="1" t="s">
        <v>79</v>
      </c>
      <c r="BI61" s="1" t="s">
        <v>79</v>
      </c>
      <c r="BJ61" s="1" t="s">
        <v>79</v>
      </c>
      <c r="BK61" s="1" t="s">
        <v>79</v>
      </c>
      <c r="BL61" s="1" t="s">
        <v>131</v>
      </c>
      <c r="BM61" s="1">
        <v>1990</v>
      </c>
      <c r="BN61" s="1">
        <f>2014-BM61</f>
        <v>24</v>
      </c>
      <c r="BO61" s="56">
        <v>0</v>
      </c>
      <c r="BP61" s="1" t="s">
        <v>79</v>
      </c>
      <c r="BQ61" s="1" t="s">
        <v>79</v>
      </c>
      <c r="BR61" s="1" t="s">
        <v>132</v>
      </c>
      <c r="BS61" s="1" t="s">
        <v>79</v>
      </c>
      <c r="BU61" s="48">
        <v>275</v>
      </c>
      <c r="BV61" s="58">
        <v>489.29</v>
      </c>
      <c r="BW61" s="58">
        <v>489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6">
        <v>0</v>
      </c>
      <c r="CF61" s="63">
        <v>2001</v>
      </c>
      <c r="CG61" s="58">
        <v>22</v>
      </c>
      <c r="CH61" s="58">
        <v>22.1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6">
        <v>5</v>
      </c>
      <c r="CQ61" s="3">
        <v>2001</v>
      </c>
      <c r="CR61" s="12">
        <v>70.3</v>
      </c>
      <c r="CS61" s="58">
        <v>68.3</v>
      </c>
      <c r="CT61" s="58">
        <v>0</v>
      </c>
      <c r="CU61" s="58">
        <v>0</v>
      </c>
      <c r="CV61" s="58">
        <v>0</v>
      </c>
      <c r="CW61" s="58">
        <v>0</v>
      </c>
      <c r="CX61" s="58">
        <v>0</v>
      </c>
      <c r="CY61" s="58">
        <v>1.7000000000000002</v>
      </c>
      <c r="CZ61" s="58">
        <v>0</v>
      </c>
      <c r="DA61" s="1">
        <v>5</v>
      </c>
      <c r="DB61" s="3">
        <v>2001</v>
      </c>
      <c r="DC61" s="12">
        <v>92</v>
      </c>
      <c r="DD61" s="12">
        <f t="shared" ref="DD61:DK61" si="8">CH61+CS61</f>
        <v>90.4</v>
      </c>
      <c r="DE61" s="12">
        <f t="shared" si="8"/>
        <v>0</v>
      </c>
      <c r="DF61" s="12">
        <f t="shared" si="8"/>
        <v>0</v>
      </c>
      <c r="DG61" s="12">
        <f t="shared" si="8"/>
        <v>0</v>
      </c>
      <c r="DH61" s="12">
        <f t="shared" si="8"/>
        <v>0</v>
      </c>
      <c r="DI61" s="12">
        <f t="shared" si="8"/>
        <v>0</v>
      </c>
      <c r="DJ61" s="12">
        <f t="shared" si="8"/>
        <v>1.7000000000000002</v>
      </c>
      <c r="DK61" s="12">
        <f t="shared" si="8"/>
        <v>0</v>
      </c>
      <c r="DL61" s="14">
        <f>DC61/BV61</f>
        <v>0.18802755012364855</v>
      </c>
      <c r="DM61" s="14">
        <f>CG61/DC61</f>
        <v>0.2391304347826087</v>
      </c>
      <c r="DN61" s="48">
        <v>25</v>
      </c>
      <c r="DO61" s="50" t="s">
        <v>148</v>
      </c>
      <c r="DP61" s="122">
        <v>53</v>
      </c>
      <c r="DQ61" s="253">
        <v>3</v>
      </c>
      <c r="DR61" s="183">
        <v>0.44</v>
      </c>
      <c r="DS61" s="183">
        <v>0.38</v>
      </c>
      <c r="DT61" s="183">
        <v>0.79</v>
      </c>
      <c r="DU61" s="1">
        <v>25</v>
      </c>
      <c r="DV61" s="1">
        <v>67</v>
      </c>
      <c r="DX61" s="1">
        <v>11.7</v>
      </c>
      <c r="DY61" s="184" t="s">
        <v>51</v>
      </c>
      <c r="DZ61" s="184">
        <v>6210644</v>
      </c>
      <c r="EA61" s="184">
        <v>531152</v>
      </c>
      <c r="EB61" s="185" t="s">
        <v>1246</v>
      </c>
      <c r="EC61" s="188">
        <v>2.1024799999999999</v>
      </c>
      <c r="ED61" s="188">
        <v>1.42079</v>
      </c>
      <c r="EE61" s="186">
        <v>0.44191000000000003</v>
      </c>
      <c r="EF61" s="181" t="s">
        <v>1247</v>
      </c>
    </row>
    <row r="62" spans="1:137" ht="14" customHeight="1">
      <c r="A62" s="56" t="s">
        <v>442</v>
      </c>
      <c r="B62" s="86" t="s">
        <v>997</v>
      </c>
      <c r="C62" s="86"/>
      <c r="D62" s="56"/>
      <c r="E62" s="56"/>
      <c r="F62" s="56"/>
      <c r="G62" s="86"/>
      <c r="H62" s="86"/>
      <c r="I62" s="86"/>
      <c r="J62" s="86"/>
      <c r="K62" s="56" t="s">
        <v>443</v>
      </c>
      <c r="L62" s="56"/>
      <c r="M62" s="1" t="s">
        <v>979</v>
      </c>
      <c r="N62" s="56" t="s">
        <v>444</v>
      </c>
      <c r="O62" s="64" t="s">
        <v>445</v>
      </c>
      <c r="P62" s="64" t="s">
        <v>446</v>
      </c>
      <c r="Q62" s="62">
        <v>650</v>
      </c>
      <c r="R62" s="62">
        <v>2</v>
      </c>
      <c r="S62" s="63" t="s">
        <v>141</v>
      </c>
      <c r="T62" s="56"/>
      <c r="U62" s="267"/>
      <c r="V62">
        <v>51.8183659053119</v>
      </c>
      <c r="W62">
        <v>-2.1508296808799199</v>
      </c>
      <c r="X62" s="69">
        <v>51.8</v>
      </c>
      <c r="Y62" s="69">
        <v>-2.2000000000000002</v>
      </c>
      <c r="Z62" s="264">
        <f t="shared" si="0"/>
        <v>1.8365905311902964E-2</v>
      </c>
      <c r="AA62" s="264">
        <f t="shared" si="1"/>
        <v>4.9170319120080297E-2</v>
      </c>
      <c r="AB62" s="70"/>
      <c r="AC62" s="70" t="s">
        <v>447</v>
      </c>
      <c r="AE62" s="71">
        <v>695</v>
      </c>
      <c r="AF62" s="71"/>
      <c r="AG62" s="71"/>
      <c r="AH62" s="53">
        <v>776</v>
      </c>
      <c r="AI62" s="53">
        <v>426</v>
      </c>
      <c r="AJ62" s="71">
        <f t="shared" si="2"/>
        <v>350</v>
      </c>
      <c r="AK62" s="117">
        <v>1.8</v>
      </c>
      <c r="AL62" s="62">
        <v>16.7</v>
      </c>
      <c r="AM62" s="9">
        <v>20</v>
      </c>
      <c r="AN62" s="62">
        <v>4.7</v>
      </c>
      <c r="AO62" s="9">
        <v>0</v>
      </c>
      <c r="AP62" s="9">
        <v>20</v>
      </c>
      <c r="AQ62" s="62">
        <v>10.199999999999999</v>
      </c>
      <c r="AR62" s="62"/>
      <c r="AS62" s="62"/>
      <c r="AT62" s="9">
        <v>8.9</v>
      </c>
      <c r="AU62" s="62"/>
      <c r="AV62" s="9" t="s">
        <v>63</v>
      </c>
      <c r="AW62" s="72">
        <v>24.028776978417302</v>
      </c>
      <c r="AX62" s="120">
        <f t="shared" si="5"/>
        <v>87.19101123595506</v>
      </c>
      <c r="AY62" s="119" t="s">
        <v>342</v>
      </c>
      <c r="AZ62" s="56" t="s">
        <v>449</v>
      </c>
      <c r="BA62" s="1" t="s">
        <v>122</v>
      </c>
      <c r="BB62" s="59" t="s">
        <v>79</v>
      </c>
      <c r="BC62" s="59" t="s">
        <v>79</v>
      </c>
      <c r="BD62" s="59" t="s">
        <v>79</v>
      </c>
      <c r="BE62" s="56" t="s">
        <v>77</v>
      </c>
      <c r="BF62" s="56">
        <v>9130</v>
      </c>
      <c r="BG62" s="56" t="s">
        <v>102</v>
      </c>
      <c r="BH62" s="1" t="s">
        <v>79</v>
      </c>
      <c r="BI62" s="1" t="s">
        <v>79</v>
      </c>
      <c r="BJ62" s="56" t="s">
        <v>113</v>
      </c>
      <c r="BK62" s="1" t="s">
        <v>79</v>
      </c>
      <c r="BL62" s="1" t="s">
        <v>79</v>
      </c>
      <c r="BM62" s="56">
        <v>1976</v>
      </c>
      <c r="BN62" s="1">
        <f>2014-BM62</f>
        <v>38</v>
      </c>
      <c r="BO62" s="56">
        <v>0</v>
      </c>
      <c r="BP62" s="56" t="s">
        <v>79</v>
      </c>
      <c r="BQ62" s="56" t="s">
        <v>79</v>
      </c>
      <c r="BR62" s="56" t="s">
        <v>132</v>
      </c>
      <c r="BS62" s="56" t="s">
        <v>133</v>
      </c>
      <c r="BT62" s="56" t="s">
        <v>448</v>
      </c>
      <c r="BU62" s="56"/>
      <c r="BV62" s="57" t="s">
        <v>79</v>
      </c>
      <c r="BW62" s="57" t="s">
        <v>79</v>
      </c>
      <c r="BX62" s="57" t="s">
        <v>79</v>
      </c>
      <c r="BY62" s="57" t="s">
        <v>79</v>
      </c>
      <c r="BZ62" s="57" t="s">
        <v>79</v>
      </c>
      <c r="CA62" s="57" t="s">
        <v>79</v>
      </c>
      <c r="CB62" s="57" t="s">
        <v>79</v>
      </c>
      <c r="CC62" s="57" t="s">
        <v>79</v>
      </c>
      <c r="CD62" s="57" t="s">
        <v>79</v>
      </c>
      <c r="CE62" s="57" t="s">
        <v>79</v>
      </c>
      <c r="CF62" s="57" t="s">
        <v>79</v>
      </c>
      <c r="CG62" s="58">
        <v>3.31</v>
      </c>
      <c r="CH62" s="58">
        <v>2.2400000000000002</v>
      </c>
      <c r="CI62" s="58">
        <v>0.23</v>
      </c>
      <c r="CJ62" s="58">
        <v>0.14000000000000001</v>
      </c>
      <c r="CK62" s="58">
        <v>0</v>
      </c>
      <c r="CL62" s="58">
        <v>0.7</v>
      </c>
      <c r="CM62" s="58">
        <v>0</v>
      </c>
      <c r="CN62" s="58">
        <v>0</v>
      </c>
      <c r="CO62" s="58">
        <v>0</v>
      </c>
      <c r="CP62" s="56">
        <v>3</v>
      </c>
      <c r="CQ62" s="63">
        <v>2000</v>
      </c>
      <c r="CR62" s="58">
        <v>3.02</v>
      </c>
      <c r="CS62" s="58">
        <v>2.12</v>
      </c>
      <c r="CT62" s="58">
        <v>0</v>
      </c>
      <c r="CU62" s="58">
        <v>0</v>
      </c>
      <c r="CV62" s="58">
        <v>0</v>
      </c>
      <c r="CW62" s="58">
        <v>0.9</v>
      </c>
      <c r="CX62" s="58">
        <v>0</v>
      </c>
      <c r="CY62" s="58">
        <v>0</v>
      </c>
      <c r="CZ62" s="58">
        <v>0</v>
      </c>
      <c r="DA62" s="56">
        <v>5</v>
      </c>
      <c r="DB62" s="63">
        <v>2000</v>
      </c>
      <c r="DC62" s="58">
        <v>6.33</v>
      </c>
      <c r="DD62" s="58">
        <v>4.3600000000000003</v>
      </c>
      <c r="DE62" s="58">
        <v>0.23</v>
      </c>
      <c r="DF62" s="58">
        <v>0.14000000000000001</v>
      </c>
      <c r="DG62" s="58">
        <v>0</v>
      </c>
      <c r="DH62" s="58">
        <v>1.6</v>
      </c>
      <c r="DI62" s="58">
        <v>0</v>
      </c>
      <c r="DJ62" s="58">
        <v>0</v>
      </c>
      <c r="DK62" s="58">
        <v>0</v>
      </c>
      <c r="DL62" s="57" t="s">
        <v>79</v>
      </c>
      <c r="DM62" s="14">
        <f>CG62/DC62</f>
        <v>0.52290679304897314</v>
      </c>
      <c r="DN62" s="56"/>
      <c r="DO62" s="56"/>
      <c r="DP62" s="122"/>
      <c r="DQ62" s="122"/>
      <c r="DR62" s="183"/>
      <c r="DS62" s="183"/>
      <c r="DT62" s="183"/>
      <c r="DY62" s="184"/>
      <c r="DZ62" s="184"/>
      <c r="EA62" s="184"/>
      <c r="EB62" s="185"/>
      <c r="EC62" s="186">
        <v>0.72</v>
      </c>
      <c r="ED62" s="186">
        <v>0.87</v>
      </c>
      <c r="EE62" s="186">
        <v>0.21</v>
      </c>
      <c r="EF62" s="181"/>
      <c r="EG62" s="193"/>
    </row>
    <row r="63" spans="1:137" ht="14" customHeight="1">
      <c r="A63" s="222" t="s">
        <v>1226</v>
      </c>
      <c r="B63" s="223" t="s">
        <v>997</v>
      </c>
      <c r="C63" s="223" t="s">
        <v>997</v>
      </c>
      <c r="D63" s="224">
        <v>2014</v>
      </c>
      <c r="E63" s="225" t="s">
        <v>1265</v>
      </c>
      <c r="F63" s="225"/>
      <c r="G63" s="223" t="s">
        <v>997</v>
      </c>
      <c r="H63" s="223" t="s">
        <v>997</v>
      </c>
      <c r="I63" s="223" t="s">
        <v>997</v>
      </c>
      <c r="J63" s="223" t="s">
        <v>997</v>
      </c>
      <c r="K63" s="225"/>
      <c r="L63" s="225"/>
      <c r="M63" s="225" t="s">
        <v>979</v>
      </c>
      <c r="N63" s="225" t="s">
        <v>444</v>
      </c>
      <c r="O63" s="222"/>
      <c r="P63" s="225"/>
      <c r="Q63" s="226"/>
      <c r="R63" s="226"/>
      <c r="S63" s="227"/>
      <c r="T63" s="225"/>
      <c r="U63" s="263"/>
      <c r="V63">
        <v>51.554878217403697</v>
      </c>
      <c r="W63">
        <v>-0.63445793817265905</v>
      </c>
      <c r="X63" s="228">
        <v>51.55</v>
      </c>
      <c r="Y63" s="228">
        <v>-0.63</v>
      </c>
      <c r="Z63" s="264">
        <f t="shared" si="0"/>
        <v>4.8782174037000914E-3</v>
      </c>
      <c r="AA63" s="264">
        <f t="shared" si="1"/>
        <v>-4.4579381726590483E-3</v>
      </c>
      <c r="AB63" s="229"/>
      <c r="AC63" s="229" t="s">
        <v>1266</v>
      </c>
      <c r="AD63" s="229"/>
      <c r="AE63" s="230"/>
      <c r="AF63" s="230">
        <v>160</v>
      </c>
      <c r="AG63" s="230"/>
      <c r="AH63" s="230">
        <v>670</v>
      </c>
      <c r="AI63" s="230">
        <v>410</v>
      </c>
      <c r="AJ63" s="231">
        <f t="shared" si="2"/>
        <v>260</v>
      </c>
      <c r="AK63" s="232">
        <v>1.1000000000000001</v>
      </c>
      <c r="AL63" s="226"/>
      <c r="AM63" s="226">
        <v>22.5</v>
      </c>
      <c r="AN63" s="226"/>
      <c r="AO63" s="226">
        <v>-0.1</v>
      </c>
      <c r="AP63" s="226">
        <v>22.6</v>
      </c>
      <c r="AQ63" s="226"/>
      <c r="AR63" s="226"/>
      <c r="AS63" s="226">
        <v>16.600000000000001</v>
      </c>
      <c r="AT63" s="226">
        <v>9.9</v>
      </c>
      <c r="AU63" s="226"/>
      <c r="AV63" s="226" t="s">
        <v>145</v>
      </c>
      <c r="AW63" s="233"/>
      <c r="AX63" s="234">
        <f t="shared" si="5"/>
        <v>67.676767676767668</v>
      </c>
      <c r="AY63" s="235"/>
      <c r="AZ63" s="225" t="s">
        <v>160</v>
      </c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  <c r="BL63" s="225"/>
      <c r="BM63" s="225"/>
      <c r="BN63" s="225"/>
      <c r="BO63" s="225"/>
      <c r="BP63" s="225"/>
      <c r="BQ63" s="225"/>
      <c r="BR63" s="225"/>
      <c r="BS63" s="225"/>
      <c r="BT63" s="225"/>
      <c r="BU63" s="225"/>
      <c r="BV63" s="236"/>
      <c r="BW63" s="236"/>
      <c r="BX63" s="236"/>
      <c r="BY63" s="236"/>
      <c r="BZ63" s="236"/>
      <c r="CA63" s="236"/>
      <c r="CB63" s="236"/>
      <c r="CC63" s="236"/>
      <c r="CD63" s="236"/>
      <c r="CE63" s="225"/>
      <c r="CF63" s="227"/>
      <c r="CG63" s="236"/>
      <c r="CH63" s="236"/>
      <c r="CI63" s="236"/>
      <c r="CJ63" s="236"/>
      <c r="CK63" s="236"/>
      <c r="CL63" s="236"/>
      <c r="CM63" s="236"/>
      <c r="CN63" s="236"/>
      <c r="CO63" s="236"/>
      <c r="CP63" s="225"/>
      <c r="CQ63" s="227"/>
      <c r="CR63" s="236"/>
      <c r="CS63" s="236"/>
      <c r="CT63" s="236"/>
      <c r="CU63" s="236"/>
      <c r="CV63" s="236"/>
      <c r="CW63" s="236"/>
      <c r="CX63" s="236"/>
      <c r="CY63" s="236"/>
      <c r="CZ63" s="236"/>
      <c r="DA63" s="225"/>
      <c r="DB63" s="227"/>
      <c r="DC63" s="236"/>
      <c r="DD63" s="225"/>
      <c r="DE63" s="225"/>
      <c r="DF63" s="225"/>
      <c r="DG63" s="225"/>
      <c r="DH63" s="225"/>
      <c r="DI63" s="225"/>
      <c r="DJ63" s="225"/>
      <c r="DK63" s="225"/>
      <c r="DL63" s="237"/>
      <c r="DM63" s="225"/>
      <c r="DN63" s="225"/>
      <c r="DO63" s="238" t="s">
        <v>270</v>
      </c>
      <c r="DP63" s="239">
        <v>70.5</v>
      </c>
      <c r="DQ63" s="256">
        <v>3</v>
      </c>
      <c r="DR63" s="240">
        <v>0.36</v>
      </c>
      <c r="DS63" s="240">
        <v>0.43</v>
      </c>
      <c r="DT63" s="240">
        <v>0.62</v>
      </c>
      <c r="DU63" s="225">
        <v>20</v>
      </c>
      <c r="DV63" s="225">
        <v>51</v>
      </c>
      <c r="DW63" s="225">
        <v>67</v>
      </c>
      <c r="DX63" s="225">
        <v>6.9</v>
      </c>
      <c r="DY63" s="241"/>
      <c r="DZ63" s="241"/>
      <c r="EA63" s="241"/>
      <c r="EB63" s="242"/>
      <c r="EC63" s="243">
        <v>0.55000000000000004</v>
      </c>
      <c r="ED63" s="243">
        <v>0.73</v>
      </c>
      <c r="EE63" s="243">
        <v>0.23</v>
      </c>
      <c r="EF63" s="244"/>
    </row>
    <row r="64" spans="1:137" s="56" customFormat="1" ht="13" customHeight="1">
      <c r="A64" s="1" t="s">
        <v>459</v>
      </c>
      <c r="B64" s="86" t="s">
        <v>997</v>
      </c>
      <c r="C64" s="86"/>
      <c r="D64" s="1"/>
      <c r="E64" s="1"/>
      <c r="F64" s="1"/>
      <c r="G64" s="84"/>
      <c r="H64" s="84"/>
      <c r="I64" s="84"/>
      <c r="J64" s="84"/>
      <c r="K64" s="1"/>
      <c r="L64" s="1"/>
      <c r="M64" s="1" t="s">
        <v>979</v>
      </c>
      <c r="N64" s="1" t="s">
        <v>444</v>
      </c>
      <c r="O64" s="55" t="s">
        <v>460</v>
      </c>
      <c r="P64" s="1"/>
      <c r="Q64" s="1" t="s">
        <v>359</v>
      </c>
      <c r="R64" s="1"/>
      <c r="S64" s="1"/>
      <c r="T64" s="1"/>
      <c r="U64" s="259"/>
      <c r="V64"/>
      <c r="W64"/>
      <c r="X64" s="4">
        <v>51.6</v>
      </c>
      <c r="Y64" s="4">
        <v>2.7</v>
      </c>
      <c r="Z64" s="264">
        <f t="shared" si="0"/>
        <v>-51.6</v>
      </c>
      <c r="AA64" s="264">
        <f t="shared" si="1"/>
        <v>-2.7</v>
      </c>
      <c r="AB64" s="1"/>
      <c r="AC64" s="1"/>
      <c r="AD64" s="79"/>
      <c r="AE64" s="1"/>
      <c r="AF64" s="1"/>
      <c r="AG64" s="1"/>
      <c r="AH64" s="79">
        <v>874</v>
      </c>
      <c r="AI64" s="79">
        <v>447</v>
      </c>
      <c r="AJ64" s="71">
        <f t="shared" si="2"/>
        <v>427</v>
      </c>
      <c r="AK64" s="9">
        <v>2.6</v>
      </c>
      <c r="AL64" s="2"/>
      <c r="AM64" s="9">
        <v>20.9</v>
      </c>
      <c r="AN64" s="2"/>
      <c r="AO64" s="9">
        <v>1.5</v>
      </c>
      <c r="AP64" s="9">
        <v>19.399999999999999</v>
      </c>
      <c r="AQ64" s="2"/>
      <c r="AR64" s="2"/>
      <c r="AS64" s="2"/>
      <c r="AT64" s="9">
        <v>10</v>
      </c>
      <c r="AU64" s="1"/>
      <c r="AV64" s="79" t="s">
        <v>63</v>
      </c>
      <c r="AW64" s="1"/>
      <c r="AX64" s="120">
        <f t="shared" si="5"/>
        <v>87.4</v>
      </c>
      <c r="AY64" s="119" t="s">
        <v>342</v>
      </c>
      <c r="AZ64" s="1" t="s">
        <v>461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>
        <f>2014-BM64</f>
        <v>2014</v>
      </c>
      <c r="BO64" s="1"/>
      <c r="BP64" s="1"/>
      <c r="BQ64" s="1"/>
      <c r="BR64" s="1"/>
      <c r="BS64" s="1"/>
      <c r="BT64" s="1"/>
      <c r="BU64" s="1"/>
      <c r="BV64" s="1" t="s">
        <v>353</v>
      </c>
      <c r="BW64" s="1"/>
      <c r="BX64" s="1"/>
      <c r="BY64" s="1"/>
      <c r="BZ64" s="1"/>
      <c r="CA64" s="1"/>
      <c r="CB64" s="1"/>
      <c r="CC64" s="1"/>
      <c r="CD64" s="1"/>
      <c r="CE64" s="55" t="s">
        <v>353</v>
      </c>
      <c r="CF64" s="1"/>
      <c r="CG64" s="1">
        <v>11</v>
      </c>
      <c r="CH64" s="1"/>
      <c r="CI64" s="1"/>
      <c r="CJ64" s="1"/>
      <c r="CK64" s="1"/>
      <c r="CL64" s="1"/>
      <c r="CM64" s="1"/>
      <c r="CN64" s="1"/>
      <c r="CO64" s="1"/>
      <c r="CP64" s="55" t="s">
        <v>451</v>
      </c>
      <c r="CQ64" s="1">
        <v>1994</v>
      </c>
      <c r="CR64" s="1">
        <v>11</v>
      </c>
      <c r="CS64" s="1"/>
      <c r="CT64" s="1"/>
      <c r="CU64" s="1"/>
      <c r="CV64" s="1"/>
      <c r="CW64" s="1"/>
      <c r="CX64" s="1"/>
      <c r="CY64" s="1"/>
      <c r="CZ64" s="1"/>
      <c r="DA64" s="55" t="s">
        <v>451</v>
      </c>
      <c r="DB64" s="1"/>
      <c r="DC64" s="1">
        <v>22</v>
      </c>
      <c r="DD64" s="1"/>
      <c r="DE64" s="1"/>
      <c r="DF64" s="1"/>
      <c r="DG64" s="1"/>
      <c r="DH64" s="1"/>
      <c r="DI64" s="1"/>
      <c r="DJ64" s="1"/>
      <c r="DK64" s="1"/>
      <c r="DL64" s="1"/>
      <c r="DM64" s="1" t="s">
        <v>353</v>
      </c>
      <c r="DN64" s="1"/>
      <c r="DO64" s="1"/>
      <c r="DP64" s="122"/>
      <c r="DQ64" s="122"/>
      <c r="DR64" s="183"/>
      <c r="DS64" s="183"/>
      <c r="DT64" s="183"/>
      <c r="DU64" s="1"/>
      <c r="DV64" s="1"/>
      <c r="DW64" s="1"/>
      <c r="DX64" s="1"/>
      <c r="DY64" s="184"/>
      <c r="DZ64" s="184"/>
      <c r="EA64" s="184"/>
      <c r="EB64" s="185"/>
      <c r="EC64" s="186">
        <v>0.42</v>
      </c>
      <c r="ED64" s="186">
        <v>0.64</v>
      </c>
      <c r="EE64" s="186">
        <v>0.19</v>
      </c>
      <c r="EF64" s="181"/>
    </row>
    <row r="65" spans="1:137" ht="14" customHeight="1">
      <c r="A65" s="56" t="s">
        <v>468</v>
      </c>
      <c r="B65" s="86" t="s">
        <v>997</v>
      </c>
      <c r="C65" s="86"/>
      <c r="D65" s="56"/>
      <c r="E65" s="56"/>
      <c r="F65" s="56"/>
      <c r="G65" s="86"/>
      <c r="H65" s="86"/>
      <c r="I65" s="86"/>
      <c r="J65" s="86"/>
      <c r="K65" s="56" t="s">
        <v>469</v>
      </c>
      <c r="L65" s="56"/>
      <c r="M65" s="1" t="s">
        <v>979</v>
      </c>
      <c r="N65" s="56" t="s">
        <v>444</v>
      </c>
      <c r="O65" s="64" t="s">
        <v>445</v>
      </c>
      <c r="P65" s="64" t="s">
        <v>446</v>
      </c>
      <c r="Q65" s="62">
        <v>29</v>
      </c>
      <c r="R65" s="62">
        <v>8</v>
      </c>
      <c r="S65" s="63" t="s">
        <v>141</v>
      </c>
      <c r="T65" s="56"/>
      <c r="U65" s="267"/>
      <c r="V65">
        <v>50.401166437548603</v>
      </c>
      <c r="W65">
        <v>-3.9949345840854602</v>
      </c>
      <c r="X65" s="69">
        <v>50.4</v>
      </c>
      <c r="Y65" s="69">
        <v>-4</v>
      </c>
      <c r="Z65" s="264">
        <f t="shared" si="0"/>
        <v>1.1664375486049039E-3</v>
      </c>
      <c r="AA65" s="264">
        <f t="shared" si="1"/>
        <v>5.0654159145397948E-3</v>
      </c>
      <c r="AB65" s="70"/>
      <c r="AC65" s="70" t="s">
        <v>470</v>
      </c>
      <c r="AE65" s="71">
        <v>933</v>
      </c>
      <c r="AF65" s="71"/>
      <c r="AG65" s="71"/>
      <c r="AH65" s="53">
        <v>1024</v>
      </c>
      <c r="AI65" s="53">
        <v>489</v>
      </c>
      <c r="AJ65" s="71">
        <f t="shared" si="2"/>
        <v>535</v>
      </c>
      <c r="AK65" s="117">
        <v>0.6</v>
      </c>
      <c r="AL65" s="62">
        <v>16.399999999999999</v>
      </c>
      <c r="AM65" s="9">
        <v>19.399999999999999</v>
      </c>
      <c r="AN65" s="62">
        <v>4.0999999999999996</v>
      </c>
      <c r="AO65" s="9">
        <v>2.2999999999999998</v>
      </c>
      <c r="AP65" s="9">
        <v>17.100000000000001</v>
      </c>
      <c r="AQ65" s="62">
        <v>9.6999999999999993</v>
      </c>
      <c r="AR65" s="62"/>
      <c r="AS65" s="62"/>
      <c r="AT65" s="9">
        <v>9.9</v>
      </c>
      <c r="AU65" s="62"/>
      <c r="AV65" s="9" t="s">
        <v>63</v>
      </c>
      <c r="AW65" s="72">
        <v>17.577706323687</v>
      </c>
      <c r="AX65" s="120">
        <f t="shared" si="5"/>
        <v>103.43434343434343</v>
      </c>
      <c r="AY65" s="119" t="s">
        <v>342</v>
      </c>
      <c r="AZ65" s="56" t="s">
        <v>840</v>
      </c>
      <c r="BA65" s="1" t="s">
        <v>122</v>
      </c>
      <c r="BB65" s="59" t="s">
        <v>79</v>
      </c>
      <c r="BC65" s="59" t="s">
        <v>79</v>
      </c>
      <c r="BD65" s="59" t="s">
        <v>79</v>
      </c>
      <c r="BE65" s="56" t="s">
        <v>161</v>
      </c>
      <c r="BF65" s="56">
        <v>9120</v>
      </c>
      <c r="BG65" s="56" t="s">
        <v>102</v>
      </c>
      <c r="BH65" s="1" t="s">
        <v>79</v>
      </c>
      <c r="BI65" s="1" t="s">
        <v>79</v>
      </c>
      <c r="BJ65" s="56" t="s">
        <v>113</v>
      </c>
      <c r="BK65" s="1" t="s">
        <v>79</v>
      </c>
      <c r="BL65" s="1" t="s">
        <v>79</v>
      </c>
      <c r="BM65" s="56">
        <v>1965</v>
      </c>
      <c r="BN65" s="1">
        <f>2014-BM65</f>
        <v>49</v>
      </c>
      <c r="BO65" s="56">
        <v>0</v>
      </c>
      <c r="BP65" s="56" t="s">
        <v>79</v>
      </c>
      <c r="BQ65" s="56" t="s">
        <v>79</v>
      </c>
      <c r="BR65" s="56" t="s">
        <v>132</v>
      </c>
      <c r="BS65" s="56" t="s">
        <v>133</v>
      </c>
      <c r="BT65" s="56" t="s">
        <v>471</v>
      </c>
      <c r="BU65" s="56"/>
      <c r="BV65" s="57" t="s">
        <v>79</v>
      </c>
      <c r="BW65" s="57" t="s">
        <v>79</v>
      </c>
      <c r="BX65" s="57" t="s">
        <v>79</v>
      </c>
      <c r="BY65" s="57" t="s">
        <v>79</v>
      </c>
      <c r="BZ65" s="57" t="s">
        <v>79</v>
      </c>
      <c r="CA65" s="57" t="s">
        <v>79</v>
      </c>
      <c r="CB65" s="57" t="s">
        <v>79</v>
      </c>
      <c r="CC65" s="57" t="s">
        <v>79</v>
      </c>
      <c r="CD65" s="57" t="s">
        <v>79</v>
      </c>
      <c r="CE65" s="57" t="s">
        <v>79</v>
      </c>
      <c r="CF65" s="57" t="s">
        <v>79</v>
      </c>
      <c r="CG65" s="58">
        <v>66.400000000000006</v>
      </c>
      <c r="CH65" s="58">
        <v>35.4</v>
      </c>
      <c r="CI65" s="58">
        <v>18.399999999999999</v>
      </c>
      <c r="CJ65" s="58">
        <v>0</v>
      </c>
      <c r="CK65" s="58">
        <v>0</v>
      </c>
      <c r="CL65" s="58">
        <v>1.9</v>
      </c>
      <c r="CM65" s="58">
        <v>5.2</v>
      </c>
      <c r="CN65" s="58">
        <v>0</v>
      </c>
      <c r="CO65" s="58">
        <v>0</v>
      </c>
      <c r="CP65" s="56">
        <v>3</v>
      </c>
      <c r="CQ65" s="63">
        <v>1998</v>
      </c>
      <c r="CR65" s="58">
        <v>112.7</v>
      </c>
      <c r="CS65" s="58">
        <v>47.1</v>
      </c>
      <c r="CT65" s="58">
        <v>47.4</v>
      </c>
      <c r="CU65" s="58">
        <v>0</v>
      </c>
      <c r="CV65" s="58">
        <v>0</v>
      </c>
      <c r="CW65" s="58">
        <v>13.3</v>
      </c>
      <c r="CX65" s="58">
        <v>1.1000000000000001</v>
      </c>
      <c r="CY65" s="58">
        <v>0</v>
      </c>
      <c r="CZ65" s="58">
        <v>3.6</v>
      </c>
      <c r="DA65" s="56">
        <v>5</v>
      </c>
      <c r="DB65" s="63">
        <v>1998</v>
      </c>
      <c r="DC65" s="58">
        <v>179.1</v>
      </c>
      <c r="DD65" s="58">
        <v>82.5</v>
      </c>
      <c r="DE65" s="58">
        <v>65.8</v>
      </c>
      <c r="DF65" s="58">
        <v>0</v>
      </c>
      <c r="DG65" s="58">
        <v>0</v>
      </c>
      <c r="DH65" s="58">
        <v>15.2</v>
      </c>
      <c r="DI65" s="58">
        <v>6.3</v>
      </c>
      <c r="DJ65" s="58">
        <v>0</v>
      </c>
      <c r="DK65" s="58">
        <v>3.6</v>
      </c>
      <c r="DL65" s="57" t="s">
        <v>79</v>
      </c>
      <c r="DM65" s="14">
        <f>CG65/DC65</f>
        <v>0.37074260189838082</v>
      </c>
      <c r="DN65" s="56"/>
      <c r="DO65" s="56"/>
      <c r="DP65" s="122"/>
      <c r="DQ65" s="122"/>
      <c r="DR65" s="183"/>
      <c r="DS65" s="183"/>
      <c r="DT65" s="183"/>
      <c r="DY65" s="184"/>
      <c r="DZ65" s="184"/>
      <c r="EA65" s="184"/>
      <c r="EB65" s="185"/>
      <c r="EC65" s="186">
        <v>2.0099999999999998</v>
      </c>
      <c r="ED65" s="186">
        <v>0.61</v>
      </c>
      <c r="EE65" s="186">
        <v>0.12</v>
      </c>
      <c r="EF65" s="181"/>
    </row>
    <row r="66" spans="1:137" ht="39" customHeight="1">
      <c r="A66" s="225" t="s">
        <v>472</v>
      </c>
      <c r="B66" s="223" t="s">
        <v>997</v>
      </c>
      <c r="C66" s="223" t="s">
        <v>997</v>
      </c>
      <c r="D66" s="224">
        <v>2014</v>
      </c>
      <c r="E66" s="225" t="s">
        <v>1234</v>
      </c>
      <c r="F66" s="225"/>
      <c r="G66" s="223" t="s">
        <v>997</v>
      </c>
      <c r="H66" s="223" t="s">
        <v>997</v>
      </c>
      <c r="I66" s="223" t="s">
        <v>997</v>
      </c>
      <c r="J66" s="223" t="s">
        <v>997</v>
      </c>
      <c r="K66" s="225" t="s">
        <v>473</v>
      </c>
      <c r="L66" s="225"/>
      <c r="M66" s="225" t="s">
        <v>979</v>
      </c>
      <c r="N66" s="225" t="s">
        <v>444</v>
      </c>
      <c r="O66" s="245" t="s">
        <v>1137</v>
      </c>
      <c r="P66" s="245" t="s">
        <v>446</v>
      </c>
      <c r="Q66" s="226">
        <v>25</v>
      </c>
      <c r="R66" s="226">
        <v>2</v>
      </c>
      <c r="S66" s="227" t="s">
        <v>141</v>
      </c>
      <c r="T66" s="225"/>
      <c r="U66" s="263"/>
      <c r="V66">
        <v>50.859755794109198</v>
      </c>
      <c r="W66">
        <v>-1.5287600627095801</v>
      </c>
      <c r="X66" s="228">
        <v>50.85</v>
      </c>
      <c r="Y66" s="228">
        <v>-1.6484000000000001</v>
      </c>
      <c r="Z66" s="264">
        <f t="shared" ref="Z66:Z129" si="9">V66-X66</f>
        <v>9.7557941091963585E-3</v>
      </c>
      <c r="AA66" s="264">
        <f t="shared" ref="AA66:AA129" si="10">W66-Y66</f>
        <v>0.11963993729042</v>
      </c>
      <c r="AB66" s="229"/>
      <c r="AC66" s="229" t="s">
        <v>474</v>
      </c>
      <c r="AD66" s="229"/>
      <c r="AE66" s="231">
        <v>649</v>
      </c>
      <c r="AF66" s="231">
        <v>153</v>
      </c>
      <c r="AG66" s="231"/>
      <c r="AH66" s="231">
        <v>783</v>
      </c>
      <c r="AI66" s="231">
        <v>437</v>
      </c>
      <c r="AJ66" s="231">
        <f t="shared" ref="AJ66:AJ129" si="11">AH66-AI66</f>
        <v>346</v>
      </c>
      <c r="AK66" s="232">
        <v>1</v>
      </c>
      <c r="AL66" s="226">
        <v>16.600000000000001</v>
      </c>
      <c r="AM66" s="226">
        <v>21.8</v>
      </c>
      <c r="AN66" s="226">
        <v>3.7</v>
      </c>
      <c r="AO66" s="226">
        <v>1.4</v>
      </c>
      <c r="AP66" s="226">
        <v>20.399999999999999</v>
      </c>
      <c r="AQ66" s="226">
        <v>9.6999999999999993</v>
      </c>
      <c r="AR66" s="226"/>
      <c r="AS66" s="226">
        <v>16.3</v>
      </c>
      <c r="AT66" s="226">
        <v>10.3</v>
      </c>
      <c r="AU66" s="226"/>
      <c r="AV66" s="226" t="s">
        <v>145</v>
      </c>
      <c r="AW66" s="233">
        <v>25.57781201849</v>
      </c>
      <c r="AX66" s="234">
        <f t="shared" ref="AX66:AX97" si="12">AH66/AT66</f>
        <v>76.019417475728147</v>
      </c>
      <c r="AY66" s="235" t="s">
        <v>342</v>
      </c>
      <c r="AZ66" s="225" t="s">
        <v>206</v>
      </c>
      <c r="BA66" s="225" t="s">
        <v>122</v>
      </c>
      <c r="BB66" s="246" t="s">
        <v>79</v>
      </c>
      <c r="BC66" s="246" t="s">
        <v>79</v>
      </c>
      <c r="BD66" s="246" t="s">
        <v>79</v>
      </c>
      <c r="BE66" s="225" t="s">
        <v>161</v>
      </c>
      <c r="BF66" s="225">
        <v>9120</v>
      </c>
      <c r="BG66" s="225" t="s">
        <v>102</v>
      </c>
      <c r="BH66" s="225" t="s">
        <v>79</v>
      </c>
      <c r="BI66" s="225" t="s">
        <v>79</v>
      </c>
      <c r="BJ66" s="225" t="s">
        <v>113</v>
      </c>
      <c r="BK66" s="225" t="s">
        <v>79</v>
      </c>
      <c r="BL66" s="225" t="s">
        <v>79</v>
      </c>
      <c r="BM66" s="225">
        <v>1955</v>
      </c>
      <c r="BN66" s="225">
        <f>2014-BM66</f>
        <v>59</v>
      </c>
      <c r="BO66" s="225">
        <v>0</v>
      </c>
      <c r="BP66" s="225" t="s">
        <v>79</v>
      </c>
      <c r="BQ66" s="225" t="s">
        <v>79</v>
      </c>
      <c r="BR66" s="225" t="s">
        <v>132</v>
      </c>
      <c r="BS66" s="225" t="s">
        <v>133</v>
      </c>
      <c r="BT66" s="225" t="s">
        <v>475</v>
      </c>
      <c r="BU66" s="225"/>
      <c r="BV66" s="236" t="s">
        <v>79</v>
      </c>
      <c r="BW66" s="236" t="s">
        <v>79</v>
      </c>
      <c r="BX66" s="236" t="s">
        <v>79</v>
      </c>
      <c r="BY66" s="236" t="s">
        <v>79</v>
      </c>
      <c r="BZ66" s="236" t="s">
        <v>79</v>
      </c>
      <c r="CA66" s="236" t="s">
        <v>79</v>
      </c>
      <c r="CB66" s="236" t="s">
        <v>79</v>
      </c>
      <c r="CC66" s="236" t="s">
        <v>79</v>
      </c>
      <c r="CD66" s="236" t="s">
        <v>79</v>
      </c>
      <c r="CE66" s="236" t="s">
        <v>79</v>
      </c>
      <c r="CF66" s="236" t="s">
        <v>79</v>
      </c>
      <c r="CG66" s="236">
        <v>90.7</v>
      </c>
      <c r="CH66" s="236">
        <v>44.1</v>
      </c>
      <c r="CI66" s="236">
        <v>43.2</v>
      </c>
      <c r="CJ66" s="236">
        <v>0</v>
      </c>
      <c r="CK66" s="236">
        <v>0</v>
      </c>
      <c r="CL66" s="236">
        <v>3.4</v>
      </c>
      <c r="CM66" s="236">
        <v>0</v>
      </c>
      <c r="CN66" s="236">
        <v>0</v>
      </c>
      <c r="CO66" s="236">
        <v>0</v>
      </c>
      <c r="CP66" s="225">
        <v>1</v>
      </c>
      <c r="CQ66" s="227">
        <v>1996</v>
      </c>
      <c r="CR66" s="236">
        <v>201.1</v>
      </c>
      <c r="CS66" s="236">
        <v>121.6</v>
      </c>
      <c r="CT66" s="236">
        <v>78.7</v>
      </c>
      <c r="CU66" s="236">
        <v>0</v>
      </c>
      <c r="CV66" s="236">
        <v>0</v>
      </c>
      <c r="CW66" s="236">
        <v>0.8</v>
      </c>
      <c r="CX66" s="236">
        <v>0</v>
      </c>
      <c r="CY66" s="236">
        <v>0</v>
      </c>
      <c r="CZ66" s="236">
        <v>0</v>
      </c>
      <c r="DA66" s="225">
        <v>5</v>
      </c>
      <c r="DB66" s="227">
        <v>1996</v>
      </c>
      <c r="DC66" s="236">
        <v>291.8</v>
      </c>
      <c r="DD66" s="236">
        <v>165.7</v>
      </c>
      <c r="DE66" s="236">
        <v>121.9</v>
      </c>
      <c r="DF66" s="236">
        <v>0</v>
      </c>
      <c r="DG66" s="236">
        <v>0</v>
      </c>
      <c r="DH66" s="236">
        <v>4.2</v>
      </c>
      <c r="DI66" s="236">
        <v>0</v>
      </c>
      <c r="DJ66" s="236">
        <v>0</v>
      </c>
      <c r="DK66" s="236">
        <v>0</v>
      </c>
      <c r="DL66" s="236" t="s">
        <v>79</v>
      </c>
      <c r="DM66" s="237">
        <f>CG66/DC66</f>
        <v>0.3108293351610692</v>
      </c>
      <c r="DN66" s="225"/>
      <c r="DO66" s="225"/>
      <c r="DP66" s="239">
        <v>79</v>
      </c>
      <c r="DQ66" s="239">
        <v>3.1</v>
      </c>
      <c r="DR66" s="240">
        <v>0.39</v>
      </c>
      <c r="DS66" s="240">
        <v>0.4</v>
      </c>
      <c r="DT66" s="240">
        <v>0.67</v>
      </c>
      <c r="DU66" s="225">
        <v>20</v>
      </c>
      <c r="DV66" s="225">
        <v>65</v>
      </c>
      <c r="DW66" s="225">
        <v>85</v>
      </c>
      <c r="DX66" s="225">
        <v>11.4</v>
      </c>
      <c r="DY66" s="241"/>
      <c r="DZ66" s="241"/>
      <c r="EA66" s="241"/>
      <c r="EB66" s="242"/>
      <c r="EC66" s="243">
        <v>1.54</v>
      </c>
      <c r="ED66" s="243">
        <v>1.1399999999999999</v>
      </c>
      <c r="EE66" s="243">
        <v>0.25</v>
      </c>
      <c r="EF66" s="244"/>
    </row>
    <row r="67" spans="1:137" ht="13" customHeight="1">
      <c r="A67" s="222" t="s">
        <v>1227</v>
      </c>
      <c r="B67" s="223" t="s">
        <v>997</v>
      </c>
      <c r="C67" s="223" t="s">
        <v>997</v>
      </c>
      <c r="D67" s="224">
        <v>2014</v>
      </c>
      <c r="E67" s="225" t="s">
        <v>1264</v>
      </c>
      <c r="F67" s="225"/>
      <c r="G67" s="223" t="s">
        <v>997</v>
      </c>
      <c r="H67" s="223" t="s">
        <v>997</v>
      </c>
      <c r="I67" s="223" t="s">
        <v>997</v>
      </c>
      <c r="J67" s="223"/>
      <c r="K67" s="225"/>
      <c r="L67" s="225"/>
      <c r="M67" s="225" t="s">
        <v>979</v>
      </c>
      <c r="N67" s="225" t="s">
        <v>444</v>
      </c>
      <c r="O67" s="222"/>
      <c r="P67" s="225"/>
      <c r="Q67" s="226"/>
      <c r="R67" s="226"/>
      <c r="S67" s="227"/>
      <c r="T67" s="225"/>
      <c r="U67" s="225"/>
      <c r="V67">
        <v>51.666903915444301</v>
      </c>
      <c r="W67">
        <v>5.420409860553E-2</v>
      </c>
      <c r="X67" s="228">
        <v>51.67</v>
      </c>
      <c r="Y67" s="228">
        <v>0.05</v>
      </c>
      <c r="Z67" s="264">
        <f t="shared" si="9"/>
        <v>-3.0960845557004291E-3</v>
      </c>
      <c r="AA67" s="264">
        <f t="shared" si="10"/>
        <v>4.2040986055299975E-3</v>
      </c>
      <c r="AB67" s="229"/>
      <c r="AC67" s="229"/>
      <c r="AD67" s="229" t="s">
        <v>1267</v>
      </c>
      <c r="AE67" s="230"/>
      <c r="AF67" s="230">
        <v>157</v>
      </c>
      <c r="AG67" s="230"/>
      <c r="AH67" s="230">
        <v>643</v>
      </c>
      <c r="AI67" s="230">
        <v>416</v>
      </c>
      <c r="AJ67" s="231">
        <f t="shared" si="11"/>
        <v>227</v>
      </c>
      <c r="AK67" s="232">
        <v>1.1000000000000001</v>
      </c>
      <c r="AL67" s="226"/>
      <c r="AM67" s="226">
        <v>22.2</v>
      </c>
      <c r="AN67" s="226"/>
      <c r="AO67" s="226">
        <v>0.5</v>
      </c>
      <c r="AP67" s="226">
        <v>21.7</v>
      </c>
      <c r="AQ67" s="226"/>
      <c r="AR67" s="226"/>
      <c r="AS67" s="226">
        <v>16.600000000000001</v>
      </c>
      <c r="AT67" s="226">
        <v>10.199999999999999</v>
      </c>
      <c r="AU67" s="226"/>
      <c r="AV67" s="226" t="s">
        <v>145</v>
      </c>
      <c r="AW67" s="233"/>
      <c r="AX67" s="234">
        <f t="shared" si="12"/>
        <v>63.039215686274517</v>
      </c>
      <c r="AY67" s="235">
        <v>49</v>
      </c>
      <c r="AZ67" s="225" t="s">
        <v>160</v>
      </c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  <c r="BL67" s="225"/>
      <c r="BM67" s="225"/>
      <c r="BN67" s="225"/>
      <c r="BO67" s="225"/>
      <c r="BP67" s="225"/>
      <c r="BQ67" s="225"/>
      <c r="BR67" s="225"/>
      <c r="BS67" s="225"/>
      <c r="BT67" s="225"/>
      <c r="BU67" s="225"/>
      <c r="BV67" s="236"/>
      <c r="BW67" s="236"/>
      <c r="BX67" s="236"/>
      <c r="BY67" s="236"/>
      <c r="BZ67" s="236"/>
      <c r="CA67" s="236"/>
      <c r="CB67" s="236"/>
      <c r="CC67" s="236"/>
      <c r="CD67" s="236"/>
      <c r="CE67" s="225"/>
      <c r="CF67" s="227"/>
      <c r="CG67" s="236"/>
      <c r="CH67" s="236"/>
      <c r="CI67" s="236"/>
      <c r="CJ67" s="236"/>
      <c r="CK67" s="236"/>
      <c r="CL67" s="236"/>
      <c r="CM67" s="236"/>
      <c r="CN67" s="236"/>
      <c r="CO67" s="236"/>
      <c r="CP67" s="225"/>
      <c r="CQ67" s="227"/>
      <c r="CR67" s="236"/>
      <c r="CS67" s="236"/>
      <c r="CT67" s="236"/>
      <c r="CU67" s="236"/>
      <c r="CV67" s="236"/>
      <c r="CW67" s="236"/>
      <c r="CX67" s="236"/>
      <c r="CY67" s="236"/>
      <c r="CZ67" s="236"/>
      <c r="DA67" s="225"/>
      <c r="DB67" s="227"/>
      <c r="DC67" s="236"/>
      <c r="DD67" s="225"/>
      <c r="DE67" s="225"/>
      <c r="DF67" s="225"/>
      <c r="DG67" s="225"/>
      <c r="DH67" s="225"/>
      <c r="DI67" s="225"/>
      <c r="DJ67" s="225"/>
      <c r="DK67" s="225"/>
      <c r="DL67" s="237"/>
      <c r="DM67" s="225"/>
      <c r="DN67" s="225"/>
      <c r="DO67" s="238" t="s">
        <v>270</v>
      </c>
      <c r="DP67" s="239">
        <v>69.7</v>
      </c>
      <c r="DQ67" s="239">
        <v>2.9</v>
      </c>
      <c r="DR67" s="240">
        <v>0.25</v>
      </c>
      <c r="DS67" s="240">
        <v>0.43</v>
      </c>
      <c r="DT67" s="240">
        <v>0.54</v>
      </c>
      <c r="DU67" s="225">
        <v>21</v>
      </c>
      <c r="DV67" s="225">
        <v>45</v>
      </c>
      <c r="DW67" s="225">
        <v>68</v>
      </c>
      <c r="DX67" s="225">
        <v>6.2</v>
      </c>
      <c r="DY67" s="241"/>
      <c r="DZ67" s="241"/>
      <c r="EA67" s="241"/>
      <c r="EB67" s="242"/>
      <c r="EC67" s="243">
        <v>0.27</v>
      </c>
      <c r="ED67" s="243">
        <v>0.17</v>
      </c>
      <c r="EE67" s="243">
        <v>0.21</v>
      </c>
      <c r="EF67" s="244"/>
    </row>
    <row r="68" spans="1:137" ht="15">
      <c r="A68" s="225" t="s">
        <v>320</v>
      </c>
      <c r="B68" s="223" t="s">
        <v>997</v>
      </c>
      <c r="C68" s="223" t="s">
        <v>997</v>
      </c>
      <c r="D68" s="224">
        <v>2014</v>
      </c>
      <c r="E68" s="225" t="s">
        <v>1235</v>
      </c>
      <c r="F68" s="225"/>
      <c r="G68" s="223" t="s">
        <v>997</v>
      </c>
      <c r="H68" s="223" t="s">
        <v>997</v>
      </c>
      <c r="I68" s="223" t="s">
        <v>997</v>
      </c>
      <c r="J68" s="223" t="s">
        <v>997</v>
      </c>
      <c r="K68" s="225" t="s">
        <v>321</v>
      </c>
      <c r="L68" s="225" t="s">
        <v>322</v>
      </c>
      <c r="M68" s="225" t="s">
        <v>979</v>
      </c>
      <c r="N68" s="225" t="s">
        <v>444</v>
      </c>
      <c r="O68" s="245" t="s">
        <v>323</v>
      </c>
      <c r="P68" s="245" t="s">
        <v>324</v>
      </c>
      <c r="Q68" s="226">
        <v>35</v>
      </c>
      <c r="R68" s="226" t="s">
        <v>79</v>
      </c>
      <c r="S68" s="227" t="s">
        <v>97</v>
      </c>
      <c r="T68" s="225"/>
      <c r="U68" s="225"/>
      <c r="V68">
        <v>51.825740339276599</v>
      </c>
      <c r="W68">
        <v>-2.65711547874362</v>
      </c>
      <c r="X68" s="228">
        <v>51.8</v>
      </c>
      <c r="Y68" s="228">
        <v>-2.7</v>
      </c>
      <c r="Z68" s="264">
        <f t="shared" si="9"/>
        <v>2.5740339276602242E-2</v>
      </c>
      <c r="AA68" s="264">
        <f t="shared" si="10"/>
        <v>4.2884521256380204E-2</v>
      </c>
      <c r="AB68" s="229"/>
      <c r="AC68" s="229" t="s">
        <v>325</v>
      </c>
      <c r="AD68" s="229" t="s">
        <v>326</v>
      </c>
      <c r="AE68" s="231">
        <v>933</v>
      </c>
      <c r="AF68" s="231">
        <v>177</v>
      </c>
      <c r="AG68" s="231"/>
      <c r="AH68" s="231">
        <v>795</v>
      </c>
      <c r="AI68" s="231">
        <v>449</v>
      </c>
      <c r="AJ68" s="231">
        <f t="shared" si="11"/>
        <v>346</v>
      </c>
      <c r="AK68" s="232">
        <v>2.5</v>
      </c>
      <c r="AL68" s="226">
        <v>16.399999999999999</v>
      </c>
      <c r="AM68" s="226">
        <v>20.6</v>
      </c>
      <c r="AN68" s="226">
        <v>4.0999999999999996</v>
      </c>
      <c r="AO68" s="226">
        <v>1.3</v>
      </c>
      <c r="AP68" s="226">
        <v>19.3</v>
      </c>
      <c r="AQ68" s="226">
        <v>9.6999999999999993</v>
      </c>
      <c r="AR68" s="226"/>
      <c r="AS68" s="226">
        <v>15.6</v>
      </c>
      <c r="AT68" s="226">
        <v>9.6999999999999993</v>
      </c>
      <c r="AU68" s="226"/>
      <c r="AV68" s="226" t="s">
        <v>63</v>
      </c>
      <c r="AW68" s="233">
        <v>17.577706323687</v>
      </c>
      <c r="AX68" s="234">
        <f t="shared" si="12"/>
        <v>81.958762886597938</v>
      </c>
      <c r="AY68" s="235" t="s">
        <v>342</v>
      </c>
      <c r="AZ68" s="225" t="s">
        <v>327</v>
      </c>
      <c r="BA68" s="225" t="s">
        <v>122</v>
      </c>
      <c r="BB68" s="246" t="s">
        <v>79</v>
      </c>
      <c r="BC68" s="246" t="s">
        <v>79</v>
      </c>
      <c r="BD68" s="246" t="s">
        <v>79</v>
      </c>
      <c r="BE68" s="225" t="s">
        <v>77</v>
      </c>
      <c r="BF68" s="225">
        <v>9130</v>
      </c>
      <c r="BG68" s="225" t="s">
        <v>102</v>
      </c>
      <c r="BH68" s="225" t="s">
        <v>79</v>
      </c>
      <c r="BI68" s="225" t="s">
        <v>79</v>
      </c>
      <c r="BJ68" s="225" t="s">
        <v>113</v>
      </c>
      <c r="BK68" s="225" t="s">
        <v>79</v>
      </c>
      <c r="BL68" s="225" t="s">
        <v>79</v>
      </c>
      <c r="BM68" s="225">
        <v>1944</v>
      </c>
      <c r="BN68" s="225">
        <f t="shared" ref="BN68:BN76" si="13">2014-BM68</f>
        <v>70</v>
      </c>
      <c r="BO68" s="225">
        <v>1</v>
      </c>
      <c r="BP68" s="225" t="s">
        <v>79</v>
      </c>
      <c r="BQ68" s="225" t="s">
        <v>207</v>
      </c>
      <c r="BR68" s="225" t="s">
        <v>79</v>
      </c>
      <c r="BS68" s="225" t="s">
        <v>79</v>
      </c>
      <c r="BT68" s="225" t="s">
        <v>328</v>
      </c>
      <c r="BU68" s="225"/>
      <c r="BV68" s="236" t="s">
        <v>79</v>
      </c>
      <c r="BW68" s="236" t="s">
        <v>79</v>
      </c>
      <c r="BX68" s="236" t="s">
        <v>79</v>
      </c>
      <c r="BY68" s="236" t="s">
        <v>79</v>
      </c>
      <c r="BZ68" s="236" t="s">
        <v>79</v>
      </c>
      <c r="CA68" s="236" t="s">
        <v>79</v>
      </c>
      <c r="CB68" s="236" t="s">
        <v>79</v>
      </c>
      <c r="CC68" s="236" t="s">
        <v>79</v>
      </c>
      <c r="CD68" s="236" t="s">
        <v>79</v>
      </c>
      <c r="CE68" s="236" t="s">
        <v>79</v>
      </c>
      <c r="CF68" s="236" t="s">
        <v>79</v>
      </c>
      <c r="CG68" s="236">
        <v>28.9</v>
      </c>
      <c r="CH68" s="225" t="s">
        <v>79</v>
      </c>
      <c r="CI68" s="225" t="s">
        <v>79</v>
      </c>
      <c r="CJ68" s="225" t="s">
        <v>79</v>
      </c>
      <c r="CK68" s="225" t="s">
        <v>79</v>
      </c>
      <c r="CL68" s="225" t="s">
        <v>79</v>
      </c>
      <c r="CM68" s="225" t="s">
        <v>79</v>
      </c>
      <c r="CN68" s="225" t="s">
        <v>79</v>
      </c>
      <c r="CO68" s="225" t="s">
        <v>79</v>
      </c>
      <c r="CP68" s="225">
        <v>5</v>
      </c>
      <c r="CQ68" s="227">
        <v>1995</v>
      </c>
      <c r="CR68" s="236">
        <v>54.325000000000003</v>
      </c>
      <c r="CS68" s="225" t="s">
        <v>79</v>
      </c>
      <c r="CT68" s="225" t="s">
        <v>79</v>
      </c>
      <c r="CU68" s="225" t="s">
        <v>79</v>
      </c>
      <c r="CV68" s="225" t="s">
        <v>79</v>
      </c>
      <c r="CW68" s="225" t="s">
        <v>79</v>
      </c>
      <c r="CX68" s="225" t="s">
        <v>79</v>
      </c>
      <c r="CY68" s="225" t="s">
        <v>79</v>
      </c>
      <c r="CZ68" s="225" t="s">
        <v>79</v>
      </c>
      <c r="DA68" s="225">
        <v>5</v>
      </c>
      <c r="DB68" s="227">
        <v>1995</v>
      </c>
      <c r="DC68" s="236">
        <v>83.224999999999994</v>
      </c>
      <c r="DD68" s="236" t="s">
        <v>79</v>
      </c>
      <c r="DE68" s="236" t="s">
        <v>79</v>
      </c>
      <c r="DF68" s="236" t="s">
        <v>79</v>
      </c>
      <c r="DG68" s="236" t="s">
        <v>79</v>
      </c>
      <c r="DH68" s="236" t="s">
        <v>79</v>
      </c>
      <c r="DI68" s="236" t="s">
        <v>79</v>
      </c>
      <c r="DJ68" s="236" t="s">
        <v>79</v>
      </c>
      <c r="DK68" s="236" t="s">
        <v>79</v>
      </c>
      <c r="DL68" s="236" t="s">
        <v>79</v>
      </c>
      <c r="DM68" s="237">
        <f>CG68/DC68</f>
        <v>0.34725142685491139</v>
      </c>
      <c r="DN68" s="225"/>
      <c r="DO68" s="225"/>
      <c r="DP68" s="239">
        <v>50.5</v>
      </c>
      <c r="DQ68" s="239">
        <v>2.9</v>
      </c>
      <c r="DR68" s="240">
        <v>0.4</v>
      </c>
      <c r="DS68" s="240">
        <v>0.44</v>
      </c>
      <c r="DT68" s="240">
        <v>0.63</v>
      </c>
      <c r="DU68" s="225">
        <v>20</v>
      </c>
      <c r="DV68" s="225">
        <v>53</v>
      </c>
      <c r="DW68" s="225">
        <v>63</v>
      </c>
      <c r="DX68" s="225">
        <v>6.8</v>
      </c>
      <c r="DY68" s="241"/>
      <c r="DZ68" s="241"/>
      <c r="EA68" s="241"/>
      <c r="EB68" s="242"/>
      <c r="EC68" s="243">
        <v>0.22</v>
      </c>
      <c r="ED68" s="243">
        <v>0.41</v>
      </c>
      <c r="EE68" s="243">
        <v>0.18</v>
      </c>
      <c r="EF68" s="244"/>
    </row>
    <row r="69" spans="1:137" ht="15">
      <c r="A69" s="1" t="s">
        <v>589</v>
      </c>
      <c r="B69" s="86" t="s">
        <v>997</v>
      </c>
      <c r="C69" s="84"/>
      <c r="D69" s="1">
        <v>2014</v>
      </c>
      <c r="G69" s="84"/>
      <c r="H69" s="84"/>
      <c r="I69" s="84"/>
      <c r="J69" s="84"/>
      <c r="M69" s="1" t="s">
        <v>979</v>
      </c>
      <c r="N69" s="1" t="s">
        <v>444</v>
      </c>
      <c r="O69" s="55" t="s">
        <v>460</v>
      </c>
      <c r="Q69" s="1">
        <v>35</v>
      </c>
      <c r="R69" s="1"/>
      <c r="S69" s="1"/>
      <c r="V69">
        <v>51.825740339276599</v>
      </c>
      <c r="W69">
        <v>-2.65711547874362</v>
      </c>
      <c r="X69" s="4">
        <v>51.8</v>
      </c>
      <c r="Y69" s="4">
        <v>-2.7</v>
      </c>
      <c r="Z69" s="264">
        <f t="shared" si="9"/>
        <v>2.5740339276602242E-2</v>
      </c>
      <c r="AA69" s="264">
        <f t="shared" si="10"/>
        <v>4.2884521256380204E-2</v>
      </c>
      <c r="AB69" s="1"/>
      <c r="AC69" s="1"/>
      <c r="AD69" s="79"/>
      <c r="AE69" s="71">
        <v>933</v>
      </c>
      <c r="AF69" s="71"/>
      <c r="AG69" s="71"/>
      <c r="AH69" s="53">
        <v>795</v>
      </c>
      <c r="AI69" s="53">
        <v>449</v>
      </c>
      <c r="AJ69" s="71">
        <f t="shared" si="11"/>
        <v>346</v>
      </c>
      <c r="AK69" s="117">
        <v>2.5</v>
      </c>
      <c r="AL69" s="62">
        <v>16.399999999999999</v>
      </c>
      <c r="AM69" s="9">
        <v>20.6</v>
      </c>
      <c r="AN69" s="62">
        <v>4.0999999999999996</v>
      </c>
      <c r="AO69" s="9">
        <v>1.3</v>
      </c>
      <c r="AP69" s="9">
        <v>19.3</v>
      </c>
      <c r="AQ69" s="62">
        <v>9.6999999999999993</v>
      </c>
      <c r="AR69" s="62"/>
      <c r="AS69" s="62"/>
      <c r="AT69" s="9">
        <v>9.6999999999999993</v>
      </c>
      <c r="AU69" s="62"/>
      <c r="AV69" s="9" t="s">
        <v>63</v>
      </c>
      <c r="AW69" s="72">
        <v>17.577706323687</v>
      </c>
      <c r="AX69" s="120">
        <f t="shared" si="12"/>
        <v>81.958762886597938</v>
      </c>
      <c r="AY69" s="119" t="s">
        <v>342</v>
      </c>
      <c r="AZ69" s="1" t="s">
        <v>327</v>
      </c>
      <c r="BN69" s="1">
        <f t="shared" si="13"/>
        <v>2014</v>
      </c>
      <c r="BV69" s="1" t="s">
        <v>353</v>
      </c>
      <c r="BW69" s="1"/>
      <c r="BX69" s="1"/>
      <c r="BY69" s="1"/>
      <c r="BZ69" s="1"/>
      <c r="CA69" s="1"/>
      <c r="CB69" s="1"/>
      <c r="CC69" s="1"/>
      <c r="CD69" s="1"/>
      <c r="CE69" s="55" t="s">
        <v>353</v>
      </c>
      <c r="CF69" s="1"/>
      <c r="CG69" s="1">
        <v>22</v>
      </c>
      <c r="CH69" s="1"/>
      <c r="CI69" s="1"/>
      <c r="CJ69" s="1"/>
      <c r="CK69" s="1"/>
      <c r="CL69" s="1"/>
      <c r="CM69" s="1"/>
      <c r="CN69" s="1"/>
      <c r="CO69" s="1"/>
      <c r="CP69" s="55" t="s">
        <v>451</v>
      </c>
      <c r="CQ69" s="1">
        <v>1995</v>
      </c>
      <c r="CR69" s="1">
        <v>77</v>
      </c>
      <c r="CS69" s="1"/>
      <c r="CT69" s="1"/>
      <c r="CU69" s="1"/>
      <c r="CV69" s="1"/>
      <c r="CW69" s="1"/>
      <c r="CX69" s="1"/>
      <c r="CY69" s="1"/>
      <c r="CZ69" s="1"/>
      <c r="DA69" s="55" t="s">
        <v>451</v>
      </c>
      <c r="DB69" s="1"/>
      <c r="DC69" s="1">
        <v>99</v>
      </c>
      <c r="DL69" s="1"/>
      <c r="DM69" s="1" t="s">
        <v>353</v>
      </c>
      <c r="DP69" s="122"/>
      <c r="DQ69" s="122"/>
      <c r="DR69" s="183"/>
      <c r="DS69" s="183"/>
      <c r="DT69" s="183"/>
      <c r="DY69" s="184"/>
      <c r="DZ69" s="184"/>
      <c r="EA69" s="184"/>
      <c r="EB69" s="185"/>
      <c r="EC69" s="186">
        <v>0.22</v>
      </c>
      <c r="ED69" s="186">
        <v>0.41</v>
      </c>
      <c r="EE69" s="186">
        <v>0.18</v>
      </c>
      <c r="EF69" s="181"/>
    </row>
    <row r="70" spans="1:137" ht="15">
      <c r="A70" s="1" t="s">
        <v>590</v>
      </c>
      <c r="B70" s="86" t="s">
        <v>997</v>
      </c>
      <c r="C70" s="84"/>
      <c r="D70" s="1">
        <v>2014</v>
      </c>
      <c r="G70" s="84"/>
      <c r="H70" s="84"/>
      <c r="I70" s="84"/>
      <c r="J70" s="84"/>
      <c r="M70" s="1" t="s">
        <v>979</v>
      </c>
      <c r="N70" s="1" t="s">
        <v>444</v>
      </c>
      <c r="O70" s="55" t="s">
        <v>460</v>
      </c>
      <c r="Q70" s="1">
        <v>35</v>
      </c>
      <c r="R70" s="1"/>
      <c r="S70" s="1"/>
      <c r="V70">
        <v>51.825740339276599</v>
      </c>
      <c r="W70">
        <v>-2.65711547874362</v>
      </c>
      <c r="X70" s="4">
        <v>51.8</v>
      </c>
      <c r="Y70" s="4">
        <v>-2.7</v>
      </c>
      <c r="Z70" s="264">
        <f t="shared" si="9"/>
        <v>2.5740339276602242E-2</v>
      </c>
      <c r="AA70" s="264">
        <f t="shared" si="10"/>
        <v>4.2884521256380204E-2</v>
      </c>
      <c r="AB70" s="1"/>
      <c r="AC70" s="1"/>
      <c r="AD70" s="79"/>
      <c r="AE70" s="71">
        <v>933</v>
      </c>
      <c r="AF70" s="71"/>
      <c r="AG70" s="71"/>
      <c r="AH70" s="53">
        <v>795</v>
      </c>
      <c r="AI70" s="53">
        <v>449</v>
      </c>
      <c r="AJ70" s="71">
        <f t="shared" si="11"/>
        <v>346</v>
      </c>
      <c r="AK70" s="117">
        <v>2.5</v>
      </c>
      <c r="AL70" s="62">
        <v>16.399999999999999</v>
      </c>
      <c r="AM70" s="9">
        <v>20.6</v>
      </c>
      <c r="AN70" s="62">
        <v>4.0999999999999996</v>
      </c>
      <c r="AO70" s="9">
        <v>1.3</v>
      </c>
      <c r="AP70" s="9">
        <v>19.3</v>
      </c>
      <c r="AQ70" s="62">
        <v>9.6999999999999993</v>
      </c>
      <c r="AR70" s="62"/>
      <c r="AS70" s="62"/>
      <c r="AT70" s="9">
        <v>9.6999999999999993</v>
      </c>
      <c r="AU70" s="62"/>
      <c r="AV70" s="9" t="s">
        <v>63</v>
      </c>
      <c r="AW70" s="72">
        <v>17.577706323687</v>
      </c>
      <c r="AX70" s="120">
        <f t="shared" si="12"/>
        <v>81.958762886597938</v>
      </c>
      <c r="AY70" s="119" t="s">
        <v>342</v>
      </c>
      <c r="AZ70" s="1" t="s">
        <v>327</v>
      </c>
      <c r="BN70" s="1">
        <f t="shared" si="13"/>
        <v>2014</v>
      </c>
      <c r="BV70" s="1" t="s">
        <v>353</v>
      </c>
      <c r="BW70" s="1"/>
      <c r="BX70" s="1"/>
      <c r="BY70" s="1"/>
      <c r="BZ70" s="1"/>
      <c r="CA70" s="1"/>
      <c r="CB70" s="1"/>
      <c r="CC70" s="1"/>
      <c r="CD70" s="1"/>
      <c r="CE70" s="55" t="s">
        <v>353</v>
      </c>
      <c r="CF70" s="1"/>
      <c r="CG70" s="1">
        <v>32</v>
      </c>
      <c r="CH70" s="1"/>
      <c r="CI70" s="1"/>
      <c r="CJ70" s="1"/>
      <c r="CK70" s="1"/>
      <c r="CL70" s="1"/>
      <c r="CM70" s="1"/>
      <c r="CN70" s="1"/>
      <c r="CO70" s="1"/>
      <c r="CP70" s="55" t="s">
        <v>451</v>
      </c>
      <c r="CQ70" s="1">
        <v>1995</v>
      </c>
      <c r="CR70" s="1">
        <v>81</v>
      </c>
      <c r="CS70" s="1"/>
      <c r="CT70" s="1"/>
      <c r="CU70" s="1"/>
      <c r="CV70" s="1"/>
      <c r="CW70" s="1"/>
      <c r="CX70" s="1"/>
      <c r="CY70" s="1"/>
      <c r="CZ70" s="1"/>
      <c r="DA70" s="55" t="s">
        <v>451</v>
      </c>
      <c r="DB70" s="1"/>
      <c r="DC70" s="1">
        <v>112</v>
      </c>
      <c r="DL70" s="1"/>
      <c r="DM70" s="1" t="s">
        <v>353</v>
      </c>
      <c r="DP70" s="122"/>
      <c r="DQ70" s="122"/>
      <c r="DR70" s="183"/>
      <c r="DS70" s="183"/>
      <c r="DT70" s="183"/>
      <c r="DY70" s="184"/>
      <c r="DZ70" s="184"/>
      <c r="EA70" s="184"/>
      <c r="EB70" s="185"/>
      <c r="EC70" s="186">
        <v>0.22</v>
      </c>
      <c r="ED70" s="186">
        <v>0.41</v>
      </c>
      <c r="EE70" s="186">
        <v>0.18</v>
      </c>
      <c r="EF70" s="181"/>
    </row>
    <row r="71" spans="1:137" ht="15">
      <c r="A71" s="1" t="s">
        <v>591</v>
      </c>
      <c r="B71" s="86" t="s">
        <v>997</v>
      </c>
      <c r="C71" s="84"/>
      <c r="D71" s="1">
        <v>2014</v>
      </c>
      <c r="G71" s="84"/>
      <c r="H71" s="84"/>
      <c r="I71" s="84"/>
      <c r="J71" s="84"/>
      <c r="M71" s="1" t="s">
        <v>979</v>
      </c>
      <c r="N71" s="1" t="s">
        <v>444</v>
      </c>
      <c r="O71" s="55" t="s">
        <v>592</v>
      </c>
      <c r="Q71" s="1">
        <v>35</v>
      </c>
      <c r="R71" s="1"/>
      <c r="S71" s="1"/>
      <c r="V71">
        <v>51.825740339276599</v>
      </c>
      <c r="W71">
        <v>-2.65711547874362</v>
      </c>
      <c r="X71" s="4">
        <v>51.8</v>
      </c>
      <c r="Y71" s="4">
        <v>-2.7</v>
      </c>
      <c r="Z71" s="264">
        <f t="shared" si="9"/>
        <v>2.5740339276602242E-2</v>
      </c>
      <c r="AA71" s="264">
        <f t="shared" si="10"/>
        <v>4.2884521256380204E-2</v>
      </c>
      <c r="AB71" s="1"/>
      <c r="AC71" s="1"/>
      <c r="AD71" s="79"/>
      <c r="AE71" s="71">
        <v>933</v>
      </c>
      <c r="AF71" s="71"/>
      <c r="AG71" s="71"/>
      <c r="AH71" s="53">
        <v>795</v>
      </c>
      <c r="AI71" s="53">
        <v>449</v>
      </c>
      <c r="AJ71" s="71">
        <f t="shared" si="11"/>
        <v>346</v>
      </c>
      <c r="AK71" s="117">
        <v>2.5</v>
      </c>
      <c r="AL71" s="62">
        <v>16.399999999999999</v>
      </c>
      <c r="AM71" s="9">
        <v>20.6</v>
      </c>
      <c r="AN71" s="62">
        <v>4.0999999999999996</v>
      </c>
      <c r="AO71" s="9">
        <v>1.3</v>
      </c>
      <c r="AP71" s="9">
        <v>19.3</v>
      </c>
      <c r="AQ71" s="62">
        <v>9.6999999999999993</v>
      </c>
      <c r="AR71" s="62"/>
      <c r="AS71" s="62"/>
      <c r="AT71" s="9">
        <v>9.6999999999999993</v>
      </c>
      <c r="AU71" s="62"/>
      <c r="AV71" s="9" t="s">
        <v>63</v>
      </c>
      <c r="AW71" s="72">
        <v>17.577706323687</v>
      </c>
      <c r="AX71" s="120">
        <f t="shared" si="12"/>
        <v>81.958762886597938</v>
      </c>
      <c r="AY71" s="119" t="s">
        <v>342</v>
      </c>
      <c r="AZ71" s="1" t="s">
        <v>327</v>
      </c>
      <c r="BN71" s="1">
        <f t="shared" si="13"/>
        <v>2014</v>
      </c>
      <c r="BV71" s="1" t="s">
        <v>353</v>
      </c>
      <c r="BW71" s="1"/>
      <c r="BX71" s="1"/>
      <c r="BY71" s="1"/>
      <c r="BZ71" s="1"/>
      <c r="CA71" s="1"/>
      <c r="CB71" s="1"/>
      <c r="CC71" s="1"/>
      <c r="CD71" s="1"/>
      <c r="CE71" s="55" t="s">
        <v>353</v>
      </c>
      <c r="CF71" s="1"/>
      <c r="CG71" s="1">
        <v>42</v>
      </c>
      <c r="CH71" s="1"/>
      <c r="CI71" s="1"/>
      <c r="CJ71" s="1"/>
      <c r="CK71" s="1"/>
      <c r="CL71" s="1"/>
      <c r="CM71" s="1"/>
      <c r="CN71" s="1"/>
      <c r="CO71" s="1"/>
      <c r="CP71" s="55" t="s">
        <v>451</v>
      </c>
      <c r="CQ71" s="1">
        <v>1995</v>
      </c>
      <c r="CR71" s="1">
        <v>46</v>
      </c>
      <c r="CS71" s="1"/>
      <c r="CT71" s="1"/>
      <c r="CU71" s="1"/>
      <c r="CV71" s="1"/>
      <c r="CW71" s="1"/>
      <c r="CX71" s="1"/>
      <c r="CY71" s="1"/>
      <c r="CZ71" s="1"/>
      <c r="DA71" s="55" t="s">
        <v>451</v>
      </c>
      <c r="DB71" s="1"/>
      <c r="DC71" s="1">
        <v>87</v>
      </c>
      <c r="DL71" s="1"/>
      <c r="DM71" s="1" t="s">
        <v>353</v>
      </c>
      <c r="DP71" s="122"/>
      <c r="DQ71" s="122"/>
      <c r="DR71" s="183"/>
      <c r="DS71" s="183"/>
      <c r="DT71" s="183"/>
      <c r="DY71" s="184"/>
      <c r="DZ71" s="184"/>
      <c r="EA71" s="184"/>
      <c r="EB71" s="185"/>
      <c r="EC71" s="186">
        <v>0.22</v>
      </c>
      <c r="ED71" s="186">
        <v>0.41</v>
      </c>
      <c r="EE71" s="186">
        <v>0.18</v>
      </c>
      <c r="EF71" s="181"/>
    </row>
    <row r="72" spans="1:137" ht="13.5" customHeight="1">
      <c r="A72" s="1" t="s">
        <v>593</v>
      </c>
      <c r="B72" s="86" t="s">
        <v>997</v>
      </c>
      <c r="C72" s="84"/>
      <c r="D72" s="1">
        <v>2014</v>
      </c>
      <c r="G72" s="84"/>
      <c r="H72" s="84"/>
      <c r="I72" s="84"/>
      <c r="J72" s="84"/>
      <c r="M72" s="1" t="s">
        <v>979</v>
      </c>
      <c r="N72" s="1" t="s">
        <v>444</v>
      </c>
      <c r="O72" s="55" t="s">
        <v>460</v>
      </c>
      <c r="Q72" s="1">
        <v>35</v>
      </c>
      <c r="R72" s="1"/>
      <c r="S72" s="1"/>
      <c r="V72">
        <v>51.825740339276599</v>
      </c>
      <c r="W72">
        <v>-2.65711547874362</v>
      </c>
      <c r="X72" s="4">
        <v>51.8</v>
      </c>
      <c r="Y72" s="4">
        <v>-2.7</v>
      </c>
      <c r="Z72" s="264">
        <f t="shared" si="9"/>
        <v>2.5740339276602242E-2</v>
      </c>
      <c r="AA72" s="264">
        <f t="shared" si="10"/>
        <v>4.2884521256380204E-2</v>
      </c>
      <c r="AB72" s="1"/>
      <c r="AC72" s="1"/>
      <c r="AD72" s="79"/>
      <c r="AE72" s="71">
        <v>933</v>
      </c>
      <c r="AF72" s="71"/>
      <c r="AG72" s="71"/>
      <c r="AH72" s="53">
        <v>795</v>
      </c>
      <c r="AI72" s="53">
        <v>449</v>
      </c>
      <c r="AJ72" s="71">
        <f t="shared" si="11"/>
        <v>346</v>
      </c>
      <c r="AK72" s="117">
        <v>2.5</v>
      </c>
      <c r="AL72" s="62">
        <v>16.399999999999999</v>
      </c>
      <c r="AM72" s="9">
        <v>20.6</v>
      </c>
      <c r="AN72" s="62">
        <v>4.0999999999999996</v>
      </c>
      <c r="AO72" s="9">
        <v>1.3</v>
      </c>
      <c r="AP72" s="9">
        <v>19.3</v>
      </c>
      <c r="AQ72" s="62">
        <v>9.6999999999999993</v>
      </c>
      <c r="AR72" s="62"/>
      <c r="AS72" s="62"/>
      <c r="AT72" s="9">
        <v>9.6999999999999993</v>
      </c>
      <c r="AU72" s="62"/>
      <c r="AV72" s="9" t="s">
        <v>63</v>
      </c>
      <c r="AW72" s="72">
        <v>17.577706323687</v>
      </c>
      <c r="AX72" s="120">
        <f t="shared" si="12"/>
        <v>81.958762886597938</v>
      </c>
      <c r="AY72" s="119" t="s">
        <v>342</v>
      </c>
      <c r="AZ72" s="1" t="s">
        <v>327</v>
      </c>
      <c r="BN72" s="1">
        <f t="shared" si="13"/>
        <v>2014</v>
      </c>
      <c r="BV72" s="1" t="s">
        <v>353</v>
      </c>
      <c r="BW72" s="1"/>
      <c r="BX72" s="1"/>
      <c r="BY72" s="1"/>
      <c r="BZ72" s="1"/>
      <c r="CA72" s="1"/>
      <c r="CB72" s="1"/>
      <c r="CC72" s="1"/>
      <c r="CD72" s="1"/>
      <c r="CE72" s="55" t="s">
        <v>353</v>
      </c>
      <c r="CF72" s="1"/>
      <c r="CG72" s="1">
        <v>20</v>
      </c>
      <c r="CH72" s="1"/>
      <c r="CI72" s="1"/>
      <c r="CJ72" s="1"/>
      <c r="CK72" s="1"/>
      <c r="CL72" s="1"/>
      <c r="CM72" s="1"/>
      <c r="CN72" s="1"/>
      <c r="CO72" s="1"/>
      <c r="CP72" s="55" t="s">
        <v>451</v>
      </c>
      <c r="CQ72" s="1">
        <v>1995</v>
      </c>
      <c r="CR72" s="1">
        <v>15</v>
      </c>
      <c r="CS72" s="1"/>
      <c r="CT72" s="1"/>
      <c r="CU72" s="1"/>
      <c r="CV72" s="1"/>
      <c r="CW72" s="1"/>
      <c r="CX72" s="1"/>
      <c r="CY72" s="1"/>
      <c r="CZ72" s="1"/>
      <c r="DA72" s="55" t="s">
        <v>451</v>
      </c>
      <c r="DB72" s="1"/>
      <c r="DC72" s="1">
        <v>35</v>
      </c>
      <c r="DL72" s="1"/>
      <c r="DM72" s="1" t="s">
        <v>353</v>
      </c>
      <c r="DP72" s="122"/>
      <c r="DQ72" s="122"/>
      <c r="DR72" s="183"/>
      <c r="DS72" s="183"/>
      <c r="DT72" s="183"/>
      <c r="DY72" s="184"/>
      <c r="DZ72" s="184"/>
      <c r="EA72" s="184"/>
      <c r="EB72" s="185"/>
      <c r="EC72" s="186">
        <v>0.22</v>
      </c>
      <c r="ED72" s="186">
        <v>0.41</v>
      </c>
      <c r="EE72" s="186">
        <v>0.18</v>
      </c>
      <c r="EF72" s="181"/>
      <c r="EG72" s="56"/>
    </row>
    <row r="73" spans="1:137" ht="13.5" customHeight="1">
      <c r="A73" s="100" t="s">
        <v>1116</v>
      </c>
      <c r="B73" s="84" t="s">
        <v>997</v>
      </c>
      <c r="C73" s="84" t="s">
        <v>997</v>
      </c>
      <c r="G73" s="84"/>
      <c r="H73" s="84"/>
      <c r="I73" s="84"/>
      <c r="J73" s="84"/>
      <c r="M73" s="1" t="s">
        <v>979</v>
      </c>
      <c r="N73" s="1" t="s">
        <v>444</v>
      </c>
      <c r="O73" s="100" t="s">
        <v>1113</v>
      </c>
      <c r="Z73" s="264">
        <f t="shared" si="9"/>
        <v>0</v>
      </c>
      <c r="AA73" s="264">
        <f t="shared" si="10"/>
        <v>0</v>
      </c>
      <c r="AH73" s="8">
        <v>795</v>
      </c>
      <c r="AI73" s="8">
        <v>350</v>
      </c>
      <c r="AJ73" s="71">
        <f t="shared" si="11"/>
        <v>445</v>
      </c>
      <c r="AK73" s="117">
        <v>1.2</v>
      </c>
      <c r="AM73" s="9">
        <v>21.4</v>
      </c>
      <c r="AO73" s="9">
        <v>1</v>
      </c>
      <c r="AP73" s="9">
        <v>20.399999999999999</v>
      </c>
      <c r="AT73" s="9">
        <v>9.6999999999999993</v>
      </c>
      <c r="AV73" s="9" t="s">
        <v>145</v>
      </c>
      <c r="AX73" s="120">
        <f t="shared" si="12"/>
        <v>81.958762886597938</v>
      </c>
      <c r="AY73" s="119" t="s">
        <v>342</v>
      </c>
      <c r="BN73" s="1">
        <f t="shared" si="13"/>
        <v>2014</v>
      </c>
      <c r="DP73" s="122"/>
      <c r="DQ73" s="122"/>
      <c r="DR73" s="183"/>
      <c r="DS73" s="183"/>
      <c r="DT73" s="183"/>
      <c r="DY73" s="184"/>
      <c r="DZ73" s="184"/>
      <c r="EA73" s="184"/>
      <c r="EB73" s="185"/>
      <c r="EC73" s="186">
        <v>6.18</v>
      </c>
      <c r="ED73" s="186">
        <v>1.46</v>
      </c>
      <c r="EE73" s="186">
        <v>0.24</v>
      </c>
      <c r="EF73" s="181"/>
    </row>
    <row r="74" spans="1:137" ht="13.5" customHeight="1">
      <c r="A74" s="56" t="s">
        <v>642</v>
      </c>
      <c r="B74" s="86" t="s">
        <v>997</v>
      </c>
      <c r="C74" s="86"/>
      <c r="D74" s="56"/>
      <c r="E74" s="56"/>
      <c r="F74" s="56"/>
      <c r="G74" s="86"/>
      <c r="H74" s="86"/>
      <c r="I74" s="86"/>
      <c r="J74" s="86"/>
      <c r="K74" s="56" t="s">
        <v>643</v>
      </c>
      <c r="L74" s="56"/>
      <c r="M74" s="1" t="s">
        <v>979</v>
      </c>
      <c r="N74" s="56" t="s">
        <v>444</v>
      </c>
      <c r="O74" s="64" t="s">
        <v>445</v>
      </c>
      <c r="P74" s="64" t="s">
        <v>446</v>
      </c>
      <c r="Q74" s="62">
        <v>20</v>
      </c>
      <c r="R74" s="62">
        <v>7</v>
      </c>
      <c r="S74" s="63" t="s">
        <v>141</v>
      </c>
      <c r="T74" s="56"/>
      <c r="U74" s="56"/>
      <c r="V74">
        <v>51.082928244660799</v>
      </c>
      <c r="W74">
        <v>-0.93585754599827198</v>
      </c>
      <c r="X74" s="69">
        <v>51.1</v>
      </c>
      <c r="Y74" s="69">
        <v>-0.9</v>
      </c>
      <c r="Z74" s="264">
        <f t="shared" si="9"/>
        <v>-1.7071755339202355E-2</v>
      </c>
      <c r="AA74" s="264">
        <f t="shared" si="10"/>
        <v>-3.5857545998271956E-2</v>
      </c>
      <c r="AB74" s="70"/>
      <c r="AC74" s="70" t="s">
        <v>470</v>
      </c>
      <c r="AE74" s="71">
        <v>649</v>
      </c>
      <c r="AF74" s="71"/>
      <c r="AG74" s="71"/>
      <c r="AH74" s="53">
        <v>870</v>
      </c>
      <c r="AI74" s="53">
        <v>337</v>
      </c>
      <c r="AJ74" s="71">
        <f t="shared" si="11"/>
        <v>533</v>
      </c>
      <c r="AK74" s="117">
        <v>1.9</v>
      </c>
      <c r="AL74" s="62">
        <v>16.600000000000001</v>
      </c>
      <c r="AM74" s="9">
        <v>21.2</v>
      </c>
      <c r="AN74" s="62">
        <v>3.7</v>
      </c>
      <c r="AO74" s="9">
        <v>-0.5</v>
      </c>
      <c r="AP74" s="9">
        <v>21.7</v>
      </c>
      <c r="AQ74" s="62">
        <v>9.6999999999999993</v>
      </c>
      <c r="AR74" s="62"/>
      <c r="AS74" s="62"/>
      <c r="AT74" s="9">
        <v>9.1999999999999993</v>
      </c>
      <c r="AU74" s="62"/>
      <c r="AV74" s="9" t="s">
        <v>145</v>
      </c>
      <c r="AW74" s="72">
        <v>25.57781201849</v>
      </c>
      <c r="AX74" s="120">
        <f t="shared" si="12"/>
        <v>94.565217391304358</v>
      </c>
      <c r="AY74" s="119" t="s">
        <v>342</v>
      </c>
      <c r="AZ74" s="56" t="s">
        <v>449</v>
      </c>
      <c r="BA74" s="1" t="s">
        <v>122</v>
      </c>
      <c r="BB74" s="59" t="s">
        <v>79</v>
      </c>
      <c r="BC74" s="59" t="s">
        <v>79</v>
      </c>
      <c r="BD74" s="59" t="s">
        <v>79</v>
      </c>
      <c r="BE74" s="56" t="s">
        <v>77</v>
      </c>
      <c r="BF74" s="56">
        <v>9130</v>
      </c>
      <c r="BG74" s="56" t="s">
        <v>102</v>
      </c>
      <c r="BH74" s="1" t="s">
        <v>79</v>
      </c>
      <c r="BI74" s="1" t="s">
        <v>79</v>
      </c>
      <c r="BJ74" s="56" t="s">
        <v>113</v>
      </c>
      <c r="BK74" s="1" t="s">
        <v>79</v>
      </c>
      <c r="BL74" s="1" t="s">
        <v>79</v>
      </c>
      <c r="BM74" s="56">
        <v>1987</v>
      </c>
      <c r="BN74" s="1">
        <f t="shared" si="13"/>
        <v>27</v>
      </c>
      <c r="BO74" s="56">
        <v>0</v>
      </c>
      <c r="BP74" s="56" t="s">
        <v>79</v>
      </c>
      <c r="BQ74" s="56" t="s">
        <v>207</v>
      </c>
      <c r="BR74" s="56" t="s">
        <v>132</v>
      </c>
      <c r="BS74" s="56" t="s">
        <v>133</v>
      </c>
      <c r="BT74" s="56" t="s">
        <v>644</v>
      </c>
      <c r="BU74" s="56"/>
      <c r="BV74" s="57" t="s">
        <v>79</v>
      </c>
      <c r="BW74" s="57" t="s">
        <v>79</v>
      </c>
      <c r="BX74" s="57" t="s">
        <v>79</v>
      </c>
      <c r="BY74" s="57" t="s">
        <v>79</v>
      </c>
      <c r="BZ74" s="57" t="s">
        <v>79</v>
      </c>
      <c r="CA74" s="57" t="s">
        <v>79</v>
      </c>
      <c r="CB74" s="57" t="s">
        <v>79</v>
      </c>
      <c r="CC74" s="57" t="s">
        <v>79</v>
      </c>
      <c r="CD74" s="57" t="s">
        <v>79</v>
      </c>
      <c r="CE74" s="57" t="s">
        <v>79</v>
      </c>
      <c r="CF74" s="57" t="s">
        <v>79</v>
      </c>
      <c r="CG74" s="58">
        <v>40.9</v>
      </c>
      <c r="CH74" s="58">
        <v>40.5</v>
      </c>
      <c r="CI74" s="58">
        <v>0</v>
      </c>
      <c r="CJ74" s="58">
        <v>0.1</v>
      </c>
      <c r="CK74" s="58">
        <v>0</v>
      </c>
      <c r="CL74" s="58">
        <v>0.4</v>
      </c>
      <c r="CM74" s="58">
        <v>0</v>
      </c>
      <c r="CN74" s="58">
        <v>0</v>
      </c>
      <c r="CO74" s="58">
        <v>0</v>
      </c>
      <c r="CP74" s="56">
        <v>5</v>
      </c>
      <c r="CQ74" s="63">
        <v>2000</v>
      </c>
      <c r="CR74" s="58">
        <v>309</v>
      </c>
      <c r="CS74" s="58">
        <v>297</v>
      </c>
      <c r="CT74" s="58">
        <v>0</v>
      </c>
      <c r="CU74" s="58">
        <v>10</v>
      </c>
      <c r="CV74" s="58">
        <v>0</v>
      </c>
      <c r="CW74" s="58">
        <v>2</v>
      </c>
      <c r="CX74" s="58">
        <v>0</v>
      </c>
      <c r="CY74" s="58">
        <v>0</v>
      </c>
      <c r="CZ74" s="58">
        <v>0</v>
      </c>
      <c r="DA74" s="56">
        <v>5</v>
      </c>
      <c r="DB74" s="63">
        <v>2000</v>
      </c>
      <c r="DC74" s="58">
        <v>350.1</v>
      </c>
      <c r="DD74" s="58">
        <v>337.2</v>
      </c>
      <c r="DE74" s="58">
        <v>0</v>
      </c>
      <c r="DF74" s="58">
        <v>10.3</v>
      </c>
      <c r="DG74" s="58">
        <v>0</v>
      </c>
      <c r="DH74" s="58">
        <v>2.7</v>
      </c>
      <c r="DI74" s="58">
        <v>0</v>
      </c>
      <c r="DJ74" s="58">
        <v>0</v>
      </c>
      <c r="DK74" s="58">
        <v>0</v>
      </c>
      <c r="DL74" s="57" t="s">
        <v>79</v>
      </c>
      <c r="DM74" s="14">
        <f>CG74/DC74</f>
        <v>0.11682376463867465</v>
      </c>
      <c r="DN74" s="56"/>
      <c r="DO74" s="56"/>
      <c r="DP74" s="122"/>
      <c r="DQ74" s="122"/>
      <c r="DR74" s="183"/>
      <c r="DS74" s="183"/>
      <c r="DT74" s="183"/>
      <c r="DY74" s="184"/>
      <c r="DZ74" s="184"/>
      <c r="EA74" s="184"/>
      <c r="EB74" s="185"/>
      <c r="EC74" s="186">
        <v>0.09</v>
      </c>
      <c r="ED74" s="186">
        <v>0.52</v>
      </c>
      <c r="EE74" s="186">
        <v>0.25</v>
      </c>
      <c r="EF74" s="181"/>
    </row>
    <row r="75" spans="1:137" ht="13.5" customHeight="1">
      <c r="A75" s="56" t="s">
        <v>700</v>
      </c>
      <c r="B75" s="86" t="s">
        <v>997</v>
      </c>
      <c r="C75" s="86"/>
      <c r="D75" s="56"/>
      <c r="E75" s="56"/>
      <c r="F75" s="56"/>
      <c r="G75" s="86"/>
      <c r="H75" s="86"/>
      <c r="I75" s="86"/>
      <c r="J75" s="86"/>
      <c r="K75" s="56" t="s">
        <v>701</v>
      </c>
      <c r="L75" s="56"/>
      <c r="M75" s="1" t="s">
        <v>979</v>
      </c>
      <c r="N75" s="56" t="s">
        <v>444</v>
      </c>
      <c r="O75" s="64" t="s">
        <v>445</v>
      </c>
      <c r="P75" s="64" t="s">
        <v>446</v>
      </c>
      <c r="Q75" s="62">
        <v>20</v>
      </c>
      <c r="R75" s="62">
        <v>5</v>
      </c>
      <c r="S75" s="63" t="s">
        <v>141</v>
      </c>
      <c r="T75" s="56"/>
      <c r="U75" s="56"/>
      <c r="X75" s="69">
        <v>51</v>
      </c>
      <c r="Y75" s="69">
        <v>-1</v>
      </c>
      <c r="Z75" s="264">
        <f t="shared" si="9"/>
        <v>-51</v>
      </c>
      <c r="AA75" s="264">
        <f t="shared" si="10"/>
        <v>1</v>
      </c>
      <c r="AB75" s="70"/>
      <c r="AC75" s="70" t="s">
        <v>702</v>
      </c>
      <c r="AE75" s="71">
        <v>649</v>
      </c>
      <c r="AF75" s="71"/>
      <c r="AG75" s="71"/>
      <c r="AH75" s="53">
        <v>882</v>
      </c>
      <c r="AI75" s="53">
        <v>337</v>
      </c>
      <c r="AJ75" s="71">
        <f t="shared" si="11"/>
        <v>545</v>
      </c>
      <c r="AK75" s="117">
        <v>1.6</v>
      </c>
      <c r="AL75" s="62">
        <v>16.600000000000001</v>
      </c>
      <c r="AM75" s="9">
        <v>20.9</v>
      </c>
      <c r="AN75" s="62">
        <v>3.7</v>
      </c>
      <c r="AO75" s="9">
        <v>-0.7</v>
      </c>
      <c r="AP75" s="9">
        <v>21.6</v>
      </c>
      <c r="AQ75" s="62">
        <v>9.6999999999999993</v>
      </c>
      <c r="AR75" s="62"/>
      <c r="AS75" s="62"/>
      <c r="AT75" s="9">
        <v>9</v>
      </c>
      <c r="AU75" s="62"/>
      <c r="AV75" s="9" t="s">
        <v>145</v>
      </c>
      <c r="AW75" s="72">
        <v>25.57781201849</v>
      </c>
      <c r="AX75" s="120">
        <f t="shared" si="12"/>
        <v>98</v>
      </c>
      <c r="AY75" s="119" t="s">
        <v>342</v>
      </c>
      <c r="AZ75" s="56" t="s">
        <v>449</v>
      </c>
      <c r="BA75" s="1" t="s">
        <v>122</v>
      </c>
      <c r="BB75" s="59" t="s">
        <v>79</v>
      </c>
      <c r="BC75" s="59" t="s">
        <v>79</v>
      </c>
      <c r="BD75" s="59" t="s">
        <v>79</v>
      </c>
      <c r="BE75" s="56" t="s">
        <v>77</v>
      </c>
      <c r="BF75" s="56">
        <v>9130</v>
      </c>
      <c r="BG75" s="56" t="s">
        <v>102</v>
      </c>
      <c r="BH75" s="1" t="s">
        <v>79</v>
      </c>
      <c r="BI75" s="1" t="s">
        <v>79</v>
      </c>
      <c r="BJ75" s="56" t="s">
        <v>113</v>
      </c>
      <c r="BK75" s="1" t="s">
        <v>79</v>
      </c>
      <c r="BL75" s="1" t="s">
        <v>79</v>
      </c>
      <c r="BM75" s="56">
        <v>1987</v>
      </c>
      <c r="BN75" s="1">
        <f t="shared" si="13"/>
        <v>27</v>
      </c>
      <c r="BO75" s="56">
        <v>0</v>
      </c>
      <c r="BP75" s="56" t="s">
        <v>79</v>
      </c>
      <c r="BQ75" s="56" t="s">
        <v>207</v>
      </c>
      <c r="BR75" s="56" t="s">
        <v>132</v>
      </c>
      <c r="BS75" s="56" t="s">
        <v>133</v>
      </c>
      <c r="BT75" s="56" t="s">
        <v>644</v>
      </c>
      <c r="BU75" s="56"/>
      <c r="BV75" s="57" t="s">
        <v>79</v>
      </c>
      <c r="BW75" s="57" t="s">
        <v>79</v>
      </c>
      <c r="BX75" s="57" t="s">
        <v>79</v>
      </c>
      <c r="BY75" s="57" t="s">
        <v>79</v>
      </c>
      <c r="BZ75" s="57" t="s">
        <v>79</v>
      </c>
      <c r="CA75" s="57" t="s">
        <v>79</v>
      </c>
      <c r="CB75" s="57" t="s">
        <v>79</v>
      </c>
      <c r="CC75" s="57" t="s">
        <v>79</v>
      </c>
      <c r="CD75" s="57" t="s">
        <v>79</v>
      </c>
      <c r="CE75" s="57" t="s">
        <v>79</v>
      </c>
      <c r="CF75" s="57" t="s">
        <v>79</v>
      </c>
      <c r="CG75" s="58">
        <v>0.8</v>
      </c>
      <c r="CH75" s="58">
        <v>0</v>
      </c>
      <c r="CI75" s="58">
        <v>0</v>
      </c>
      <c r="CJ75" s="58">
        <v>0</v>
      </c>
      <c r="CK75" s="58">
        <v>0</v>
      </c>
      <c r="CL75" s="58">
        <v>0.4</v>
      </c>
      <c r="CM75" s="58">
        <v>0</v>
      </c>
      <c r="CN75" s="58">
        <v>0</v>
      </c>
      <c r="CO75" s="58">
        <v>0.4</v>
      </c>
      <c r="CP75" s="56">
        <v>5</v>
      </c>
      <c r="CQ75" s="63">
        <v>2001</v>
      </c>
      <c r="CR75" s="58">
        <v>272.2</v>
      </c>
      <c r="CS75" s="58">
        <v>253.6</v>
      </c>
      <c r="CT75" s="58">
        <v>1.8</v>
      </c>
      <c r="CU75" s="58">
        <v>16.2</v>
      </c>
      <c r="CV75" s="58">
        <v>0</v>
      </c>
      <c r="CW75" s="58">
        <v>0.60000000000000009</v>
      </c>
      <c r="CX75" s="58">
        <v>0</v>
      </c>
      <c r="CY75" s="58">
        <v>0</v>
      </c>
      <c r="CZ75" s="58">
        <v>0</v>
      </c>
      <c r="DA75" s="56">
        <v>5</v>
      </c>
      <c r="DB75" s="63">
        <v>2001</v>
      </c>
      <c r="DC75" s="58">
        <v>273</v>
      </c>
      <c r="DD75" s="58">
        <v>253.6</v>
      </c>
      <c r="DE75" s="58">
        <v>1.8</v>
      </c>
      <c r="DF75" s="58">
        <v>16.2</v>
      </c>
      <c r="DG75" s="58">
        <v>0</v>
      </c>
      <c r="DH75" s="58">
        <v>1</v>
      </c>
      <c r="DI75" s="58">
        <v>0</v>
      </c>
      <c r="DJ75" s="58">
        <v>0</v>
      </c>
      <c r="DK75" s="58">
        <v>0.4</v>
      </c>
      <c r="DL75" s="57" t="s">
        <v>79</v>
      </c>
      <c r="DM75" s="14">
        <f>CG75/DC75</f>
        <v>2.9304029304029304E-3</v>
      </c>
      <c r="DN75" s="56"/>
      <c r="DO75" s="56"/>
      <c r="DP75" s="122"/>
      <c r="DQ75" s="122"/>
      <c r="DR75" s="183"/>
      <c r="DS75" s="183"/>
      <c r="DT75" s="183"/>
      <c r="DY75" s="184"/>
      <c r="DZ75" s="184"/>
      <c r="EA75" s="184"/>
      <c r="EB75" s="185"/>
      <c r="EC75" s="186">
        <v>0.49</v>
      </c>
      <c r="ED75" s="186">
        <v>0.52</v>
      </c>
      <c r="EE75" s="186">
        <v>0.25</v>
      </c>
      <c r="EF75" s="181"/>
    </row>
    <row r="76" spans="1:137" ht="13.5" customHeight="1">
      <c r="A76" s="100" t="s">
        <v>1117</v>
      </c>
      <c r="B76" s="84" t="s">
        <v>997</v>
      </c>
      <c r="G76" s="84"/>
      <c r="H76" s="84"/>
      <c r="I76" s="84"/>
      <c r="J76" s="84"/>
      <c r="M76" s="1" t="s">
        <v>979</v>
      </c>
      <c r="N76" s="1" t="s">
        <v>444</v>
      </c>
      <c r="O76" s="100" t="s">
        <v>1145</v>
      </c>
      <c r="Z76" s="264">
        <f t="shared" si="9"/>
        <v>0</v>
      </c>
      <c r="AA76" s="264">
        <f t="shared" si="10"/>
        <v>0</v>
      </c>
      <c r="AH76" s="8">
        <v>787</v>
      </c>
      <c r="AI76" s="8">
        <v>350</v>
      </c>
      <c r="AJ76" s="71">
        <f t="shared" si="11"/>
        <v>437</v>
      </c>
      <c r="AK76" s="117">
        <v>0.6</v>
      </c>
      <c r="AM76" s="9">
        <v>21.7</v>
      </c>
      <c r="AO76" s="9">
        <v>1.5</v>
      </c>
      <c r="AP76" s="9">
        <v>20.2</v>
      </c>
      <c r="AT76" s="9">
        <v>10.3</v>
      </c>
      <c r="AV76" s="9" t="s">
        <v>145</v>
      </c>
      <c r="AX76" s="120">
        <f t="shared" si="12"/>
        <v>76.40776699029125</v>
      </c>
      <c r="AY76" s="119" t="s">
        <v>342</v>
      </c>
      <c r="BN76" s="1">
        <f t="shared" si="13"/>
        <v>2014</v>
      </c>
      <c r="DP76" s="122"/>
      <c r="DQ76" s="122"/>
      <c r="DR76" s="183"/>
      <c r="DS76" s="183"/>
      <c r="DT76" s="183"/>
      <c r="DY76" s="184"/>
      <c r="DZ76" s="184"/>
      <c r="EA76" s="184"/>
      <c r="EB76" s="185"/>
      <c r="EC76" s="186">
        <v>6.39</v>
      </c>
      <c r="ED76" s="186">
        <v>1.38</v>
      </c>
      <c r="EE76" s="186">
        <v>0.24</v>
      </c>
      <c r="EF76" s="181"/>
      <c r="EG76" s="105"/>
    </row>
    <row r="77" spans="1:137" s="225" customFormat="1" ht="13.5" customHeight="1">
      <c r="A77" s="222" t="s">
        <v>1225</v>
      </c>
      <c r="B77" s="223" t="s">
        <v>997</v>
      </c>
      <c r="C77" s="223" t="s">
        <v>997</v>
      </c>
      <c r="D77" s="224">
        <v>2014</v>
      </c>
      <c r="E77" s="225" t="s">
        <v>1263</v>
      </c>
      <c r="G77" s="223" t="s">
        <v>997</v>
      </c>
      <c r="H77" s="223" t="s">
        <v>997</v>
      </c>
      <c r="I77" s="223" t="s">
        <v>997</v>
      </c>
      <c r="J77" s="223" t="s">
        <v>997</v>
      </c>
      <c r="M77" s="225" t="s">
        <v>979</v>
      </c>
      <c r="N77" s="225" t="s">
        <v>444</v>
      </c>
      <c r="O77" s="222"/>
      <c r="Q77" s="226"/>
      <c r="R77" s="226"/>
      <c r="S77" s="227"/>
      <c r="V77">
        <v>51.382090891866099</v>
      </c>
      <c r="W77">
        <v>-1.6749975055135</v>
      </c>
      <c r="X77" s="228">
        <v>51.38</v>
      </c>
      <c r="Y77" s="228">
        <v>-1.67</v>
      </c>
      <c r="Z77" s="264">
        <f t="shared" si="9"/>
        <v>2.0908918660964559E-3</v>
      </c>
      <c r="AA77" s="264">
        <f t="shared" si="10"/>
        <v>-4.997505513500089E-3</v>
      </c>
      <c r="AB77" s="229"/>
      <c r="AC77" s="229"/>
      <c r="AD77" s="229" t="s">
        <v>1268</v>
      </c>
      <c r="AE77" s="230"/>
      <c r="AF77" s="230">
        <v>165</v>
      </c>
      <c r="AG77" s="230"/>
      <c r="AH77" s="230">
        <v>736</v>
      </c>
      <c r="AI77" s="230">
        <v>406</v>
      </c>
      <c r="AJ77" s="231">
        <f t="shared" si="11"/>
        <v>330</v>
      </c>
      <c r="AK77" s="232">
        <v>1.3</v>
      </c>
      <c r="AL77" s="226"/>
      <c r="AM77" s="226">
        <v>20.7</v>
      </c>
      <c r="AN77" s="226"/>
      <c r="AO77" s="226">
        <v>-0.3</v>
      </c>
      <c r="AP77" s="226">
        <v>21</v>
      </c>
      <c r="AQ77" s="226"/>
      <c r="AR77" s="226"/>
      <c r="AS77" s="226">
        <v>15.3</v>
      </c>
      <c r="AT77" s="226">
        <v>9.1</v>
      </c>
      <c r="AU77" s="226"/>
      <c r="AV77" s="226" t="s">
        <v>145</v>
      </c>
      <c r="AW77" s="233"/>
      <c r="AX77" s="234">
        <f t="shared" si="12"/>
        <v>80.879120879120876</v>
      </c>
      <c r="AY77" s="235">
        <v>49</v>
      </c>
      <c r="BV77" s="236"/>
      <c r="BW77" s="236"/>
      <c r="BX77" s="236"/>
      <c r="BY77" s="236"/>
      <c r="BZ77" s="236"/>
      <c r="CA77" s="236"/>
      <c r="CB77" s="236"/>
      <c r="CC77" s="236"/>
      <c r="CD77" s="236"/>
      <c r="CF77" s="227"/>
      <c r="CG77" s="236"/>
      <c r="CH77" s="236"/>
      <c r="CI77" s="236"/>
      <c r="CJ77" s="236"/>
      <c r="CK77" s="236"/>
      <c r="CL77" s="236"/>
      <c r="CM77" s="236"/>
      <c r="CN77" s="236"/>
      <c r="CO77" s="236"/>
      <c r="CQ77" s="227"/>
      <c r="CR77" s="236"/>
      <c r="CS77" s="236"/>
      <c r="CT77" s="236"/>
      <c r="CU77" s="236"/>
      <c r="CV77" s="236"/>
      <c r="CW77" s="236"/>
      <c r="CX77" s="236"/>
      <c r="CY77" s="236"/>
      <c r="CZ77" s="236"/>
      <c r="DB77" s="227"/>
      <c r="DC77" s="236"/>
      <c r="DL77" s="237"/>
      <c r="DO77" s="238" t="s">
        <v>270</v>
      </c>
      <c r="DP77" s="239">
        <v>107</v>
      </c>
      <c r="DQ77" s="239">
        <v>2.9</v>
      </c>
      <c r="DR77" s="240">
        <v>0.49</v>
      </c>
      <c r="DS77" s="240">
        <v>0.44</v>
      </c>
      <c r="DT77" s="240">
        <v>0.61</v>
      </c>
      <c r="DU77" s="225">
        <v>21</v>
      </c>
      <c r="DV77" s="225">
        <v>63</v>
      </c>
      <c r="DW77" s="225">
        <v>83</v>
      </c>
      <c r="DX77" s="225">
        <v>9.1999999999999993</v>
      </c>
      <c r="DY77" s="241"/>
      <c r="DZ77" s="241"/>
      <c r="EA77" s="241"/>
      <c r="EB77" s="242"/>
      <c r="EC77" s="243">
        <v>1.75</v>
      </c>
      <c r="ED77" s="243">
        <v>0.99</v>
      </c>
      <c r="EE77" s="243">
        <v>0.25</v>
      </c>
      <c r="EF77" s="244"/>
      <c r="EG77" s="1"/>
    </row>
    <row r="78" spans="1:137" s="225" customFormat="1" ht="13.5" customHeight="1">
      <c r="A78" s="56" t="s">
        <v>765</v>
      </c>
      <c r="B78" s="86" t="s">
        <v>997</v>
      </c>
      <c r="C78" s="86"/>
      <c r="D78" s="56"/>
      <c r="E78" s="56"/>
      <c r="F78" s="56"/>
      <c r="G78" s="86"/>
      <c r="H78" s="86"/>
      <c r="I78" s="86"/>
      <c r="J78" s="86"/>
      <c r="K78" s="56" t="s">
        <v>766</v>
      </c>
      <c r="L78" s="56"/>
      <c r="M78" s="1" t="s">
        <v>979</v>
      </c>
      <c r="N78" s="56" t="s">
        <v>444</v>
      </c>
      <c r="O78" s="64" t="s">
        <v>154</v>
      </c>
      <c r="P78" s="64" t="s">
        <v>446</v>
      </c>
      <c r="Q78" s="62">
        <v>154</v>
      </c>
      <c r="R78" s="62">
        <v>17</v>
      </c>
      <c r="S78" s="63" t="s">
        <v>141</v>
      </c>
      <c r="T78" s="56"/>
      <c r="U78" s="56"/>
      <c r="V78">
        <v>51.003830001254897</v>
      </c>
      <c r="W78">
        <v>-0.542942999996463</v>
      </c>
      <c r="X78" s="69">
        <v>51</v>
      </c>
      <c r="Y78" s="69">
        <v>-0.5</v>
      </c>
      <c r="Z78" s="264">
        <f t="shared" si="9"/>
        <v>3.8300012548972973E-3</v>
      </c>
      <c r="AA78" s="264">
        <f t="shared" si="10"/>
        <v>-4.2942999996463005E-2</v>
      </c>
      <c r="AB78" s="70"/>
      <c r="AC78" s="70" t="s">
        <v>474</v>
      </c>
      <c r="AD78" s="6"/>
      <c r="AE78" s="71">
        <v>695</v>
      </c>
      <c r="AF78" s="71"/>
      <c r="AG78" s="71"/>
      <c r="AH78" s="53">
        <v>727</v>
      </c>
      <c r="AI78" s="53">
        <v>445</v>
      </c>
      <c r="AJ78" s="71">
        <f t="shared" si="11"/>
        <v>282</v>
      </c>
      <c r="AK78" s="117">
        <v>1.4</v>
      </c>
      <c r="AL78" s="62">
        <v>16.7</v>
      </c>
      <c r="AM78" s="9">
        <v>22</v>
      </c>
      <c r="AN78" s="62">
        <v>4.7</v>
      </c>
      <c r="AO78" s="9">
        <v>0.3</v>
      </c>
      <c r="AP78" s="9">
        <v>21.7</v>
      </c>
      <c r="AQ78" s="62">
        <v>10.199999999999999</v>
      </c>
      <c r="AR78" s="62"/>
      <c r="AS78" s="62"/>
      <c r="AT78" s="9">
        <v>9.9</v>
      </c>
      <c r="AU78" s="62"/>
      <c r="AV78" s="9" t="s">
        <v>145</v>
      </c>
      <c r="AW78" s="72">
        <v>24.028776978417302</v>
      </c>
      <c r="AX78" s="120">
        <f t="shared" si="12"/>
        <v>73.434343434343432</v>
      </c>
      <c r="AY78" s="119" t="s">
        <v>342</v>
      </c>
      <c r="AZ78" s="56" t="s">
        <v>206</v>
      </c>
      <c r="BA78" s="1" t="s">
        <v>122</v>
      </c>
      <c r="BB78" s="59" t="s">
        <v>79</v>
      </c>
      <c r="BC78" s="59" t="s">
        <v>79</v>
      </c>
      <c r="BD78" s="59" t="s">
        <v>79</v>
      </c>
      <c r="BE78" s="56" t="s">
        <v>77</v>
      </c>
      <c r="BF78" s="56">
        <v>9130</v>
      </c>
      <c r="BG78" s="56" t="s">
        <v>102</v>
      </c>
      <c r="BH78" s="1" t="s">
        <v>79</v>
      </c>
      <c r="BI78" s="1" t="s">
        <v>79</v>
      </c>
      <c r="BJ78" s="56" t="s">
        <v>113</v>
      </c>
      <c r="BK78" s="1" t="s">
        <v>79</v>
      </c>
      <c r="BL78" s="1" t="s">
        <v>79</v>
      </c>
      <c r="BM78" s="56">
        <v>1970</v>
      </c>
      <c r="BN78" s="1">
        <f t="shared" ref="BN78:BN109" si="14">2014-BM78</f>
        <v>44</v>
      </c>
      <c r="BO78" s="56">
        <v>0</v>
      </c>
      <c r="BP78" s="56" t="s">
        <v>79</v>
      </c>
      <c r="BQ78" s="56" t="s">
        <v>79</v>
      </c>
      <c r="BR78" s="56" t="s">
        <v>132</v>
      </c>
      <c r="BS78" s="56" t="s">
        <v>133</v>
      </c>
      <c r="BT78" s="56" t="s">
        <v>767</v>
      </c>
      <c r="BU78" s="56"/>
      <c r="BV78" s="57" t="s">
        <v>79</v>
      </c>
      <c r="BW78" s="57" t="s">
        <v>79</v>
      </c>
      <c r="BX78" s="57" t="s">
        <v>79</v>
      </c>
      <c r="BY78" s="57" t="s">
        <v>79</v>
      </c>
      <c r="BZ78" s="57" t="s">
        <v>79</v>
      </c>
      <c r="CA78" s="57" t="s">
        <v>79</v>
      </c>
      <c r="CB78" s="57" t="s">
        <v>79</v>
      </c>
      <c r="CC78" s="57" t="s">
        <v>79</v>
      </c>
      <c r="CD78" s="57" t="s">
        <v>79</v>
      </c>
      <c r="CE78" s="57" t="s">
        <v>79</v>
      </c>
      <c r="CF78" s="57" t="s">
        <v>79</v>
      </c>
      <c r="CG78" s="58">
        <v>27.7</v>
      </c>
      <c r="CH78" s="58">
        <v>4.9400000000000004</v>
      </c>
      <c r="CI78" s="58">
        <v>22.03</v>
      </c>
      <c r="CJ78" s="58">
        <v>0.34</v>
      </c>
      <c r="CK78" s="58">
        <v>0</v>
      </c>
      <c r="CL78" s="58">
        <v>0.39</v>
      </c>
      <c r="CM78" s="58">
        <v>0</v>
      </c>
      <c r="CN78" s="58">
        <v>0</v>
      </c>
      <c r="CO78" s="58">
        <v>0</v>
      </c>
      <c r="CP78" s="56">
        <v>6</v>
      </c>
      <c r="CQ78" s="63">
        <v>1998</v>
      </c>
      <c r="CR78" s="58">
        <v>87.6</v>
      </c>
      <c r="CS78" s="58">
        <v>57.3</v>
      </c>
      <c r="CT78" s="58">
        <v>27.9</v>
      </c>
      <c r="CU78" s="58">
        <v>1</v>
      </c>
      <c r="CV78" s="58">
        <v>0</v>
      </c>
      <c r="CW78" s="58">
        <v>1.4</v>
      </c>
      <c r="CX78" s="58">
        <v>0</v>
      </c>
      <c r="CY78" s="58">
        <v>0</v>
      </c>
      <c r="CZ78" s="58">
        <v>0</v>
      </c>
      <c r="DA78" s="56">
        <v>5</v>
      </c>
      <c r="DB78" s="63">
        <v>2001</v>
      </c>
      <c r="DC78" s="58">
        <v>115.3</v>
      </c>
      <c r="DD78" s="58">
        <v>62.24</v>
      </c>
      <c r="DE78" s="58">
        <v>49.93</v>
      </c>
      <c r="DF78" s="58">
        <v>1.34</v>
      </c>
      <c r="DG78" s="58">
        <v>0</v>
      </c>
      <c r="DH78" s="58">
        <v>1.79</v>
      </c>
      <c r="DI78" s="58">
        <v>0</v>
      </c>
      <c r="DJ78" s="58">
        <v>0</v>
      </c>
      <c r="DK78" s="58">
        <v>0</v>
      </c>
      <c r="DL78" s="57" t="s">
        <v>79</v>
      </c>
      <c r="DM78" s="14">
        <f>CG78/DC78</f>
        <v>0.24024284475281873</v>
      </c>
      <c r="DN78" s="56"/>
      <c r="DO78" s="56"/>
      <c r="DP78" s="122"/>
      <c r="DQ78" s="122"/>
      <c r="DR78" s="183"/>
      <c r="DS78" s="183"/>
      <c r="DT78" s="183"/>
      <c r="DU78" s="1"/>
      <c r="DV78" s="1"/>
      <c r="DW78" s="1"/>
      <c r="DX78" s="1"/>
      <c r="DY78" s="184"/>
      <c r="DZ78" s="184"/>
      <c r="EA78" s="184"/>
      <c r="EB78" s="185"/>
      <c r="EC78" s="186">
        <v>5.0000000000000001E-4</v>
      </c>
      <c r="ED78" s="186">
        <v>0.39</v>
      </c>
      <c r="EE78" s="186">
        <v>0.25</v>
      </c>
      <c r="EF78" s="181"/>
      <c r="EG78" s="1"/>
    </row>
    <row r="79" spans="1:137" s="225" customFormat="1" ht="13.5" customHeight="1">
      <c r="A79" s="56" t="s">
        <v>768</v>
      </c>
      <c r="B79" s="97"/>
      <c r="C79" s="86"/>
      <c r="D79" s="56"/>
      <c r="E79" s="56"/>
      <c r="F79" s="56"/>
      <c r="G79" s="86"/>
      <c r="H79" s="86"/>
      <c r="I79" s="86"/>
      <c r="J79" s="86"/>
      <c r="K79" s="56" t="s">
        <v>769</v>
      </c>
      <c r="L79" s="56"/>
      <c r="M79" s="1" t="s">
        <v>979</v>
      </c>
      <c r="N79" s="56" t="s">
        <v>444</v>
      </c>
      <c r="O79" s="55" t="s">
        <v>773</v>
      </c>
      <c r="P79" s="64" t="s">
        <v>446</v>
      </c>
      <c r="Q79" s="62">
        <v>154</v>
      </c>
      <c r="R79" s="62">
        <v>20</v>
      </c>
      <c r="S79" s="63" t="s">
        <v>141</v>
      </c>
      <c r="T79" s="56"/>
      <c r="U79" s="56"/>
      <c r="V79"/>
      <c r="W79"/>
      <c r="X79" s="69">
        <v>51.3</v>
      </c>
      <c r="Y79" s="69">
        <v>0.30000000000000004</v>
      </c>
      <c r="Z79" s="264">
        <f t="shared" si="9"/>
        <v>-51.3</v>
      </c>
      <c r="AA79" s="264">
        <f t="shared" si="10"/>
        <v>-0.30000000000000004</v>
      </c>
      <c r="AB79" s="70"/>
      <c r="AC79" s="70" t="s">
        <v>770</v>
      </c>
      <c r="AD79" s="6"/>
      <c r="AE79" s="71">
        <v>695</v>
      </c>
      <c r="AF79" s="71"/>
      <c r="AG79" s="71"/>
      <c r="AH79" s="53"/>
      <c r="AI79" s="53"/>
      <c r="AJ79" s="71">
        <f t="shared" si="11"/>
        <v>0</v>
      </c>
      <c r="AK79" s="117"/>
      <c r="AL79" s="62">
        <v>16.7</v>
      </c>
      <c r="AM79" s="9"/>
      <c r="AN79" s="62">
        <v>4.7</v>
      </c>
      <c r="AO79" s="9"/>
      <c r="AP79" s="9"/>
      <c r="AQ79" s="62">
        <v>10.199999999999999</v>
      </c>
      <c r="AR79" s="62"/>
      <c r="AS79" s="62"/>
      <c r="AT79" s="9"/>
      <c r="AU79" s="62"/>
      <c r="AV79" s="9"/>
      <c r="AW79" s="72">
        <v>24.028776978417302</v>
      </c>
      <c r="AX79" s="120" t="e">
        <f t="shared" si="12"/>
        <v>#DIV/0!</v>
      </c>
      <c r="AY79" s="119" t="s">
        <v>342</v>
      </c>
      <c r="AZ79" s="56" t="s">
        <v>771</v>
      </c>
      <c r="BA79" s="1" t="s">
        <v>122</v>
      </c>
      <c r="BB79" s="59" t="s">
        <v>79</v>
      </c>
      <c r="BC79" s="59" t="s">
        <v>79</v>
      </c>
      <c r="BD79" s="59" t="s">
        <v>79</v>
      </c>
      <c r="BE79" s="56" t="s">
        <v>161</v>
      </c>
      <c r="BF79" s="56">
        <v>9120</v>
      </c>
      <c r="BG79" s="56" t="s">
        <v>102</v>
      </c>
      <c r="BH79" s="1" t="s">
        <v>79</v>
      </c>
      <c r="BI79" s="1" t="s">
        <v>79</v>
      </c>
      <c r="BJ79" s="56" t="s">
        <v>113</v>
      </c>
      <c r="BK79" s="1" t="s">
        <v>79</v>
      </c>
      <c r="BL79" s="1" t="s">
        <v>79</v>
      </c>
      <c r="BM79" s="56">
        <v>1987</v>
      </c>
      <c r="BN79" s="1">
        <f t="shared" si="14"/>
        <v>27</v>
      </c>
      <c r="BO79" s="56">
        <v>0</v>
      </c>
      <c r="BP79" s="56" t="s">
        <v>79</v>
      </c>
      <c r="BQ79" s="56" t="s">
        <v>79</v>
      </c>
      <c r="BR79" s="56" t="s">
        <v>79</v>
      </c>
      <c r="BS79" s="56" t="s">
        <v>133</v>
      </c>
      <c r="BT79" s="56" t="s">
        <v>772</v>
      </c>
      <c r="BU79" s="56"/>
      <c r="BV79" s="57" t="s">
        <v>79</v>
      </c>
      <c r="BW79" s="57" t="s">
        <v>79</v>
      </c>
      <c r="BX79" s="57" t="s">
        <v>79</v>
      </c>
      <c r="BY79" s="57" t="s">
        <v>79</v>
      </c>
      <c r="BZ79" s="57" t="s">
        <v>79</v>
      </c>
      <c r="CA79" s="57" t="s">
        <v>79</v>
      </c>
      <c r="CB79" s="57" t="s">
        <v>79</v>
      </c>
      <c r="CC79" s="57" t="s">
        <v>79</v>
      </c>
      <c r="CD79" s="57" t="s">
        <v>79</v>
      </c>
      <c r="CE79" s="57" t="s">
        <v>79</v>
      </c>
      <c r="CF79" s="57" t="s">
        <v>79</v>
      </c>
      <c r="CG79" s="58">
        <v>30.5</v>
      </c>
      <c r="CH79" s="58">
        <v>30</v>
      </c>
      <c r="CI79" s="58">
        <v>0</v>
      </c>
      <c r="CJ79" s="58">
        <v>0</v>
      </c>
      <c r="CK79" s="58">
        <v>0</v>
      </c>
      <c r="CL79" s="58">
        <v>0.5</v>
      </c>
      <c r="CM79" s="58">
        <v>0</v>
      </c>
      <c r="CN79" s="58">
        <v>0</v>
      </c>
      <c r="CO79" s="58">
        <v>0</v>
      </c>
      <c r="CP79" s="56">
        <v>5</v>
      </c>
      <c r="CQ79" s="63">
        <v>1999</v>
      </c>
      <c r="CR79" s="58">
        <v>470</v>
      </c>
      <c r="CS79" s="58">
        <v>470</v>
      </c>
      <c r="CT79" s="58">
        <v>0</v>
      </c>
      <c r="CU79" s="58">
        <v>0</v>
      </c>
      <c r="CV79" s="58">
        <v>0</v>
      </c>
      <c r="CW79" s="58">
        <v>0</v>
      </c>
      <c r="CX79" s="58">
        <v>0</v>
      </c>
      <c r="CY79" s="58">
        <v>0</v>
      </c>
      <c r="CZ79" s="58">
        <v>0</v>
      </c>
      <c r="DA79" s="56">
        <v>5</v>
      </c>
      <c r="DB79" s="63">
        <v>1999</v>
      </c>
      <c r="DC79" s="58">
        <v>500.5</v>
      </c>
      <c r="DD79" s="58">
        <v>500</v>
      </c>
      <c r="DE79" s="58">
        <v>0</v>
      </c>
      <c r="DF79" s="58">
        <v>0</v>
      </c>
      <c r="DG79" s="58">
        <v>0</v>
      </c>
      <c r="DH79" s="58">
        <v>0.5</v>
      </c>
      <c r="DI79" s="58">
        <v>0</v>
      </c>
      <c r="DJ79" s="58">
        <v>0</v>
      </c>
      <c r="DK79" s="58">
        <v>0</v>
      </c>
      <c r="DL79" s="57" t="s">
        <v>79</v>
      </c>
      <c r="DM79" s="14">
        <f>CG79/DC79</f>
        <v>6.0939060939060936E-2</v>
      </c>
      <c r="DN79" s="56"/>
      <c r="DO79" s="56"/>
      <c r="DP79" s="122"/>
      <c r="DQ79" s="122"/>
      <c r="DR79" s="183"/>
      <c r="DS79" s="183"/>
      <c r="DT79" s="183"/>
      <c r="DU79" s="1"/>
      <c r="DV79" s="1"/>
      <c r="DW79" s="1"/>
      <c r="DX79" s="1"/>
      <c r="DY79" s="184"/>
      <c r="DZ79" s="184"/>
      <c r="EA79" s="184"/>
      <c r="EB79" s="185"/>
      <c r="EC79" s="186"/>
      <c r="ED79" s="186"/>
      <c r="EE79" s="186"/>
      <c r="EF79" s="181"/>
      <c r="EG79" s="1"/>
    </row>
    <row r="80" spans="1:137" ht="13.5" customHeight="1">
      <c r="A80" s="100" t="s">
        <v>1114</v>
      </c>
      <c r="B80" s="84" t="s">
        <v>997</v>
      </c>
      <c r="G80" s="84"/>
      <c r="H80" s="84" t="s">
        <v>997</v>
      </c>
      <c r="I80" s="84"/>
      <c r="J80" s="84"/>
      <c r="M80" s="1" t="s">
        <v>979</v>
      </c>
      <c r="N80" s="1" t="s">
        <v>444</v>
      </c>
      <c r="O80" s="100" t="s">
        <v>1113</v>
      </c>
      <c r="Z80" s="264">
        <f t="shared" si="9"/>
        <v>0</v>
      </c>
      <c r="AA80" s="264">
        <f t="shared" si="10"/>
        <v>0</v>
      </c>
      <c r="AH80" s="8">
        <v>783</v>
      </c>
      <c r="AI80" s="8">
        <v>437</v>
      </c>
      <c r="AJ80" s="71">
        <f t="shared" si="11"/>
        <v>346</v>
      </c>
      <c r="AK80" s="117">
        <v>1</v>
      </c>
      <c r="AM80" s="9">
        <v>21.7</v>
      </c>
      <c r="AO80" s="9">
        <v>1.2</v>
      </c>
      <c r="AP80" s="9">
        <v>20.5</v>
      </c>
      <c r="AT80" s="9">
        <v>10.199999999999999</v>
      </c>
      <c r="AV80" s="9" t="s">
        <v>145</v>
      </c>
      <c r="AX80" s="120">
        <f t="shared" si="12"/>
        <v>76.764705882352942</v>
      </c>
      <c r="AY80" s="119" t="s">
        <v>342</v>
      </c>
      <c r="BN80" s="1">
        <f t="shared" si="14"/>
        <v>2014</v>
      </c>
      <c r="DP80" s="122"/>
      <c r="DQ80" s="122"/>
      <c r="DR80" s="183"/>
      <c r="DS80" s="183"/>
      <c r="DT80" s="183"/>
      <c r="DY80" s="184"/>
      <c r="DZ80" s="184"/>
      <c r="EA80" s="184"/>
      <c r="EB80" s="185"/>
      <c r="EC80" s="186">
        <v>6.94</v>
      </c>
      <c r="ED80" s="186">
        <v>1.48</v>
      </c>
      <c r="EE80" s="186">
        <v>0.25</v>
      </c>
      <c r="EF80" s="181"/>
    </row>
    <row r="81" spans="1:137" ht="13.5" customHeight="1">
      <c r="A81" s="222" t="s">
        <v>1115</v>
      </c>
      <c r="B81" s="223" t="s">
        <v>997</v>
      </c>
      <c r="C81" s="223" t="s">
        <v>997</v>
      </c>
      <c r="D81" s="224">
        <v>2014</v>
      </c>
      <c r="E81" s="225" t="s">
        <v>1236</v>
      </c>
      <c r="F81" s="225"/>
      <c r="G81" s="223" t="s">
        <v>997</v>
      </c>
      <c r="H81" s="223" t="s">
        <v>997</v>
      </c>
      <c r="I81" s="223" t="s">
        <v>997</v>
      </c>
      <c r="J81" s="223" t="s">
        <v>997</v>
      </c>
      <c r="K81" s="225"/>
      <c r="L81" s="225"/>
      <c r="M81" s="225" t="s">
        <v>979</v>
      </c>
      <c r="N81" s="225" t="s">
        <v>444</v>
      </c>
      <c r="O81" s="222" t="s">
        <v>1113</v>
      </c>
      <c r="P81" s="225"/>
      <c r="Q81" s="226"/>
      <c r="R81" s="226"/>
      <c r="S81" s="227"/>
      <c r="T81" s="225"/>
      <c r="U81" s="225"/>
      <c r="V81">
        <v>50.879493983953601</v>
      </c>
      <c r="W81">
        <v>-1.62674158810536</v>
      </c>
      <c r="X81" s="228">
        <v>50.88</v>
      </c>
      <c r="Y81" s="228">
        <v>-1.63</v>
      </c>
      <c r="Z81" s="264">
        <f t="shared" si="9"/>
        <v>-5.0601604640121423E-4</v>
      </c>
      <c r="AA81" s="264">
        <f t="shared" si="10"/>
        <v>3.2584118946399343E-3</v>
      </c>
      <c r="AB81" s="229"/>
      <c r="AC81" s="229"/>
      <c r="AD81" s="229"/>
      <c r="AE81" s="230"/>
      <c r="AF81" s="230">
        <v>155</v>
      </c>
      <c r="AG81" s="230"/>
      <c r="AH81" s="230">
        <v>796</v>
      </c>
      <c r="AI81" s="230">
        <v>437</v>
      </c>
      <c r="AJ81" s="231">
        <f t="shared" si="11"/>
        <v>359</v>
      </c>
      <c r="AK81" s="232">
        <v>1.8</v>
      </c>
      <c r="AL81" s="226"/>
      <c r="AM81" s="226">
        <v>21.5</v>
      </c>
      <c r="AN81" s="226"/>
      <c r="AO81" s="226">
        <v>0.9</v>
      </c>
      <c r="AP81" s="226">
        <v>20.6</v>
      </c>
      <c r="AQ81" s="226"/>
      <c r="AR81" s="226"/>
      <c r="AS81" s="226">
        <v>16</v>
      </c>
      <c r="AT81" s="226">
        <v>9.9</v>
      </c>
      <c r="AU81" s="226"/>
      <c r="AV81" s="226" t="s">
        <v>145</v>
      </c>
      <c r="AW81" s="233"/>
      <c r="AX81" s="234">
        <f t="shared" si="12"/>
        <v>80.404040404040401</v>
      </c>
      <c r="AY81" s="235" t="s">
        <v>342</v>
      </c>
      <c r="AZ81" s="225"/>
      <c r="BA81" s="225"/>
      <c r="BB81" s="225"/>
      <c r="BC81" s="225"/>
      <c r="BD81" s="225"/>
      <c r="BE81" s="225"/>
      <c r="BF81" s="225"/>
      <c r="BG81" s="225"/>
      <c r="BH81" s="225"/>
      <c r="BI81" s="225"/>
      <c r="BJ81" s="225"/>
      <c r="BK81" s="225"/>
      <c r="BL81" s="225"/>
      <c r="BM81" s="225"/>
      <c r="BN81" s="225">
        <f t="shared" si="14"/>
        <v>2014</v>
      </c>
      <c r="BO81" s="225"/>
      <c r="BP81" s="225"/>
      <c r="BQ81" s="225"/>
      <c r="BR81" s="225"/>
      <c r="BS81" s="225"/>
      <c r="BT81" s="225"/>
      <c r="BU81" s="225"/>
      <c r="BV81" s="236"/>
      <c r="BW81" s="236"/>
      <c r="BX81" s="236"/>
      <c r="BY81" s="236"/>
      <c r="BZ81" s="236"/>
      <c r="CA81" s="236"/>
      <c r="CB81" s="236"/>
      <c r="CC81" s="236"/>
      <c r="CD81" s="236"/>
      <c r="CE81" s="225"/>
      <c r="CF81" s="227"/>
      <c r="CG81" s="236"/>
      <c r="CH81" s="236"/>
      <c r="CI81" s="236"/>
      <c r="CJ81" s="236"/>
      <c r="CK81" s="236"/>
      <c r="CL81" s="236"/>
      <c r="CM81" s="236"/>
      <c r="CN81" s="236"/>
      <c r="CO81" s="236"/>
      <c r="CP81" s="225"/>
      <c r="CQ81" s="227"/>
      <c r="CR81" s="236"/>
      <c r="CS81" s="236"/>
      <c r="CT81" s="236"/>
      <c r="CU81" s="236"/>
      <c r="CV81" s="236"/>
      <c r="CW81" s="236"/>
      <c r="CX81" s="236"/>
      <c r="CY81" s="236"/>
      <c r="CZ81" s="236"/>
      <c r="DA81" s="225"/>
      <c r="DB81" s="227"/>
      <c r="DC81" s="236"/>
      <c r="DD81" s="225"/>
      <c r="DE81" s="225"/>
      <c r="DF81" s="225"/>
      <c r="DG81" s="225"/>
      <c r="DH81" s="225"/>
      <c r="DI81" s="225"/>
      <c r="DJ81" s="225"/>
      <c r="DK81" s="225"/>
      <c r="DL81" s="237"/>
      <c r="DM81" s="225"/>
      <c r="DN81" s="225"/>
      <c r="DO81" s="225"/>
      <c r="DP81" s="239">
        <v>83.7</v>
      </c>
      <c r="DQ81" s="256">
        <v>3</v>
      </c>
      <c r="DR81" s="240">
        <v>0.48</v>
      </c>
      <c r="DS81" s="240">
        <v>0.4</v>
      </c>
      <c r="DT81" s="240">
        <v>0.55000000000000004</v>
      </c>
      <c r="DU81" s="225">
        <v>20</v>
      </c>
      <c r="DV81" s="225">
        <v>64</v>
      </c>
      <c r="DW81" s="225">
        <v>107</v>
      </c>
      <c r="DX81" s="225">
        <v>10</v>
      </c>
      <c r="DY81" s="241"/>
      <c r="DZ81" s="241"/>
      <c r="EA81" s="241"/>
      <c r="EB81" s="242"/>
      <c r="EC81" s="243">
        <v>6.94</v>
      </c>
      <c r="ED81" s="243">
        <v>1.48</v>
      </c>
      <c r="EE81" s="243">
        <v>0.25</v>
      </c>
      <c r="EF81" s="244"/>
    </row>
    <row r="82" spans="1:137" ht="13.5" customHeight="1">
      <c r="A82" s="1" t="s">
        <v>110</v>
      </c>
      <c r="B82" s="84" t="s">
        <v>997</v>
      </c>
      <c r="C82" s="84" t="s">
        <v>997</v>
      </c>
      <c r="D82" s="1">
        <v>2003</v>
      </c>
      <c r="G82" s="84"/>
      <c r="H82" s="84" t="s">
        <v>997</v>
      </c>
      <c r="I82" s="84"/>
      <c r="J82" s="84"/>
      <c r="M82" s="1" t="s">
        <v>584</v>
      </c>
      <c r="N82" s="1" t="s">
        <v>111</v>
      </c>
      <c r="O82" s="100" t="s">
        <v>1102</v>
      </c>
      <c r="V82">
        <v>48.4255242980758</v>
      </c>
      <c r="W82">
        <v>2.669491539449</v>
      </c>
      <c r="X82" s="4">
        <v>48.425600000000003</v>
      </c>
      <c r="Y82" s="4">
        <v>2.6695000000000002</v>
      </c>
      <c r="Z82" s="264">
        <f t="shared" si="9"/>
        <v>-7.5701924203031012E-5</v>
      </c>
      <c r="AA82" s="264">
        <f t="shared" si="10"/>
        <v>-8.4605510002333517E-6</v>
      </c>
      <c r="AD82" s="6" t="s">
        <v>112</v>
      </c>
      <c r="AE82" s="52"/>
      <c r="AF82" s="52"/>
      <c r="AG82" s="52"/>
      <c r="AH82" s="53">
        <v>668</v>
      </c>
      <c r="AI82" s="53">
        <v>537</v>
      </c>
      <c r="AJ82" s="71">
        <f t="shared" si="11"/>
        <v>131</v>
      </c>
      <c r="AK82" s="117">
        <v>1</v>
      </c>
      <c r="AM82" s="9">
        <v>24.2</v>
      </c>
      <c r="AO82" s="9">
        <v>0</v>
      </c>
      <c r="AP82" s="9">
        <v>24.2</v>
      </c>
      <c r="AT82" s="9">
        <v>10.7</v>
      </c>
      <c r="AV82" s="9" t="s">
        <v>113</v>
      </c>
      <c r="AX82" s="120">
        <f t="shared" si="12"/>
        <v>62.429906542056081</v>
      </c>
      <c r="AY82" s="119">
        <v>23</v>
      </c>
      <c r="BN82" s="1">
        <f t="shared" si="14"/>
        <v>2014</v>
      </c>
      <c r="DP82" s="122"/>
      <c r="DQ82" s="122"/>
      <c r="DR82" s="183"/>
      <c r="DS82" s="183"/>
      <c r="DT82" s="183"/>
      <c r="DY82" s="184"/>
      <c r="DZ82" s="184"/>
      <c r="EA82" s="184"/>
      <c r="EB82" s="185"/>
      <c r="EC82" s="186">
        <v>0.71</v>
      </c>
      <c r="ED82" s="186">
        <v>0.28000000000000003</v>
      </c>
      <c r="EE82" s="186">
        <v>0.65</v>
      </c>
      <c r="EF82" s="181"/>
    </row>
    <row r="83" spans="1:137" ht="13.5" customHeight="1">
      <c r="A83" s="56" t="s">
        <v>578</v>
      </c>
      <c r="B83" s="86" t="s">
        <v>997</v>
      </c>
      <c r="C83" s="86"/>
      <c r="D83" s="56"/>
      <c r="E83" s="56"/>
      <c r="F83" s="56"/>
      <c r="G83" s="86"/>
      <c r="H83" s="86"/>
      <c r="I83" s="86"/>
      <c r="J83" s="86"/>
      <c r="K83" s="56" t="s">
        <v>579</v>
      </c>
      <c r="L83" s="56"/>
      <c r="M83" s="1" t="s">
        <v>584</v>
      </c>
      <c r="N83" s="56" t="s">
        <v>111</v>
      </c>
      <c r="O83" s="64" t="s">
        <v>580</v>
      </c>
      <c r="P83" s="64" t="s">
        <v>446</v>
      </c>
      <c r="Q83" s="62">
        <v>336</v>
      </c>
      <c r="R83" s="62">
        <v>28.8</v>
      </c>
      <c r="S83" s="63" t="s">
        <v>97</v>
      </c>
      <c r="T83" s="56"/>
      <c r="U83" s="56"/>
      <c r="X83" s="69">
        <v>42.483333333333299</v>
      </c>
      <c r="Y83" s="69">
        <v>3</v>
      </c>
      <c r="Z83" s="264">
        <f t="shared" si="9"/>
        <v>-42.483333333333299</v>
      </c>
      <c r="AA83" s="264">
        <f t="shared" si="10"/>
        <v>-3</v>
      </c>
      <c r="AB83" s="70" t="s">
        <v>581</v>
      </c>
      <c r="AC83" s="70" t="s">
        <v>582</v>
      </c>
      <c r="AE83" s="71">
        <v>1178</v>
      </c>
      <c r="AF83" s="71"/>
      <c r="AG83" s="71"/>
      <c r="AH83" s="53">
        <v>839</v>
      </c>
      <c r="AI83" s="53">
        <v>537</v>
      </c>
      <c r="AJ83" s="71">
        <f t="shared" si="11"/>
        <v>302</v>
      </c>
      <c r="AK83" s="117">
        <v>0.9</v>
      </c>
      <c r="AL83" s="62">
        <v>19.7</v>
      </c>
      <c r="AM83" s="9">
        <v>24.4</v>
      </c>
      <c r="AN83" s="62">
        <v>5</v>
      </c>
      <c r="AO83" s="9">
        <v>1.2</v>
      </c>
      <c r="AP83" s="9">
        <v>23.2</v>
      </c>
      <c r="AQ83" s="62">
        <v>12</v>
      </c>
      <c r="AR83" s="62"/>
      <c r="AS83" s="62"/>
      <c r="AT83" s="9">
        <v>11.5</v>
      </c>
      <c r="AU83" s="62"/>
      <c r="AV83" s="9" t="s">
        <v>1218</v>
      </c>
      <c r="AW83" s="72">
        <v>16.723259762308999</v>
      </c>
      <c r="AX83" s="120">
        <f t="shared" si="12"/>
        <v>72.956521739130437</v>
      </c>
      <c r="AY83" s="119">
        <v>23</v>
      </c>
      <c r="AZ83" s="56" t="s">
        <v>176</v>
      </c>
      <c r="BA83" s="56" t="s">
        <v>122</v>
      </c>
      <c r="BB83" s="59" t="s">
        <v>79</v>
      </c>
      <c r="BC83" s="59" t="s">
        <v>79</v>
      </c>
      <c r="BD83" s="59" t="s">
        <v>79</v>
      </c>
      <c r="BE83" s="56" t="s">
        <v>161</v>
      </c>
      <c r="BF83" s="56">
        <v>9120</v>
      </c>
      <c r="BG83" s="1" t="s">
        <v>79</v>
      </c>
      <c r="BH83" s="1" t="s">
        <v>79</v>
      </c>
      <c r="BI83" s="1" t="s">
        <v>79</v>
      </c>
      <c r="BJ83" s="1" t="s">
        <v>79</v>
      </c>
      <c r="BK83" s="1" t="s">
        <v>79</v>
      </c>
      <c r="BL83" s="1" t="s">
        <v>79</v>
      </c>
      <c r="BM83" s="56">
        <v>1920</v>
      </c>
      <c r="BN83" s="1">
        <f t="shared" si="14"/>
        <v>94</v>
      </c>
      <c r="BO83" s="1">
        <v>1</v>
      </c>
      <c r="BP83" s="56" t="s">
        <v>79</v>
      </c>
      <c r="BQ83" s="56" t="s">
        <v>207</v>
      </c>
      <c r="BR83" s="56" t="s">
        <v>79</v>
      </c>
      <c r="BS83" s="56" t="s">
        <v>79</v>
      </c>
      <c r="BT83" s="56"/>
      <c r="BU83" s="56"/>
      <c r="BV83" s="57" t="s">
        <v>79</v>
      </c>
      <c r="BW83" s="57" t="s">
        <v>79</v>
      </c>
      <c r="BX83" s="57" t="s">
        <v>79</v>
      </c>
      <c r="BY83" s="57" t="s">
        <v>79</v>
      </c>
      <c r="BZ83" s="57" t="s">
        <v>79</v>
      </c>
      <c r="CA83" s="57" t="s">
        <v>79</v>
      </c>
      <c r="CB83" s="57" t="s">
        <v>79</v>
      </c>
      <c r="CC83" s="57" t="s">
        <v>79</v>
      </c>
      <c r="CD83" s="57" t="s">
        <v>79</v>
      </c>
      <c r="CE83" s="56">
        <v>1</v>
      </c>
      <c r="CF83" s="63">
        <v>1998</v>
      </c>
      <c r="CG83" s="58">
        <v>9.5</v>
      </c>
      <c r="CH83" s="58">
        <v>5.7</v>
      </c>
      <c r="CI83" s="58">
        <v>1.5</v>
      </c>
      <c r="CJ83" s="58">
        <v>0</v>
      </c>
      <c r="CK83" s="58">
        <v>0</v>
      </c>
      <c r="CL83" s="58">
        <v>2.2999999999999998</v>
      </c>
      <c r="CM83" s="58">
        <v>0</v>
      </c>
      <c r="CN83" s="58">
        <v>0</v>
      </c>
      <c r="CO83" s="58">
        <v>0</v>
      </c>
      <c r="CP83" s="56">
        <v>1</v>
      </c>
      <c r="CQ83" s="63">
        <v>1998</v>
      </c>
      <c r="CR83" s="58">
        <v>22.8</v>
      </c>
      <c r="CS83" s="58">
        <v>15.2</v>
      </c>
      <c r="CT83" s="58">
        <v>4.8</v>
      </c>
      <c r="CU83" s="58">
        <v>0</v>
      </c>
      <c r="CV83" s="58">
        <v>0</v>
      </c>
      <c r="CW83" s="58">
        <v>2.8</v>
      </c>
      <c r="CX83" s="58">
        <v>0</v>
      </c>
      <c r="CY83" s="58">
        <v>0</v>
      </c>
      <c r="CZ83" s="58">
        <v>0</v>
      </c>
      <c r="DA83" s="56">
        <v>10</v>
      </c>
      <c r="DB83" s="63">
        <v>1998</v>
      </c>
      <c r="DC83" s="12">
        <v>32.299999999999997</v>
      </c>
      <c r="DD83" s="58">
        <v>20.9</v>
      </c>
      <c r="DE83" s="58">
        <v>6.3</v>
      </c>
      <c r="DF83" s="58">
        <v>0</v>
      </c>
      <c r="DG83" s="58">
        <v>0</v>
      </c>
      <c r="DH83" s="58">
        <v>5.0999999999999996</v>
      </c>
      <c r="DI83" s="58">
        <v>0</v>
      </c>
      <c r="DJ83" s="58">
        <v>0</v>
      </c>
      <c r="DK83" s="58">
        <v>0</v>
      </c>
      <c r="DL83" s="128" t="s">
        <v>79</v>
      </c>
      <c r="DM83" s="14">
        <f>CG83/DC83</f>
        <v>0.29411764705882354</v>
      </c>
      <c r="DN83" s="56"/>
      <c r="DO83" s="56"/>
      <c r="DP83" s="122"/>
      <c r="DQ83" s="122"/>
      <c r="DR83" s="183"/>
      <c r="DS83" s="183"/>
      <c r="DT83" s="183"/>
      <c r="DY83" s="184"/>
      <c r="DZ83" s="184"/>
      <c r="EA83" s="184"/>
      <c r="EB83" s="185"/>
      <c r="EC83" s="186">
        <v>0.27</v>
      </c>
      <c r="ED83" s="186">
        <v>0.1</v>
      </c>
      <c r="EE83" s="186">
        <v>0.47</v>
      </c>
      <c r="EF83" s="181"/>
    </row>
    <row r="84" spans="1:137" ht="13.5" customHeight="1">
      <c r="A84" s="1" t="s">
        <v>169</v>
      </c>
      <c r="B84" s="84" t="s">
        <v>997</v>
      </c>
      <c r="C84" s="84" t="s">
        <v>997</v>
      </c>
      <c r="D84" s="1">
        <v>2003</v>
      </c>
      <c r="G84" s="84"/>
      <c r="H84" s="84" t="s">
        <v>997</v>
      </c>
      <c r="I84" s="84"/>
      <c r="J84" s="84"/>
      <c r="K84" s="1" t="s">
        <v>170</v>
      </c>
      <c r="L84" s="1" t="s">
        <v>171</v>
      </c>
      <c r="M84" s="1" t="s">
        <v>584</v>
      </c>
      <c r="N84" s="1" t="s">
        <v>111</v>
      </c>
      <c r="O84" s="64" t="s">
        <v>1219</v>
      </c>
      <c r="P84" s="55" t="s">
        <v>173</v>
      </c>
      <c r="Q84" s="2">
        <v>36</v>
      </c>
      <c r="R84" s="2">
        <v>2</v>
      </c>
      <c r="S84" s="3" t="s">
        <v>97</v>
      </c>
      <c r="V84">
        <v>48.424651214151297</v>
      </c>
      <c r="W84">
        <v>2.65920623878378</v>
      </c>
      <c r="X84" s="4">
        <v>48.433333333333302</v>
      </c>
      <c r="Y84" s="4">
        <v>2.68333333333333</v>
      </c>
      <c r="Z84" s="264">
        <f t="shared" si="9"/>
        <v>-8.6821191820050103E-3</v>
      </c>
      <c r="AA84" s="264">
        <f t="shared" si="10"/>
        <v>-2.4127094549549977E-2</v>
      </c>
      <c r="AB84" s="5">
        <v>140</v>
      </c>
      <c r="AC84" s="5" t="s">
        <v>174</v>
      </c>
      <c r="AD84" s="6" t="s">
        <v>175</v>
      </c>
      <c r="AE84" s="52">
        <v>897</v>
      </c>
      <c r="AF84" s="52"/>
      <c r="AG84" s="52"/>
      <c r="AH84" s="53">
        <v>659</v>
      </c>
      <c r="AI84" s="53">
        <v>537</v>
      </c>
      <c r="AJ84" s="71">
        <f t="shared" si="11"/>
        <v>122</v>
      </c>
      <c r="AK84" s="117">
        <v>1</v>
      </c>
      <c r="AL84" s="2">
        <v>18.5</v>
      </c>
      <c r="AM84" s="9">
        <v>24.2</v>
      </c>
      <c r="AN84" s="2">
        <v>2.2000000000000002</v>
      </c>
      <c r="AO84" s="9">
        <v>0</v>
      </c>
      <c r="AP84" s="9">
        <v>24.2</v>
      </c>
      <c r="AQ84" s="2">
        <v>10.199999999999999</v>
      </c>
      <c r="AT84" s="9">
        <v>10.7</v>
      </c>
      <c r="AV84" s="9" t="s">
        <v>113</v>
      </c>
      <c r="AW84" s="10">
        <v>20.624303232998901</v>
      </c>
      <c r="AX84" s="120">
        <f t="shared" si="12"/>
        <v>61.588785046728979</v>
      </c>
      <c r="AY84" s="119">
        <v>23</v>
      </c>
      <c r="AZ84" s="56" t="s">
        <v>176</v>
      </c>
      <c r="BA84" s="56" t="s">
        <v>122</v>
      </c>
      <c r="BB84" s="54">
        <v>0.95087108971662404</v>
      </c>
      <c r="BC84" s="54">
        <v>4.7042907950590802E-2</v>
      </c>
      <c r="BD84" s="54">
        <v>0</v>
      </c>
      <c r="BE84" s="1" t="s">
        <v>161</v>
      </c>
      <c r="BF84" s="1">
        <v>9120</v>
      </c>
      <c r="BG84" s="1" t="s">
        <v>102</v>
      </c>
      <c r="BH84" s="1" t="s">
        <v>79</v>
      </c>
      <c r="BI84" s="1" t="s">
        <v>79</v>
      </c>
      <c r="BJ84" s="1" t="s">
        <v>79</v>
      </c>
      <c r="BK84" s="1" t="s">
        <v>79</v>
      </c>
      <c r="BL84" s="1" t="s">
        <v>79</v>
      </c>
      <c r="BM84" s="1">
        <v>1853</v>
      </c>
      <c r="BN84" s="1">
        <f t="shared" si="14"/>
        <v>161</v>
      </c>
      <c r="BO84" s="1">
        <v>1</v>
      </c>
      <c r="BP84" s="1" t="s">
        <v>79</v>
      </c>
      <c r="BQ84" s="1" t="s">
        <v>79</v>
      </c>
      <c r="BR84" s="1" t="s">
        <v>132</v>
      </c>
      <c r="BS84" s="1" t="s">
        <v>133</v>
      </c>
      <c r="BT84" s="1" t="s">
        <v>177</v>
      </c>
      <c r="BV84" s="65">
        <v>258.8</v>
      </c>
      <c r="BW84" s="65">
        <v>245.85</v>
      </c>
      <c r="BX84" s="65">
        <v>11.3</v>
      </c>
      <c r="BY84" s="65">
        <v>0.4</v>
      </c>
      <c r="BZ84" s="65">
        <v>0</v>
      </c>
      <c r="CA84" s="65">
        <v>0.7</v>
      </c>
      <c r="CB84" s="65">
        <v>0</v>
      </c>
      <c r="CC84" s="65">
        <v>0</v>
      </c>
      <c r="CD84" s="65">
        <v>0</v>
      </c>
      <c r="CE84" s="1">
        <v>5</v>
      </c>
      <c r="CF84" s="61">
        <v>2000</v>
      </c>
      <c r="CG84" s="65">
        <v>54.35</v>
      </c>
      <c r="CH84" s="65">
        <v>41.65</v>
      </c>
      <c r="CI84" s="65">
        <v>12.7</v>
      </c>
      <c r="CJ84" s="65">
        <v>0</v>
      </c>
      <c r="CK84" s="65">
        <v>0</v>
      </c>
      <c r="CL84" s="65">
        <v>0</v>
      </c>
      <c r="CM84" s="65">
        <v>0</v>
      </c>
      <c r="CN84" s="65">
        <v>0</v>
      </c>
      <c r="CO84" s="65">
        <v>0</v>
      </c>
      <c r="CP84" s="1">
        <v>10</v>
      </c>
      <c r="CQ84" s="61">
        <v>2000</v>
      </c>
      <c r="CR84" s="65">
        <v>164.72499999999999</v>
      </c>
      <c r="CS84" s="65">
        <v>141.065</v>
      </c>
      <c r="CT84" s="65">
        <v>23.21</v>
      </c>
      <c r="CU84" s="65">
        <v>0</v>
      </c>
      <c r="CV84" s="65">
        <v>0</v>
      </c>
      <c r="CW84" s="65">
        <v>0.45</v>
      </c>
      <c r="CX84" s="65">
        <v>0</v>
      </c>
      <c r="CY84" s="65">
        <v>0</v>
      </c>
      <c r="CZ84" s="65">
        <v>0</v>
      </c>
      <c r="DA84" s="1">
        <v>10</v>
      </c>
      <c r="DB84" s="61">
        <v>2000</v>
      </c>
      <c r="DC84" s="65">
        <v>219.07499999999999</v>
      </c>
      <c r="DD84" s="65">
        <v>182.715</v>
      </c>
      <c r="DE84" s="65">
        <v>35.909999999999997</v>
      </c>
      <c r="DF84" s="65">
        <v>0</v>
      </c>
      <c r="DG84" s="65">
        <v>0</v>
      </c>
      <c r="DH84" s="65">
        <v>0.45</v>
      </c>
      <c r="DI84" s="65">
        <v>0</v>
      </c>
      <c r="DJ84" s="65">
        <v>0</v>
      </c>
      <c r="DK84" s="65">
        <v>0</v>
      </c>
      <c r="DL84" s="14">
        <v>0.84650309119010803</v>
      </c>
      <c r="DM84" s="14">
        <f>CG84/DC84</f>
        <v>0.24808855414812281</v>
      </c>
      <c r="DN84" s="66"/>
      <c r="DO84" s="66"/>
      <c r="DP84" s="122"/>
      <c r="DQ84" s="122"/>
      <c r="DR84" s="183"/>
      <c r="DS84" s="183"/>
      <c r="DT84" s="183"/>
      <c r="DY84" s="184"/>
      <c r="DZ84" s="184"/>
      <c r="EA84" s="184"/>
      <c r="EB84" s="185"/>
      <c r="EC84" s="186">
        <v>0.71</v>
      </c>
      <c r="ED84" s="186">
        <v>0.28000000000000003</v>
      </c>
      <c r="EE84" s="186">
        <v>0.65</v>
      </c>
      <c r="EF84" s="181"/>
    </row>
    <row r="85" spans="1:137" ht="13.5" customHeight="1">
      <c r="A85" s="1" t="s">
        <v>583</v>
      </c>
      <c r="B85" s="84" t="s">
        <v>997</v>
      </c>
      <c r="C85" s="84" t="s">
        <v>997</v>
      </c>
      <c r="D85" s="1">
        <v>2003</v>
      </c>
      <c r="G85" s="84"/>
      <c r="H85" s="84"/>
      <c r="I85" s="84"/>
      <c r="J85" s="84"/>
      <c r="M85" s="1" t="s">
        <v>584</v>
      </c>
      <c r="N85" s="1" t="s">
        <v>111</v>
      </c>
      <c r="O85" s="55" t="s">
        <v>585</v>
      </c>
      <c r="Q85" s="1">
        <v>34</v>
      </c>
      <c r="R85" s="1"/>
      <c r="S85" s="1"/>
      <c r="V85">
        <v>48.424651214151297</v>
      </c>
      <c r="W85">
        <v>2.65920623878378</v>
      </c>
      <c r="X85" s="4">
        <v>48.43</v>
      </c>
      <c r="Y85" s="4">
        <v>2.68</v>
      </c>
      <c r="Z85" s="264">
        <f t="shared" si="9"/>
        <v>-5.3487858487031303E-3</v>
      </c>
      <c r="AA85" s="264">
        <f t="shared" si="10"/>
        <v>-2.0793761216220119E-2</v>
      </c>
      <c r="AB85" s="1">
        <v>140</v>
      </c>
      <c r="AC85" s="1"/>
      <c r="AD85" s="79"/>
      <c r="AE85" s="52">
        <v>897</v>
      </c>
      <c r="AF85" s="52"/>
      <c r="AG85" s="52"/>
      <c r="AH85" s="53">
        <v>659</v>
      </c>
      <c r="AI85" s="53">
        <v>537</v>
      </c>
      <c r="AJ85" s="71">
        <f t="shared" si="11"/>
        <v>122</v>
      </c>
      <c r="AK85" s="117">
        <v>1</v>
      </c>
      <c r="AL85" s="2">
        <v>18.5</v>
      </c>
      <c r="AM85" s="9">
        <v>24.2</v>
      </c>
      <c r="AN85" s="2">
        <v>2.2000000000000002</v>
      </c>
      <c r="AO85" s="9">
        <v>0</v>
      </c>
      <c r="AP85" s="9">
        <v>24.2</v>
      </c>
      <c r="AQ85" s="2">
        <v>10.199999999999999</v>
      </c>
      <c r="AT85" s="9">
        <v>10.7</v>
      </c>
      <c r="AV85" s="9" t="s">
        <v>113</v>
      </c>
      <c r="AW85" s="10">
        <v>20.624303232998901</v>
      </c>
      <c r="AX85" s="120">
        <f t="shared" si="12"/>
        <v>61.588785046728979</v>
      </c>
      <c r="AY85" s="119">
        <v>23</v>
      </c>
      <c r="AZ85" s="1" t="s">
        <v>206</v>
      </c>
      <c r="BN85" s="1">
        <f t="shared" si="14"/>
        <v>2014</v>
      </c>
      <c r="BV85" s="1">
        <v>478</v>
      </c>
      <c r="BW85" s="1"/>
      <c r="BX85" s="1"/>
      <c r="BY85" s="1"/>
      <c r="BZ85" s="1"/>
      <c r="CA85" s="1"/>
      <c r="CB85" s="1"/>
      <c r="CC85" s="1"/>
      <c r="CD85" s="1"/>
      <c r="CE85" s="55" t="s">
        <v>359</v>
      </c>
      <c r="CF85" s="1"/>
      <c r="CG85" s="1">
        <v>44</v>
      </c>
      <c r="CH85" s="1"/>
      <c r="CI85" s="1"/>
      <c r="CJ85" s="1"/>
      <c r="CK85" s="1"/>
      <c r="CL85" s="1"/>
      <c r="CM85" s="1"/>
      <c r="CN85" s="1"/>
      <c r="CO85" s="1"/>
      <c r="CP85" s="55" t="s">
        <v>586</v>
      </c>
      <c r="CQ85" s="1">
        <v>1982</v>
      </c>
      <c r="CR85" s="1">
        <v>145</v>
      </c>
      <c r="CS85" s="1"/>
      <c r="CT85" s="1"/>
      <c r="CU85" s="1"/>
      <c r="CV85" s="1"/>
      <c r="CW85" s="1"/>
      <c r="CX85" s="1"/>
      <c r="CY85" s="1"/>
      <c r="CZ85" s="1"/>
      <c r="DA85" s="55" t="s">
        <v>586</v>
      </c>
      <c r="DB85" s="1"/>
      <c r="DC85" s="1">
        <v>189</v>
      </c>
      <c r="DL85" s="1"/>
      <c r="DM85" s="91">
        <v>0.4</v>
      </c>
      <c r="DP85" s="122"/>
      <c r="DQ85" s="122"/>
      <c r="DR85" s="183"/>
      <c r="DS85" s="183"/>
      <c r="DT85" s="183"/>
      <c r="DY85" s="184"/>
      <c r="DZ85" s="184"/>
      <c r="EA85" s="184"/>
      <c r="EB85" s="185"/>
      <c r="EC85" s="186">
        <v>0.71</v>
      </c>
      <c r="ED85" s="186">
        <v>0.28000000000000003</v>
      </c>
      <c r="EE85" s="186">
        <v>0.65</v>
      </c>
      <c r="EF85" s="181"/>
    </row>
    <row r="86" spans="1:137" ht="13.5" customHeight="1">
      <c r="A86" s="1" t="s">
        <v>583</v>
      </c>
      <c r="B86" s="84" t="s">
        <v>997</v>
      </c>
      <c r="C86" s="84" t="s">
        <v>997</v>
      </c>
      <c r="D86" s="1">
        <v>2003</v>
      </c>
      <c r="G86" s="84"/>
      <c r="H86" s="84"/>
      <c r="I86" s="84"/>
      <c r="J86" s="84"/>
      <c r="M86" s="1" t="s">
        <v>584</v>
      </c>
      <c r="N86" s="1" t="s">
        <v>111</v>
      </c>
      <c r="O86" s="55" t="s">
        <v>348</v>
      </c>
      <c r="Q86" s="1">
        <v>36</v>
      </c>
      <c r="R86" s="1"/>
      <c r="S86" s="1"/>
      <c r="V86">
        <v>48.424651214151297</v>
      </c>
      <c r="W86">
        <v>2.65920623878378</v>
      </c>
      <c r="X86" s="4">
        <v>48.43</v>
      </c>
      <c r="Y86" s="4">
        <v>2.68</v>
      </c>
      <c r="Z86" s="264">
        <f t="shared" si="9"/>
        <v>-5.3487858487031303E-3</v>
      </c>
      <c r="AA86" s="264">
        <f t="shared" si="10"/>
        <v>-2.0793761216220119E-2</v>
      </c>
      <c r="AB86" s="1">
        <v>140</v>
      </c>
      <c r="AC86" s="1"/>
      <c r="AD86" s="79"/>
      <c r="AE86" s="52">
        <v>897</v>
      </c>
      <c r="AF86" s="52"/>
      <c r="AG86" s="52"/>
      <c r="AH86" s="53">
        <v>659</v>
      </c>
      <c r="AI86" s="53">
        <v>537</v>
      </c>
      <c r="AJ86" s="71">
        <f t="shared" si="11"/>
        <v>122</v>
      </c>
      <c r="AK86" s="117">
        <v>1</v>
      </c>
      <c r="AL86" s="2">
        <v>18.5</v>
      </c>
      <c r="AM86" s="9">
        <v>24.2</v>
      </c>
      <c r="AN86" s="2">
        <v>2.2000000000000002</v>
      </c>
      <c r="AO86" s="9">
        <v>0</v>
      </c>
      <c r="AP86" s="9">
        <v>24.2</v>
      </c>
      <c r="AQ86" s="2">
        <v>10.199999999999999</v>
      </c>
      <c r="AT86" s="9">
        <v>10.7</v>
      </c>
      <c r="AV86" s="9" t="s">
        <v>113</v>
      </c>
      <c r="AW86" s="10">
        <v>20.624303232998901</v>
      </c>
      <c r="AX86" s="120">
        <f t="shared" si="12"/>
        <v>61.588785046728979</v>
      </c>
      <c r="AY86" s="119">
        <v>23</v>
      </c>
      <c r="AZ86" s="1" t="s">
        <v>160</v>
      </c>
      <c r="BN86" s="1">
        <f t="shared" si="14"/>
        <v>2014</v>
      </c>
      <c r="BV86" s="1">
        <v>253</v>
      </c>
      <c r="BW86" s="1"/>
      <c r="BX86" s="1"/>
      <c r="BY86" s="1"/>
      <c r="BZ86" s="1"/>
      <c r="CA86" s="1"/>
      <c r="CB86" s="1"/>
      <c r="CC86" s="1"/>
      <c r="CD86" s="1"/>
      <c r="CE86" s="55" t="s">
        <v>451</v>
      </c>
      <c r="CF86" s="1"/>
      <c r="CG86" s="1">
        <v>68</v>
      </c>
      <c r="CH86" s="1"/>
      <c r="CI86" s="1"/>
      <c r="CJ86" s="1"/>
      <c r="CK86" s="1"/>
      <c r="CL86" s="1"/>
      <c r="CM86" s="1"/>
      <c r="CN86" s="1"/>
      <c r="CO86" s="1"/>
      <c r="CP86" s="55" t="s">
        <v>440</v>
      </c>
      <c r="CQ86" s="1">
        <v>2000</v>
      </c>
      <c r="CR86" s="1">
        <v>128</v>
      </c>
      <c r="CS86" s="1"/>
      <c r="CT86" s="1"/>
      <c r="CU86" s="1"/>
      <c r="CV86" s="1"/>
      <c r="CW86" s="1"/>
      <c r="CX86" s="1"/>
      <c r="CY86" s="1"/>
      <c r="CZ86" s="1"/>
      <c r="DA86" s="55" t="s">
        <v>440</v>
      </c>
      <c r="DB86" s="1"/>
      <c r="DC86" s="1">
        <v>196</v>
      </c>
      <c r="DL86" s="1"/>
      <c r="DM86" s="91">
        <v>0.77</v>
      </c>
      <c r="DP86" s="122"/>
      <c r="DQ86" s="122"/>
      <c r="DR86" s="183"/>
      <c r="DS86" s="183"/>
      <c r="DT86" s="183"/>
      <c r="DY86" s="184"/>
      <c r="DZ86" s="184"/>
      <c r="EA86" s="184"/>
      <c r="EB86" s="185"/>
      <c r="EC86" s="186">
        <v>0.71</v>
      </c>
      <c r="ED86" s="186">
        <v>0.28000000000000003</v>
      </c>
      <c r="EE86" s="186">
        <v>0.65</v>
      </c>
      <c r="EF86" s="181"/>
    </row>
    <row r="87" spans="1:137" s="56" customFormat="1" ht="13" customHeight="1">
      <c r="A87" s="1" t="s">
        <v>587</v>
      </c>
      <c r="B87" s="84" t="s">
        <v>997</v>
      </c>
      <c r="C87" s="84" t="s">
        <v>997</v>
      </c>
      <c r="D87" s="1">
        <v>2003</v>
      </c>
      <c r="E87" s="1"/>
      <c r="F87" s="1"/>
      <c r="G87" s="84"/>
      <c r="H87" s="84"/>
      <c r="I87" s="84"/>
      <c r="J87" s="84"/>
      <c r="K87" s="1"/>
      <c r="L87" s="1"/>
      <c r="M87" s="1" t="s">
        <v>584</v>
      </c>
      <c r="N87" s="1" t="s">
        <v>111</v>
      </c>
      <c r="O87" s="55" t="s">
        <v>588</v>
      </c>
      <c r="P87" s="1"/>
      <c r="Q87" s="1">
        <v>34</v>
      </c>
      <c r="R87" s="1"/>
      <c r="S87" s="1"/>
      <c r="T87" s="1"/>
      <c r="U87" s="1"/>
      <c r="V87">
        <v>48.424651214151297</v>
      </c>
      <c r="W87">
        <v>2.65920623878378</v>
      </c>
      <c r="X87" s="4">
        <v>48.43</v>
      </c>
      <c r="Y87" s="4">
        <v>2.68</v>
      </c>
      <c r="Z87" s="264">
        <f t="shared" si="9"/>
        <v>-5.3487858487031303E-3</v>
      </c>
      <c r="AA87" s="264">
        <f t="shared" si="10"/>
        <v>-2.0793761216220119E-2</v>
      </c>
      <c r="AB87" s="1">
        <v>140</v>
      </c>
      <c r="AC87" s="1"/>
      <c r="AD87" s="79"/>
      <c r="AE87" s="52">
        <v>897</v>
      </c>
      <c r="AF87" s="52"/>
      <c r="AG87" s="52"/>
      <c r="AH87" s="53">
        <v>659</v>
      </c>
      <c r="AI87" s="53">
        <v>537</v>
      </c>
      <c r="AJ87" s="71">
        <f t="shared" si="11"/>
        <v>122</v>
      </c>
      <c r="AK87" s="117">
        <v>1</v>
      </c>
      <c r="AL87" s="2">
        <v>18.5</v>
      </c>
      <c r="AM87" s="9">
        <v>24.2</v>
      </c>
      <c r="AN87" s="2">
        <v>2.2000000000000002</v>
      </c>
      <c r="AO87" s="9">
        <v>0</v>
      </c>
      <c r="AP87" s="9">
        <v>24.2</v>
      </c>
      <c r="AQ87" s="2">
        <v>10.199999999999999</v>
      </c>
      <c r="AR87" s="2"/>
      <c r="AS87" s="2"/>
      <c r="AT87" s="9">
        <v>10.7</v>
      </c>
      <c r="AU87" s="2"/>
      <c r="AV87" s="9" t="s">
        <v>113</v>
      </c>
      <c r="AW87" s="10">
        <v>20.624303232998901</v>
      </c>
      <c r="AX87" s="120">
        <f t="shared" si="12"/>
        <v>61.588785046728979</v>
      </c>
      <c r="AY87" s="119">
        <v>23</v>
      </c>
      <c r="AZ87" s="1" t="s">
        <v>449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>
        <f t="shared" si="14"/>
        <v>2014</v>
      </c>
      <c r="BO87" s="1"/>
      <c r="BP87" s="1"/>
      <c r="BQ87" s="1"/>
      <c r="BR87" s="1"/>
      <c r="BS87" s="1"/>
      <c r="BT87" s="1"/>
      <c r="BU87" s="1"/>
      <c r="BV87" s="1">
        <v>397</v>
      </c>
      <c r="BW87" s="1"/>
      <c r="BX87" s="1"/>
      <c r="BY87" s="1"/>
      <c r="BZ87" s="1"/>
      <c r="CA87" s="1"/>
      <c r="CB87" s="1"/>
      <c r="CC87" s="1"/>
      <c r="CD87" s="1"/>
      <c r="CE87" s="55" t="s">
        <v>359</v>
      </c>
      <c r="CF87" s="1"/>
      <c r="CG87" s="1">
        <v>28</v>
      </c>
      <c r="CH87" s="1"/>
      <c r="CI87" s="1"/>
      <c r="CJ87" s="1"/>
      <c r="CK87" s="1"/>
      <c r="CL87" s="1"/>
      <c r="CM87" s="1"/>
      <c r="CN87" s="1"/>
      <c r="CO87" s="1"/>
      <c r="CP87" s="55" t="s">
        <v>586</v>
      </c>
      <c r="CQ87" s="1">
        <v>1982</v>
      </c>
      <c r="CR87" s="1">
        <v>92</v>
      </c>
      <c r="CS87" s="1"/>
      <c r="CT87" s="1"/>
      <c r="CU87" s="1"/>
      <c r="CV87" s="1"/>
      <c r="CW87" s="1"/>
      <c r="CX87" s="1"/>
      <c r="CY87" s="1"/>
      <c r="CZ87" s="1"/>
      <c r="DA87" s="55" t="s">
        <v>586</v>
      </c>
      <c r="DB87" s="1"/>
      <c r="DC87" s="1">
        <v>120</v>
      </c>
      <c r="DD87" s="1"/>
      <c r="DE87" s="1"/>
      <c r="DF87" s="1"/>
      <c r="DG87" s="1"/>
      <c r="DH87" s="1"/>
      <c r="DI87" s="1"/>
      <c r="DJ87" s="1"/>
      <c r="DK87" s="1"/>
      <c r="DL87" s="1"/>
      <c r="DM87" s="91">
        <v>0.30000000000000004</v>
      </c>
      <c r="DN87" s="1"/>
      <c r="DO87" s="1"/>
      <c r="DP87" s="122"/>
      <c r="DQ87" s="122"/>
      <c r="DR87" s="183"/>
      <c r="DS87" s="183"/>
      <c r="DT87" s="183"/>
      <c r="DU87" s="1"/>
      <c r="DV87" s="1"/>
      <c r="DW87" s="1"/>
      <c r="DX87" s="1"/>
      <c r="DY87" s="184"/>
      <c r="DZ87" s="184"/>
      <c r="EA87" s="184"/>
      <c r="EB87" s="185"/>
      <c r="EC87" s="186">
        <v>0.71</v>
      </c>
      <c r="ED87" s="186">
        <v>0.28000000000000003</v>
      </c>
      <c r="EE87" s="186">
        <v>0.65</v>
      </c>
      <c r="EF87" s="181"/>
      <c r="EG87" s="1"/>
    </row>
    <row r="88" spans="1:137" ht="13" customHeight="1">
      <c r="A88" s="1" t="s">
        <v>587</v>
      </c>
      <c r="B88" s="84" t="s">
        <v>997</v>
      </c>
      <c r="C88" s="84" t="s">
        <v>997</v>
      </c>
      <c r="D88" s="1">
        <v>2003</v>
      </c>
      <c r="G88" s="84"/>
      <c r="H88" s="84"/>
      <c r="I88" s="84"/>
      <c r="J88" s="84"/>
      <c r="M88" s="1" t="s">
        <v>584</v>
      </c>
      <c r="N88" s="1" t="s">
        <v>111</v>
      </c>
      <c r="O88" s="55" t="s">
        <v>348</v>
      </c>
      <c r="Q88" s="1">
        <v>36</v>
      </c>
      <c r="R88" s="1"/>
      <c r="S88" s="1"/>
      <c r="V88">
        <v>48.424651214151297</v>
      </c>
      <c r="W88">
        <v>2.65920623878378</v>
      </c>
      <c r="X88" s="4">
        <v>48.43</v>
      </c>
      <c r="Y88" s="4">
        <v>2.68</v>
      </c>
      <c r="Z88" s="264">
        <f t="shared" si="9"/>
        <v>-5.3487858487031303E-3</v>
      </c>
      <c r="AA88" s="264">
        <f t="shared" si="10"/>
        <v>-2.0793761216220119E-2</v>
      </c>
      <c r="AB88" s="1">
        <v>140</v>
      </c>
      <c r="AC88" s="1"/>
      <c r="AD88" s="79"/>
      <c r="AE88" s="52">
        <v>897</v>
      </c>
      <c r="AF88" s="52"/>
      <c r="AG88" s="52"/>
      <c r="AH88" s="53">
        <v>659</v>
      </c>
      <c r="AI88" s="53">
        <v>537</v>
      </c>
      <c r="AJ88" s="71">
        <f t="shared" si="11"/>
        <v>122</v>
      </c>
      <c r="AK88" s="117">
        <v>1</v>
      </c>
      <c r="AL88" s="2">
        <v>18.5</v>
      </c>
      <c r="AM88" s="9">
        <v>24.2</v>
      </c>
      <c r="AN88" s="2">
        <v>2.2000000000000002</v>
      </c>
      <c r="AO88" s="9">
        <v>0</v>
      </c>
      <c r="AP88" s="9">
        <v>24.2</v>
      </c>
      <c r="AQ88" s="2">
        <v>10.199999999999999</v>
      </c>
      <c r="AT88" s="9">
        <v>10.7</v>
      </c>
      <c r="AV88" s="9" t="s">
        <v>113</v>
      </c>
      <c r="AW88" s="10">
        <v>20.624303232998901</v>
      </c>
      <c r="AX88" s="120">
        <f t="shared" si="12"/>
        <v>61.588785046728979</v>
      </c>
      <c r="AY88" s="119">
        <v>23</v>
      </c>
      <c r="AZ88" s="1" t="s">
        <v>206</v>
      </c>
      <c r="BN88" s="1">
        <f t="shared" si="14"/>
        <v>2014</v>
      </c>
      <c r="BV88" s="1">
        <v>265</v>
      </c>
      <c r="BW88" s="1"/>
      <c r="BX88" s="1"/>
      <c r="BY88" s="1"/>
      <c r="BZ88" s="1"/>
      <c r="CA88" s="1"/>
      <c r="CB88" s="1"/>
      <c r="CC88" s="1"/>
      <c r="CD88" s="1"/>
      <c r="CE88" s="55" t="s">
        <v>451</v>
      </c>
      <c r="CF88" s="1"/>
      <c r="CG88" s="1">
        <v>41</v>
      </c>
      <c r="CH88" s="1"/>
      <c r="CI88" s="1"/>
      <c r="CJ88" s="1"/>
      <c r="CK88" s="1"/>
      <c r="CL88" s="1"/>
      <c r="CM88" s="1"/>
      <c r="CN88" s="1"/>
      <c r="CO88" s="1"/>
      <c r="CP88" s="55" t="s">
        <v>440</v>
      </c>
      <c r="CQ88" s="1">
        <v>2000</v>
      </c>
      <c r="CR88" s="1">
        <v>91</v>
      </c>
      <c r="CS88" s="1"/>
      <c r="CT88" s="1"/>
      <c r="CU88" s="1"/>
      <c r="CV88" s="1"/>
      <c r="CW88" s="1"/>
      <c r="CX88" s="1"/>
      <c r="CY88" s="1"/>
      <c r="CZ88" s="1"/>
      <c r="DA88" s="55" t="s">
        <v>440</v>
      </c>
      <c r="DB88" s="1"/>
      <c r="DC88" s="1">
        <v>131</v>
      </c>
      <c r="DL88" s="1"/>
      <c r="DM88" s="91">
        <v>0.5</v>
      </c>
      <c r="DP88" s="122"/>
      <c r="DQ88" s="122"/>
      <c r="DR88" s="183"/>
      <c r="DS88" s="183"/>
      <c r="DT88" s="183"/>
      <c r="DY88" s="184"/>
      <c r="DZ88" s="184"/>
      <c r="EA88" s="184"/>
      <c r="EB88" s="185"/>
      <c r="EC88" s="186">
        <v>0.71</v>
      </c>
      <c r="ED88" s="186">
        <v>0.28000000000000003</v>
      </c>
      <c r="EE88" s="186">
        <v>0.65</v>
      </c>
      <c r="EF88" s="181"/>
    </row>
    <row r="89" spans="1:137" ht="13" customHeight="1">
      <c r="A89" s="100" t="s">
        <v>1152</v>
      </c>
      <c r="B89" s="106" t="s">
        <v>997</v>
      </c>
      <c r="C89" s="105"/>
      <c r="D89" s="105"/>
      <c r="E89" s="105"/>
      <c r="F89" s="105"/>
      <c r="G89" s="106"/>
      <c r="H89" s="106"/>
      <c r="I89" s="106"/>
      <c r="J89" s="106"/>
      <c r="K89" s="105"/>
      <c r="L89" s="105"/>
      <c r="M89" s="56" t="s">
        <v>584</v>
      </c>
      <c r="N89" s="56" t="s">
        <v>111</v>
      </c>
      <c r="O89" s="105"/>
      <c r="P89" s="105"/>
      <c r="Q89" s="105"/>
      <c r="R89" s="105"/>
      <c r="S89" s="105"/>
      <c r="T89" s="105"/>
      <c r="U89" s="105"/>
      <c r="V89">
        <v>43.3272241174908</v>
      </c>
      <c r="W89">
        <v>5.7548943935637098</v>
      </c>
      <c r="X89" s="13">
        <v>43.33</v>
      </c>
      <c r="Y89" s="13">
        <v>5.75</v>
      </c>
      <c r="Z89" s="264">
        <f t="shared" si="9"/>
        <v>-2.7758825091979134E-3</v>
      </c>
      <c r="AA89" s="264">
        <f t="shared" si="10"/>
        <v>4.8943935637097979E-3</v>
      </c>
      <c r="AB89" s="105"/>
      <c r="AC89" s="105"/>
      <c r="AD89" s="105"/>
      <c r="AE89" s="105"/>
      <c r="AF89" s="105"/>
      <c r="AG89" s="105"/>
      <c r="AH89" s="53">
        <v>790</v>
      </c>
      <c r="AI89" s="53">
        <v>390</v>
      </c>
      <c r="AJ89" s="71">
        <f t="shared" si="11"/>
        <v>400</v>
      </c>
      <c r="AK89" s="117">
        <v>1.2</v>
      </c>
      <c r="AM89" s="9">
        <v>24</v>
      </c>
      <c r="AO89" s="9">
        <v>0</v>
      </c>
      <c r="AP89" s="9">
        <v>24</v>
      </c>
      <c r="AT89" s="9">
        <v>10.8</v>
      </c>
      <c r="AV89" s="9" t="s">
        <v>145</v>
      </c>
      <c r="AX89" s="120">
        <f t="shared" si="12"/>
        <v>73.148148148148138</v>
      </c>
      <c r="AY89" s="119">
        <v>23</v>
      </c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">
        <f t="shared" si="14"/>
        <v>2014</v>
      </c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5"/>
      <c r="BZ89" s="105"/>
      <c r="CA89" s="105"/>
      <c r="CB89" s="105"/>
      <c r="CC89" s="105"/>
      <c r="CD89" s="105"/>
      <c r="CE89" s="105"/>
      <c r="CF89" s="105"/>
      <c r="CG89" s="105"/>
      <c r="CH89" s="105"/>
      <c r="CI89" s="105"/>
      <c r="CJ89" s="105"/>
      <c r="CK89" s="105"/>
      <c r="CL89" s="105"/>
      <c r="CM89" s="105"/>
      <c r="CN89" s="105"/>
      <c r="CO89" s="105"/>
      <c r="CP89" s="105"/>
      <c r="CQ89" s="105"/>
      <c r="CR89" s="105"/>
      <c r="CS89" s="105"/>
      <c r="CT89" s="105"/>
      <c r="CU89" s="105"/>
      <c r="CV89" s="105"/>
      <c r="CW89" s="105"/>
      <c r="CX89" s="105"/>
      <c r="CY89" s="105"/>
      <c r="CZ89" s="105"/>
      <c r="DA89" s="105"/>
      <c r="DB89" s="105"/>
      <c r="DC89" s="105"/>
      <c r="DD89" s="105"/>
      <c r="DE89" s="105"/>
      <c r="DF89" s="105"/>
      <c r="DG89" s="105"/>
      <c r="DH89" s="105"/>
      <c r="DI89" s="105"/>
      <c r="DJ89" s="105"/>
      <c r="DK89" s="105"/>
      <c r="DL89" s="105"/>
      <c r="DM89" s="105"/>
      <c r="DN89" s="105"/>
      <c r="DO89" s="105"/>
      <c r="DP89" s="124"/>
      <c r="DQ89" s="124"/>
      <c r="DR89" s="207"/>
      <c r="DS89" s="207"/>
      <c r="DT89" s="207"/>
      <c r="DU89" s="56"/>
      <c r="DV89" s="56"/>
      <c r="DW89" s="56"/>
      <c r="DX89" s="56"/>
      <c r="DY89" s="184"/>
      <c r="DZ89" s="184"/>
      <c r="EA89" s="184"/>
      <c r="EB89" s="185"/>
      <c r="EC89" s="186">
        <v>0.49</v>
      </c>
      <c r="ED89" s="186">
        <v>0.27</v>
      </c>
      <c r="EE89" s="186">
        <v>0.55000000000000004</v>
      </c>
      <c r="EF89" s="181"/>
    </row>
    <row r="90" spans="1:137" ht="15">
      <c r="A90" s="103" t="s">
        <v>1077</v>
      </c>
      <c r="B90" s="84" t="s">
        <v>997</v>
      </c>
      <c r="C90" s="84"/>
      <c r="G90" s="84"/>
      <c r="H90" s="84" t="s">
        <v>997</v>
      </c>
      <c r="I90" s="84"/>
      <c r="J90" s="84"/>
      <c r="M90" s="1" t="s">
        <v>536</v>
      </c>
      <c r="N90" s="1" t="s">
        <v>84</v>
      </c>
      <c r="O90" s="103" t="s">
        <v>1076</v>
      </c>
      <c r="V90">
        <v>48.849635764511397</v>
      </c>
      <c r="W90">
        <v>11.063059615936901</v>
      </c>
      <c r="X90" s="4">
        <v>48.85</v>
      </c>
      <c r="Y90" s="4">
        <v>11.06</v>
      </c>
      <c r="Z90" s="264">
        <f t="shared" si="9"/>
        <v>-3.6423548860398114E-4</v>
      </c>
      <c r="AA90" s="264">
        <f t="shared" si="10"/>
        <v>3.0596159369000731E-3</v>
      </c>
      <c r="AH90" s="8">
        <v>739</v>
      </c>
      <c r="AI90" s="8">
        <v>353</v>
      </c>
      <c r="AJ90" s="71">
        <f t="shared" si="11"/>
        <v>386</v>
      </c>
      <c r="AK90" s="117">
        <v>9.8000000000000007</v>
      </c>
      <c r="AM90" s="9">
        <v>23.3</v>
      </c>
      <c r="AO90" s="9">
        <v>-4.7</v>
      </c>
      <c r="AP90" s="9">
        <v>27.5</v>
      </c>
      <c r="AT90" s="9">
        <v>8.4</v>
      </c>
      <c r="AV90" s="9" t="s">
        <v>59</v>
      </c>
      <c r="AX90" s="120">
        <f t="shared" si="12"/>
        <v>87.976190476190467</v>
      </c>
      <c r="AY90" s="119">
        <v>23</v>
      </c>
      <c r="BN90" s="1">
        <f t="shared" si="14"/>
        <v>2014</v>
      </c>
      <c r="DP90" s="122"/>
      <c r="DQ90" s="122"/>
      <c r="DR90" s="183"/>
      <c r="DS90" s="183"/>
      <c r="DT90" s="183"/>
      <c r="DY90" s="184"/>
      <c r="DZ90" s="184"/>
      <c r="EA90" s="184"/>
      <c r="EB90" s="185"/>
      <c r="EC90" s="186"/>
      <c r="ED90" s="186"/>
      <c r="EE90" s="186"/>
      <c r="EF90" s="181"/>
      <c r="EG90" s="161"/>
    </row>
    <row r="91" spans="1:137" ht="13" customHeight="1">
      <c r="A91" s="1" t="s">
        <v>1167</v>
      </c>
      <c r="B91" s="84" t="s">
        <v>997</v>
      </c>
      <c r="C91" s="84"/>
      <c r="G91" s="84"/>
      <c r="H91" s="84"/>
      <c r="I91" s="84"/>
      <c r="J91" s="84"/>
      <c r="K91" s="1" t="s">
        <v>364</v>
      </c>
      <c r="M91" s="1" t="s">
        <v>536</v>
      </c>
      <c r="N91" s="1" t="s">
        <v>84</v>
      </c>
      <c r="O91" s="64" t="s">
        <v>365</v>
      </c>
      <c r="P91" s="55" t="s">
        <v>366</v>
      </c>
      <c r="Q91" s="2">
        <v>31</v>
      </c>
      <c r="R91" s="2">
        <v>15</v>
      </c>
      <c r="S91" s="3" t="s">
        <v>125</v>
      </c>
      <c r="X91" s="69">
        <v>48.8</v>
      </c>
      <c r="Y91" s="69">
        <v>8.35</v>
      </c>
      <c r="Z91" s="264">
        <f t="shared" si="9"/>
        <v>-48.8</v>
      </c>
      <c r="AA91" s="264">
        <f t="shared" si="10"/>
        <v>-8.35</v>
      </c>
      <c r="AB91" s="5" t="s">
        <v>1181</v>
      </c>
      <c r="AC91" s="5" t="s">
        <v>367</v>
      </c>
      <c r="AE91" s="52">
        <v>1094</v>
      </c>
      <c r="AF91" s="52"/>
      <c r="AG91" s="52">
        <v>469</v>
      </c>
      <c r="AH91" s="53">
        <v>807</v>
      </c>
      <c r="AI91" s="53">
        <v>464</v>
      </c>
      <c r="AJ91" s="71">
        <f t="shared" si="11"/>
        <v>343</v>
      </c>
      <c r="AK91" s="117">
        <v>4.7</v>
      </c>
      <c r="AL91" s="2">
        <v>17</v>
      </c>
      <c r="AM91" s="9">
        <v>24</v>
      </c>
      <c r="AN91" s="2">
        <v>0</v>
      </c>
      <c r="AO91" s="9">
        <v>-2.5</v>
      </c>
      <c r="AP91" s="9">
        <v>26.5</v>
      </c>
      <c r="AQ91" s="2">
        <v>9.1</v>
      </c>
      <c r="AR91" s="2">
        <v>15.6</v>
      </c>
      <c r="AT91" s="9">
        <v>9.4</v>
      </c>
      <c r="AV91" s="9" t="s">
        <v>63</v>
      </c>
      <c r="AW91" s="10">
        <v>15.454545454545499</v>
      </c>
      <c r="AX91" s="120">
        <f t="shared" si="12"/>
        <v>85.851063829787236</v>
      </c>
      <c r="AY91" s="119">
        <v>25</v>
      </c>
      <c r="AZ91" s="1" t="s">
        <v>206</v>
      </c>
      <c r="BA91" s="1" t="s">
        <v>122</v>
      </c>
      <c r="BB91" s="54">
        <v>0.82012012012012003</v>
      </c>
      <c r="BC91" s="54">
        <v>0.13993993993994</v>
      </c>
      <c r="BD91" s="54">
        <v>3.9939939939939897E-2</v>
      </c>
      <c r="BE91" s="60" t="s">
        <v>79</v>
      </c>
      <c r="BF91" s="60" t="s">
        <v>79</v>
      </c>
      <c r="BG91" s="1" t="s">
        <v>79</v>
      </c>
      <c r="BH91" s="1" t="s">
        <v>79</v>
      </c>
      <c r="BI91" s="1" t="s">
        <v>79</v>
      </c>
      <c r="BJ91" s="1" t="s">
        <v>79</v>
      </c>
      <c r="BK91" s="1" t="s">
        <v>79</v>
      </c>
      <c r="BL91" s="1" t="s">
        <v>79</v>
      </c>
      <c r="BM91" s="1">
        <v>1992</v>
      </c>
      <c r="BN91" s="1">
        <f t="shared" si="14"/>
        <v>22</v>
      </c>
      <c r="BO91" s="1">
        <v>0</v>
      </c>
      <c r="BP91" s="1" t="s">
        <v>79</v>
      </c>
      <c r="BQ91" s="1" t="s">
        <v>79</v>
      </c>
      <c r="BR91" s="1" t="s">
        <v>79</v>
      </c>
      <c r="BS91" s="1" t="s">
        <v>79</v>
      </c>
      <c r="BV91" s="12">
        <v>333</v>
      </c>
      <c r="BW91" s="12">
        <v>273.10000000000002</v>
      </c>
      <c r="BX91" s="12">
        <v>48</v>
      </c>
      <c r="BY91" s="12">
        <v>0</v>
      </c>
      <c r="BZ91" s="58">
        <v>0</v>
      </c>
      <c r="CA91" s="58">
        <v>1</v>
      </c>
      <c r="CB91" s="12">
        <v>3</v>
      </c>
      <c r="CC91" s="1">
        <v>9</v>
      </c>
      <c r="CD91" s="12">
        <v>0</v>
      </c>
      <c r="CE91" s="1">
        <v>7</v>
      </c>
      <c r="CF91" s="3">
        <v>1994</v>
      </c>
      <c r="CG91" s="12">
        <v>2</v>
      </c>
      <c r="CH91" s="12">
        <v>0</v>
      </c>
      <c r="CI91" s="12">
        <v>1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">
        <v>7</v>
      </c>
      <c r="CQ91" s="3">
        <v>1994</v>
      </c>
      <c r="CR91" s="12">
        <v>8</v>
      </c>
      <c r="CS91" s="12">
        <v>2</v>
      </c>
      <c r="CT91" s="12">
        <v>1</v>
      </c>
      <c r="CU91" s="12">
        <v>0</v>
      </c>
      <c r="CV91" s="12">
        <v>0</v>
      </c>
      <c r="CW91" s="12">
        <v>0</v>
      </c>
      <c r="CX91" s="12">
        <v>0</v>
      </c>
      <c r="CY91" s="12">
        <v>1</v>
      </c>
      <c r="CZ91" s="12">
        <v>5</v>
      </c>
      <c r="DA91" s="1">
        <v>7</v>
      </c>
      <c r="DB91" s="3">
        <v>1994</v>
      </c>
      <c r="DC91" s="12">
        <v>10</v>
      </c>
      <c r="DD91" s="12">
        <v>2</v>
      </c>
      <c r="DE91" s="12">
        <v>2</v>
      </c>
      <c r="DF91" s="12">
        <v>0</v>
      </c>
      <c r="DG91" s="12">
        <v>0</v>
      </c>
      <c r="DH91" s="12">
        <v>0</v>
      </c>
      <c r="DI91" s="12">
        <v>0</v>
      </c>
      <c r="DJ91" s="12">
        <v>1</v>
      </c>
      <c r="DK91" s="12">
        <v>5</v>
      </c>
      <c r="DL91" s="14">
        <v>3.0030030030029999E-2</v>
      </c>
      <c r="DM91" s="14">
        <f>CG91/DC91</f>
        <v>0.2</v>
      </c>
      <c r="DP91" s="122"/>
      <c r="DQ91" s="122"/>
      <c r="DR91" s="183"/>
      <c r="DS91" s="183"/>
      <c r="DT91" s="183"/>
      <c r="DY91" s="184"/>
      <c r="DZ91" s="184"/>
      <c r="EA91" s="184"/>
      <c r="EB91" s="185"/>
      <c r="EC91" s="186"/>
      <c r="ED91" s="186"/>
      <c r="EE91" s="186"/>
      <c r="EF91" s="181"/>
      <c r="EG91" s="133"/>
    </row>
    <row r="92" spans="1:137" ht="15">
      <c r="A92" s="133" t="s">
        <v>1052</v>
      </c>
      <c r="B92" s="134" t="s">
        <v>997</v>
      </c>
      <c r="C92" s="134" t="s">
        <v>997</v>
      </c>
      <c r="D92" s="133">
        <v>2013</v>
      </c>
      <c r="E92" s="133" t="s">
        <v>1326</v>
      </c>
      <c r="F92" s="133"/>
      <c r="G92" s="134" t="s">
        <v>997</v>
      </c>
      <c r="H92" s="134" t="s">
        <v>997</v>
      </c>
      <c r="I92" s="134" t="s">
        <v>997</v>
      </c>
      <c r="J92" s="134" t="s">
        <v>997</v>
      </c>
      <c r="K92" s="133" t="s">
        <v>1329</v>
      </c>
      <c r="L92" s="133"/>
      <c r="M92" s="133" t="s">
        <v>536</v>
      </c>
      <c r="N92" s="133" t="s">
        <v>84</v>
      </c>
      <c r="O92" s="133"/>
      <c r="P92" s="133"/>
      <c r="Q92" s="136"/>
      <c r="R92" s="136"/>
      <c r="S92" s="137"/>
      <c r="T92" s="133"/>
      <c r="U92" s="133"/>
      <c r="V92">
        <v>49.8602527098192</v>
      </c>
      <c r="W92">
        <v>10.4980820351209</v>
      </c>
      <c r="X92" s="138">
        <v>49.860300000000002</v>
      </c>
      <c r="Y92" s="138">
        <v>10.497999999999999</v>
      </c>
      <c r="Z92" s="264">
        <f t="shared" si="9"/>
        <v>-4.7290180802406212E-5</v>
      </c>
      <c r="AA92" s="264">
        <f t="shared" si="10"/>
        <v>8.2035120900769698E-5</v>
      </c>
      <c r="AB92" s="139"/>
      <c r="AC92" s="139"/>
      <c r="AD92" s="140" t="s">
        <v>85</v>
      </c>
      <c r="AE92" s="141"/>
      <c r="AF92" s="141"/>
      <c r="AG92" s="141"/>
      <c r="AH92" s="142">
        <v>693</v>
      </c>
      <c r="AI92" s="142">
        <v>431</v>
      </c>
      <c r="AJ92" s="141">
        <f t="shared" si="11"/>
        <v>262</v>
      </c>
      <c r="AK92" s="143">
        <v>7.9</v>
      </c>
      <c r="AL92" s="136"/>
      <c r="AM92" s="144">
        <v>22.8</v>
      </c>
      <c r="AN92" s="136"/>
      <c r="AO92" s="144">
        <v>-4.2</v>
      </c>
      <c r="AP92" s="144">
        <v>27</v>
      </c>
      <c r="AQ92" s="136"/>
      <c r="AR92" s="136"/>
      <c r="AS92" s="136"/>
      <c r="AT92" s="144">
        <v>8</v>
      </c>
      <c r="AU92" s="136"/>
      <c r="AV92" s="144" t="s">
        <v>63</v>
      </c>
      <c r="AW92" s="145"/>
      <c r="AX92" s="146">
        <f t="shared" si="12"/>
        <v>86.625</v>
      </c>
      <c r="AY92" s="147">
        <v>23</v>
      </c>
      <c r="AZ92" s="133"/>
      <c r="BA92" s="133"/>
      <c r="BB92" s="133"/>
      <c r="BC92" s="133"/>
      <c r="BD92" s="133"/>
      <c r="BE92" s="133"/>
      <c r="BF92" s="133"/>
      <c r="BG92" s="133"/>
      <c r="BH92" s="133"/>
      <c r="BI92" s="133"/>
      <c r="BJ92" s="133"/>
      <c r="BK92" s="133"/>
      <c r="BL92" s="133"/>
      <c r="BM92" s="133"/>
      <c r="BN92" s="133">
        <f t="shared" si="14"/>
        <v>2014</v>
      </c>
      <c r="BO92" s="133"/>
      <c r="BP92" s="133"/>
      <c r="BQ92" s="133"/>
      <c r="BR92" s="133"/>
      <c r="BS92" s="133"/>
      <c r="BT92" s="133"/>
      <c r="BU92" s="133"/>
      <c r="BV92" s="150"/>
      <c r="BW92" s="150"/>
      <c r="BX92" s="150"/>
      <c r="BY92" s="150"/>
      <c r="BZ92" s="150"/>
      <c r="CA92" s="150"/>
      <c r="CB92" s="150"/>
      <c r="CC92" s="150"/>
      <c r="CD92" s="150"/>
      <c r="CE92" s="133"/>
      <c r="CF92" s="137"/>
      <c r="CG92" s="150"/>
      <c r="CH92" s="150"/>
      <c r="CI92" s="150"/>
      <c r="CJ92" s="150"/>
      <c r="CK92" s="150"/>
      <c r="CL92" s="150"/>
      <c r="CM92" s="150"/>
      <c r="CN92" s="150"/>
      <c r="CO92" s="150"/>
      <c r="CP92" s="133"/>
      <c r="CQ92" s="137"/>
      <c r="CR92" s="150"/>
      <c r="CS92" s="150"/>
      <c r="CT92" s="150"/>
      <c r="CU92" s="150"/>
      <c r="CV92" s="150"/>
      <c r="CW92" s="150"/>
      <c r="CX92" s="150"/>
      <c r="CY92" s="150"/>
      <c r="CZ92" s="150"/>
      <c r="DA92" s="133"/>
      <c r="DB92" s="137"/>
      <c r="DC92" s="150"/>
      <c r="DD92" s="133"/>
      <c r="DE92" s="133"/>
      <c r="DF92" s="133"/>
      <c r="DG92" s="133"/>
      <c r="DH92" s="133"/>
      <c r="DI92" s="133"/>
      <c r="DJ92" s="133"/>
      <c r="DK92" s="133"/>
      <c r="DL92" s="152"/>
      <c r="DM92" s="133"/>
      <c r="DN92" s="133"/>
      <c r="DO92" s="133"/>
      <c r="DP92" s="153">
        <v>66</v>
      </c>
      <c r="DQ92" s="153">
        <v>2.9</v>
      </c>
      <c r="DR92" s="192">
        <v>0.46</v>
      </c>
      <c r="DS92" s="192">
        <v>0.46</v>
      </c>
      <c r="DT92" s="192">
        <v>0.72</v>
      </c>
      <c r="DU92" s="133">
        <v>20</v>
      </c>
      <c r="DV92" s="133">
        <v>88</v>
      </c>
      <c r="DW92" s="133"/>
      <c r="DX92" s="133">
        <v>12.3</v>
      </c>
      <c r="DY92" s="218"/>
      <c r="DZ92" s="218"/>
      <c r="EA92" s="218"/>
      <c r="EB92" s="219"/>
      <c r="EC92" s="220">
        <v>6.95</v>
      </c>
      <c r="ED92" s="220">
        <v>2.34</v>
      </c>
      <c r="EE92" s="220">
        <v>1.82</v>
      </c>
      <c r="EF92" s="221"/>
      <c r="EG92" s="193"/>
    </row>
    <row r="93" spans="1:137" ht="15">
      <c r="A93" s="103" t="s">
        <v>1107</v>
      </c>
      <c r="B93" s="84" t="s">
        <v>997</v>
      </c>
      <c r="G93" s="84"/>
      <c r="H93" s="84" t="s">
        <v>997</v>
      </c>
      <c r="I93" s="84"/>
      <c r="J93" s="84"/>
      <c r="M93" s="1" t="s">
        <v>536</v>
      </c>
      <c r="N93" s="1" t="s">
        <v>84</v>
      </c>
      <c r="O93" s="103" t="s">
        <v>1104</v>
      </c>
      <c r="P93" s="1" t="s">
        <v>96</v>
      </c>
      <c r="Q93" s="2">
        <v>14.6</v>
      </c>
      <c r="Z93" s="264">
        <f t="shared" si="9"/>
        <v>0</v>
      </c>
      <c r="AA93" s="264">
        <f t="shared" si="10"/>
        <v>0</v>
      </c>
      <c r="AB93" s="5" t="s">
        <v>1184</v>
      </c>
      <c r="AC93" s="5" t="s">
        <v>166</v>
      </c>
      <c r="AE93" s="7">
        <v>1493</v>
      </c>
      <c r="AG93" s="7">
        <v>619</v>
      </c>
      <c r="AH93" s="8">
        <v>1141</v>
      </c>
      <c r="AI93" s="8">
        <v>233</v>
      </c>
      <c r="AJ93" s="71">
        <f t="shared" si="11"/>
        <v>908</v>
      </c>
      <c r="AK93" s="117">
        <v>11.4</v>
      </c>
      <c r="AM93" s="9">
        <v>20.8</v>
      </c>
      <c r="AO93" s="9">
        <v>-3.9</v>
      </c>
      <c r="AP93" s="9">
        <v>24.7</v>
      </c>
      <c r="AQ93" s="2">
        <v>7.4</v>
      </c>
      <c r="AR93" s="2">
        <v>13.6</v>
      </c>
      <c r="AT93" s="9">
        <v>7.3</v>
      </c>
      <c r="AV93" s="9" t="s">
        <v>63</v>
      </c>
      <c r="AX93" s="120">
        <f t="shared" si="12"/>
        <v>156.30136986301369</v>
      </c>
      <c r="AY93" s="119">
        <v>25</v>
      </c>
      <c r="AZ93" s="1" t="s">
        <v>358</v>
      </c>
      <c r="BM93" s="1">
        <v>1970</v>
      </c>
      <c r="BN93" s="1">
        <f t="shared" si="14"/>
        <v>44</v>
      </c>
      <c r="DP93" s="122"/>
      <c r="DQ93" s="122"/>
      <c r="DR93" s="183"/>
      <c r="DS93" s="183"/>
      <c r="DT93" s="183"/>
      <c r="DY93" s="184"/>
      <c r="DZ93" s="184"/>
      <c r="EA93" s="184"/>
      <c r="EB93" s="185"/>
      <c r="EC93" s="186"/>
      <c r="ED93" s="186"/>
      <c r="EE93" s="186"/>
      <c r="EF93" s="181"/>
    </row>
    <row r="94" spans="1:137" ht="15">
      <c r="A94" s="103" t="s">
        <v>1110</v>
      </c>
      <c r="B94" s="84" t="s">
        <v>997</v>
      </c>
      <c r="G94" s="84"/>
      <c r="H94" s="84" t="s">
        <v>997</v>
      </c>
      <c r="I94" s="84"/>
      <c r="J94" s="84"/>
      <c r="M94" s="1" t="s">
        <v>536</v>
      </c>
      <c r="N94" s="1" t="s">
        <v>84</v>
      </c>
      <c r="O94" s="103" t="s">
        <v>1104</v>
      </c>
      <c r="Z94" s="264">
        <f t="shared" si="9"/>
        <v>0</v>
      </c>
      <c r="AA94" s="264">
        <f t="shared" si="10"/>
        <v>0</v>
      </c>
      <c r="AH94" s="8">
        <v>797</v>
      </c>
      <c r="AI94" s="8">
        <v>528</v>
      </c>
      <c r="AJ94" s="71">
        <f t="shared" si="11"/>
        <v>269</v>
      </c>
      <c r="AK94" s="117">
        <v>6.7</v>
      </c>
      <c r="AM94" s="9">
        <v>22.7</v>
      </c>
      <c r="AO94" s="9">
        <v>-3.5</v>
      </c>
      <c r="AP94" s="9">
        <v>26.2</v>
      </c>
      <c r="AT94" s="9">
        <v>8.4</v>
      </c>
      <c r="AV94" s="9" t="s">
        <v>63</v>
      </c>
      <c r="AX94" s="120">
        <f t="shared" si="12"/>
        <v>94.88095238095238</v>
      </c>
      <c r="AY94" s="119">
        <v>25</v>
      </c>
      <c r="BN94" s="1">
        <f t="shared" si="14"/>
        <v>2014</v>
      </c>
      <c r="DP94" s="122"/>
      <c r="DQ94" s="122"/>
      <c r="DR94" s="183"/>
      <c r="DS94" s="183"/>
      <c r="DT94" s="183"/>
      <c r="DY94" s="184"/>
      <c r="DZ94" s="184"/>
      <c r="EA94" s="184"/>
      <c r="EB94" s="185"/>
      <c r="EC94" s="186"/>
      <c r="ED94" s="186"/>
      <c r="EE94" s="186"/>
      <c r="EF94" s="181"/>
    </row>
    <row r="95" spans="1:137" ht="15">
      <c r="A95" s="56" t="s">
        <v>492</v>
      </c>
      <c r="B95" s="86" t="s">
        <v>997</v>
      </c>
      <c r="C95" s="86"/>
      <c r="D95" s="56"/>
      <c r="E95" s="56"/>
      <c r="F95" s="56"/>
      <c r="G95" s="86"/>
      <c r="H95" s="86" t="s">
        <v>997</v>
      </c>
      <c r="I95" s="86"/>
      <c r="J95" s="86"/>
      <c r="K95" s="56" t="s">
        <v>493</v>
      </c>
      <c r="L95" s="56"/>
      <c r="M95" s="1" t="s">
        <v>536</v>
      </c>
      <c r="N95" s="56" t="s">
        <v>84</v>
      </c>
      <c r="O95" s="64" t="s">
        <v>1139</v>
      </c>
      <c r="P95" s="64" t="s">
        <v>96</v>
      </c>
      <c r="Q95" s="62">
        <v>27.9</v>
      </c>
      <c r="R95" s="62">
        <v>1</v>
      </c>
      <c r="S95" s="63" t="s">
        <v>97</v>
      </c>
      <c r="T95" s="56"/>
      <c r="U95" s="56"/>
      <c r="X95" s="69">
        <v>50.366666666666703</v>
      </c>
      <c r="Y95" s="69">
        <v>10.3333333333333</v>
      </c>
      <c r="Z95" s="264">
        <f t="shared" si="9"/>
        <v>-50.366666666666703</v>
      </c>
      <c r="AA95" s="264">
        <f t="shared" si="10"/>
        <v>-10.3333333333333</v>
      </c>
      <c r="AB95" s="70" t="s">
        <v>494</v>
      </c>
      <c r="AC95" s="70" t="s">
        <v>495</v>
      </c>
      <c r="AE95" s="71">
        <v>638</v>
      </c>
      <c r="AF95" s="71"/>
      <c r="AG95" s="71"/>
      <c r="AH95" s="53">
        <v>880</v>
      </c>
      <c r="AI95" s="53">
        <v>344</v>
      </c>
      <c r="AJ95" s="71">
        <f t="shared" si="11"/>
        <v>536</v>
      </c>
      <c r="AK95" s="117">
        <v>15.5</v>
      </c>
      <c r="AL95" s="62">
        <v>13.2</v>
      </c>
      <c r="AM95" s="9">
        <v>21.6</v>
      </c>
      <c r="AN95" s="62">
        <v>-3.7</v>
      </c>
      <c r="AO95" s="9">
        <v>-5.3</v>
      </c>
      <c r="AP95" s="9">
        <v>26.9</v>
      </c>
      <c r="AQ95" s="62">
        <v>5.7</v>
      </c>
      <c r="AR95" s="62"/>
      <c r="AS95" s="62"/>
      <c r="AT95" s="9">
        <v>6.8</v>
      </c>
      <c r="AU95" s="62"/>
      <c r="AV95" s="9" t="s">
        <v>63</v>
      </c>
      <c r="AW95" s="72">
        <v>20.689655172413801</v>
      </c>
      <c r="AX95" s="120">
        <f t="shared" si="12"/>
        <v>129.41176470588235</v>
      </c>
      <c r="AY95" s="119">
        <v>23</v>
      </c>
      <c r="AZ95" s="56" t="s">
        <v>160</v>
      </c>
      <c r="BA95" s="56" t="s">
        <v>122</v>
      </c>
      <c r="BB95" s="73" t="s">
        <v>79</v>
      </c>
      <c r="BC95" s="73" t="s">
        <v>79</v>
      </c>
      <c r="BD95" s="73" t="s">
        <v>79</v>
      </c>
      <c r="BE95" s="60" t="s">
        <v>79</v>
      </c>
      <c r="BF95" s="60" t="s">
        <v>79</v>
      </c>
      <c r="BG95" s="1" t="s">
        <v>79</v>
      </c>
      <c r="BH95" s="1" t="s">
        <v>79</v>
      </c>
      <c r="BI95" s="1" t="s">
        <v>79</v>
      </c>
      <c r="BJ95" s="60" t="s">
        <v>79</v>
      </c>
      <c r="BK95" s="60" t="s">
        <v>79</v>
      </c>
      <c r="BL95" s="60" t="s">
        <v>79</v>
      </c>
      <c r="BM95" s="56">
        <v>1978</v>
      </c>
      <c r="BN95" s="1">
        <f t="shared" si="14"/>
        <v>36</v>
      </c>
      <c r="BO95" s="1">
        <v>0</v>
      </c>
      <c r="BP95" s="60" t="s">
        <v>79</v>
      </c>
      <c r="BQ95" s="60" t="s">
        <v>79</v>
      </c>
      <c r="BR95" s="60" t="s">
        <v>79</v>
      </c>
      <c r="BS95" s="60" t="s">
        <v>79</v>
      </c>
      <c r="BT95" s="56"/>
      <c r="BU95" s="56"/>
      <c r="BV95" s="58">
        <v>774</v>
      </c>
      <c r="BW95" s="57" t="s">
        <v>79</v>
      </c>
      <c r="BX95" s="57" t="s">
        <v>79</v>
      </c>
      <c r="BY95" s="57" t="s">
        <v>79</v>
      </c>
      <c r="BZ95" s="57" t="s">
        <v>79</v>
      </c>
      <c r="CA95" s="57" t="s">
        <v>79</v>
      </c>
      <c r="CB95" s="57" t="s">
        <v>79</v>
      </c>
      <c r="CC95" s="57" t="s">
        <v>79</v>
      </c>
      <c r="CD95" s="57" t="s">
        <v>79</v>
      </c>
      <c r="CE95" s="76" t="s">
        <v>79</v>
      </c>
      <c r="CF95" s="57" t="s">
        <v>79</v>
      </c>
      <c r="CG95" s="58">
        <v>38</v>
      </c>
      <c r="CH95" s="57" t="s">
        <v>79</v>
      </c>
      <c r="CI95" s="57" t="s">
        <v>79</v>
      </c>
      <c r="CJ95" s="57" t="s">
        <v>79</v>
      </c>
      <c r="CK95" s="57" t="s">
        <v>79</v>
      </c>
      <c r="CL95" s="57" t="s">
        <v>79</v>
      </c>
      <c r="CM95" s="57" t="s">
        <v>79</v>
      </c>
      <c r="CN95" s="57" t="s">
        <v>79</v>
      </c>
      <c r="CO95" s="57" t="s">
        <v>79</v>
      </c>
      <c r="CP95" s="57" t="s">
        <v>79</v>
      </c>
      <c r="CQ95" s="57" t="s">
        <v>79</v>
      </c>
      <c r="CR95" s="58">
        <v>139</v>
      </c>
      <c r="CS95" s="76" t="s">
        <v>79</v>
      </c>
      <c r="CT95" s="76" t="s">
        <v>79</v>
      </c>
      <c r="CU95" s="76" t="s">
        <v>79</v>
      </c>
      <c r="CV95" s="76" t="s">
        <v>79</v>
      </c>
      <c r="CW95" s="76" t="s">
        <v>79</v>
      </c>
      <c r="CX95" s="76" t="s">
        <v>79</v>
      </c>
      <c r="CY95" s="76" t="s">
        <v>79</v>
      </c>
      <c r="CZ95" s="76" t="s">
        <v>79</v>
      </c>
      <c r="DA95" s="76" t="s">
        <v>79</v>
      </c>
      <c r="DB95" s="75" t="s">
        <v>79</v>
      </c>
      <c r="DC95" s="58">
        <v>177</v>
      </c>
      <c r="DD95" s="57" t="s">
        <v>79</v>
      </c>
      <c r="DE95" s="57" t="s">
        <v>79</v>
      </c>
      <c r="DF95" s="57" t="s">
        <v>79</v>
      </c>
      <c r="DG95" s="57" t="s">
        <v>79</v>
      </c>
      <c r="DH95" s="57" t="s">
        <v>79</v>
      </c>
      <c r="DI95" s="57" t="s">
        <v>79</v>
      </c>
      <c r="DJ95" s="57" t="s">
        <v>79</v>
      </c>
      <c r="DK95" s="57" t="s">
        <v>79</v>
      </c>
      <c r="DL95" s="14">
        <v>0.22868217054263601</v>
      </c>
      <c r="DM95" s="14">
        <f>CG95/DC95</f>
        <v>0.21468926553672316</v>
      </c>
      <c r="DN95" s="56"/>
      <c r="DO95" s="56"/>
      <c r="DP95" s="122"/>
      <c r="DQ95" s="122"/>
      <c r="DR95" s="183"/>
      <c r="DS95" s="183"/>
      <c r="DT95" s="183"/>
      <c r="DY95" s="184"/>
      <c r="DZ95" s="184"/>
      <c r="EA95" s="184"/>
      <c r="EB95" s="185"/>
      <c r="EC95" s="186"/>
      <c r="ED95" s="186"/>
      <c r="EE95" s="186"/>
      <c r="EF95" s="181"/>
    </row>
    <row r="96" spans="1:137" ht="15">
      <c r="A96" s="133" t="s">
        <v>1053</v>
      </c>
      <c r="B96" s="134" t="s">
        <v>997</v>
      </c>
      <c r="C96" s="134" t="s">
        <v>997</v>
      </c>
      <c r="D96" s="133">
        <v>2013</v>
      </c>
      <c r="E96" s="133" t="s">
        <v>1327</v>
      </c>
      <c r="F96" s="133"/>
      <c r="G96" s="134" t="s">
        <v>997</v>
      </c>
      <c r="H96" s="134" t="s">
        <v>997</v>
      </c>
      <c r="I96" s="134" t="s">
        <v>997</v>
      </c>
      <c r="J96" s="134" t="s">
        <v>997</v>
      </c>
      <c r="K96" s="133" t="s">
        <v>1328</v>
      </c>
      <c r="L96" s="133"/>
      <c r="M96" s="133" t="s">
        <v>536</v>
      </c>
      <c r="N96" s="133" t="s">
        <v>84</v>
      </c>
      <c r="O96" s="133"/>
      <c r="P96" s="133"/>
      <c r="Q96" s="136"/>
      <c r="R96" s="136"/>
      <c r="S96" s="137"/>
      <c r="T96" s="133"/>
      <c r="U96" s="133"/>
      <c r="V96">
        <v>48.847595285353997</v>
      </c>
      <c r="W96">
        <v>13.377882078635499</v>
      </c>
      <c r="X96" s="138">
        <v>48.848100000000002</v>
      </c>
      <c r="Y96" s="138">
        <v>13.3774</v>
      </c>
      <c r="Z96" s="264">
        <f t="shared" si="9"/>
        <v>-5.047146460057661E-4</v>
      </c>
      <c r="AA96" s="264">
        <f t="shared" si="10"/>
        <v>4.8207863549976082E-4</v>
      </c>
      <c r="AB96" s="139"/>
      <c r="AC96" s="139"/>
      <c r="AD96" s="140" t="s">
        <v>293</v>
      </c>
      <c r="AE96" s="141"/>
      <c r="AF96" s="141"/>
      <c r="AG96" s="141"/>
      <c r="AH96" s="142">
        <v>978</v>
      </c>
      <c r="AI96" s="142">
        <v>237</v>
      </c>
      <c r="AJ96" s="141">
        <f t="shared" si="11"/>
        <v>741</v>
      </c>
      <c r="AK96" s="143">
        <v>16.5</v>
      </c>
      <c r="AL96" s="136"/>
      <c r="AM96" s="144">
        <v>21.9</v>
      </c>
      <c r="AN96" s="136"/>
      <c r="AO96" s="144">
        <v>-6.8</v>
      </c>
      <c r="AP96" s="144">
        <v>28.7</v>
      </c>
      <c r="AQ96" s="136"/>
      <c r="AR96" s="136"/>
      <c r="AS96" s="136"/>
      <c r="AT96" s="144">
        <v>6.8</v>
      </c>
      <c r="AU96" s="136"/>
      <c r="AV96" s="144" t="s">
        <v>63</v>
      </c>
      <c r="AW96" s="145"/>
      <c r="AX96" s="146">
        <f t="shared" si="12"/>
        <v>143.8235294117647</v>
      </c>
      <c r="AY96" s="147">
        <v>25</v>
      </c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>
        <f t="shared" si="14"/>
        <v>2014</v>
      </c>
      <c r="BO96" s="133"/>
      <c r="BP96" s="133"/>
      <c r="BQ96" s="133"/>
      <c r="BR96" s="133"/>
      <c r="BS96" s="133"/>
      <c r="BT96" s="133"/>
      <c r="BU96" s="133"/>
      <c r="BV96" s="150"/>
      <c r="BW96" s="150"/>
      <c r="BX96" s="150"/>
      <c r="BY96" s="150"/>
      <c r="BZ96" s="150"/>
      <c r="CA96" s="150"/>
      <c r="CB96" s="150"/>
      <c r="CC96" s="150"/>
      <c r="CD96" s="150"/>
      <c r="CE96" s="133"/>
      <c r="CF96" s="137"/>
      <c r="CG96" s="150"/>
      <c r="CH96" s="150"/>
      <c r="CI96" s="150"/>
      <c r="CJ96" s="150"/>
      <c r="CK96" s="150"/>
      <c r="CL96" s="150"/>
      <c r="CM96" s="150"/>
      <c r="CN96" s="150"/>
      <c r="CO96" s="150"/>
      <c r="CP96" s="133"/>
      <c r="CQ96" s="137"/>
      <c r="CR96" s="150"/>
      <c r="CS96" s="150"/>
      <c r="CT96" s="150"/>
      <c r="CU96" s="150"/>
      <c r="CV96" s="150"/>
      <c r="CW96" s="150"/>
      <c r="CX96" s="150"/>
      <c r="CY96" s="150"/>
      <c r="CZ96" s="150"/>
      <c r="DA96" s="133"/>
      <c r="DB96" s="137"/>
      <c r="DC96" s="150"/>
      <c r="DD96" s="133"/>
      <c r="DE96" s="133"/>
      <c r="DF96" s="133"/>
      <c r="DG96" s="133"/>
      <c r="DH96" s="133"/>
      <c r="DI96" s="133"/>
      <c r="DJ96" s="133"/>
      <c r="DK96" s="133"/>
      <c r="DL96" s="152"/>
      <c r="DM96" s="133"/>
      <c r="DN96" s="133"/>
      <c r="DO96" s="133"/>
      <c r="DP96" s="153">
        <v>72</v>
      </c>
      <c r="DQ96" s="153">
        <v>2.9</v>
      </c>
      <c r="DR96" s="192">
        <v>0.39</v>
      </c>
      <c r="DS96" s="192">
        <v>0.55000000000000004</v>
      </c>
      <c r="DT96" s="192">
        <v>0.44</v>
      </c>
      <c r="DU96" s="133">
        <v>15</v>
      </c>
      <c r="DV96" s="133">
        <v>82</v>
      </c>
      <c r="DW96" s="133"/>
      <c r="DX96" s="133">
        <v>14.3</v>
      </c>
      <c r="DY96" s="218"/>
      <c r="DZ96" s="218"/>
      <c r="EA96" s="218"/>
      <c r="EB96" s="219"/>
      <c r="EC96" s="220">
        <v>0.37</v>
      </c>
      <c r="ED96" s="220">
        <v>2.63</v>
      </c>
      <c r="EE96" s="220">
        <v>1.43</v>
      </c>
      <c r="EF96" s="221"/>
    </row>
    <row r="97" spans="1:137" ht="13" customHeight="1">
      <c r="A97" s="1" t="s">
        <v>496</v>
      </c>
      <c r="B97" s="84" t="s">
        <v>997</v>
      </c>
      <c r="C97" s="84" t="s">
        <v>997</v>
      </c>
      <c r="G97" s="84"/>
      <c r="H97" s="84"/>
      <c r="I97" s="84"/>
      <c r="J97" s="84"/>
      <c r="K97" s="1" t="s">
        <v>497</v>
      </c>
      <c r="M97" s="1" t="s">
        <v>536</v>
      </c>
      <c r="N97" s="1" t="s">
        <v>84</v>
      </c>
      <c r="O97" s="55" t="s">
        <v>124</v>
      </c>
      <c r="P97" s="55" t="s">
        <v>96</v>
      </c>
      <c r="Q97" s="2">
        <v>21</v>
      </c>
      <c r="R97" s="2">
        <v>21</v>
      </c>
      <c r="S97" s="61" t="s">
        <v>125</v>
      </c>
      <c r="X97" s="4">
        <v>53.133333333333297</v>
      </c>
      <c r="Y97" s="4">
        <v>13.866666666666699</v>
      </c>
      <c r="Z97" s="264">
        <f t="shared" si="9"/>
        <v>-53.133333333333297</v>
      </c>
      <c r="AA97" s="264">
        <f t="shared" si="10"/>
        <v>-13.866666666666699</v>
      </c>
      <c r="AB97" s="5" t="s">
        <v>498</v>
      </c>
      <c r="AC97" s="5" t="s">
        <v>499</v>
      </c>
      <c r="AE97" s="52">
        <v>560</v>
      </c>
      <c r="AF97" s="52"/>
      <c r="AG97" s="52"/>
      <c r="AH97" s="53">
        <v>562</v>
      </c>
      <c r="AI97" s="53">
        <v>413</v>
      </c>
      <c r="AJ97" s="71">
        <f t="shared" si="11"/>
        <v>149</v>
      </c>
      <c r="AK97" s="117">
        <v>6.2</v>
      </c>
      <c r="AL97" s="2">
        <v>17.8</v>
      </c>
      <c r="AM97" s="9">
        <v>22.8</v>
      </c>
      <c r="AN97" s="2">
        <v>-1.5</v>
      </c>
      <c r="AO97" s="9">
        <v>-3.9</v>
      </c>
      <c r="AP97" s="9">
        <v>26.7</v>
      </c>
      <c r="AQ97" s="2">
        <v>8.5</v>
      </c>
      <c r="AT97" s="9">
        <v>8.5</v>
      </c>
      <c r="AV97" s="9" t="s">
        <v>129</v>
      </c>
      <c r="AW97" s="10">
        <v>31.785714285714299</v>
      </c>
      <c r="AX97" s="120">
        <f t="shared" si="12"/>
        <v>66.117647058823536</v>
      </c>
      <c r="AY97" s="119">
        <v>23</v>
      </c>
      <c r="AZ97" s="1" t="s">
        <v>856</v>
      </c>
      <c r="BA97" s="1" t="s">
        <v>122</v>
      </c>
      <c r="BB97" s="54">
        <v>0.59251559251559205</v>
      </c>
      <c r="BC97" s="54">
        <v>0.40748440748440701</v>
      </c>
      <c r="BD97" s="54">
        <v>0</v>
      </c>
      <c r="BE97" s="1" t="s">
        <v>77</v>
      </c>
      <c r="BF97" s="1">
        <v>9130</v>
      </c>
      <c r="BG97" s="1" t="s">
        <v>102</v>
      </c>
      <c r="BH97" s="1" t="s">
        <v>79</v>
      </c>
      <c r="BI97" s="1" t="s">
        <v>79</v>
      </c>
      <c r="BJ97" s="1" t="s">
        <v>79</v>
      </c>
      <c r="BK97" s="1" t="s">
        <v>130</v>
      </c>
      <c r="BL97" s="1" t="s">
        <v>131</v>
      </c>
      <c r="BM97" s="1">
        <v>1938</v>
      </c>
      <c r="BN97" s="1">
        <f t="shared" si="14"/>
        <v>76</v>
      </c>
      <c r="BO97" s="1">
        <v>1</v>
      </c>
      <c r="BP97" s="1" t="s">
        <v>79</v>
      </c>
      <c r="BQ97" s="1" t="s">
        <v>79</v>
      </c>
      <c r="BR97" s="1" t="s">
        <v>132</v>
      </c>
      <c r="BS97" s="1" t="s">
        <v>79</v>
      </c>
      <c r="BV97" s="12">
        <v>481</v>
      </c>
      <c r="BW97" s="12">
        <v>285</v>
      </c>
      <c r="BX97" s="12">
        <v>0</v>
      </c>
      <c r="BY97" s="12">
        <v>12</v>
      </c>
      <c r="BZ97" s="12">
        <v>72</v>
      </c>
      <c r="CA97" s="12">
        <v>112</v>
      </c>
      <c r="CB97" s="12">
        <v>0</v>
      </c>
      <c r="CC97" s="12">
        <v>0</v>
      </c>
      <c r="CD97" s="12">
        <v>0</v>
      </c>
      <c r="CE97" s="1">
        <v>7</v>
      </c>
      <c r="CF97" s="3">
        <v>2000</v>
      </c>
      <c r="CG97" s="12">
        <v>101.4</v>
      </c>
      <c r="CH97" s="12">
        <v>98.92</v>
      </c>
      <c r="CI97" s="12">
        <v>0</v>
      </c>
      <c r="CJ97" s="12">
        <v>0</v>
      </c>
      <c r="CK97" s="12">
        <v>0.53</v>
      </c>
      <c r="CL97" s="12">
        <v>1.9300000000000002</v>
      </c>
      <c r="CM97" s="12">
        <v>0</v>
      </c>
      <c r="CN97" s="12">
        <v>0</v>
      </c>
      <c r="CO97" s="12">
        <v>0</v>
      </c>
      <c r="CP97" s="1">
        <v>7</v>
      </c>
      <c r="CQ97" s="3">
        <v>2000</v>
      </c>
      <c r="CR97" s="12">
        <v>125.59</v>
      </c>
      <c r="CS97" s="12">
        <v>110.09</v>
      </c>
      <c r="CT97" s="12">
        <v>0</v>
      </c>
      <c r="CU97" s="12">
        <v>0.71</v>
      </c>
      <c r="CV97" s="12">
        <v>0.98</v>
      </c>
      <c r="CW97" s="12">
        <v>13.81</v>
      </c>
      <c r="CX97" s="12">
        <v>0</v>
      </c>
      <c r="CY97" s="12">
        <v>0</v>
      </c>
      <c r="CZ97" s="12">
        <v>0</v>
      </c>
      <c r="DA97" s="1">
        <v>15</v>
      </c>
      <c r="DB97" s="3">
        <v>2000</v>
      </c>
      <c r="DC97" s="12">
        <v>226.99</v>
      </c>
      <c r="DD97" s="12">
        <v>209.01</v>
      </c>
      <c r="DE97" s="12">
        <v>0</v>
      </c>
      <c r="DF97" s="12">
        <v>0.71</v>
      </c>
      <c r="DG97" s="12">
        <v>1.51</v>
      </c>
      <c r="DH97" s="12">
        <v>15.74</v>
      </c>
      <c r="DI97" s="12">
        <v>0</v>
      </c>
      <c r="DJ97" s="12">
        <v>0</v>
      </c>
      <c r="DK97" s="12">
        <v>0</v>
      </c>
      <c r="DL97" s="14">
        <v>0.47200000000000003</v>
      </c>
      <c r="DM97" s="14">
        <f>CG97/DC97</f>
        <v>0.44671571434864971</v>
      </c>
      <c r="DP97" s="122"/>
      <c r="DQ97" s="122"/>
      <c r="DR97" s="183"/>
      <c r="DS97" s="183"/>
      <c r="DT97" s="183"/>
      <c r="DY97" s="184"/>
      <c r="DZ97" s="184"/>
      <c r="EA97" s="184"/>
      <c r="EB97" s="185"/>
      <c r="EC97" s="186"/>
      <c r="ED97" s="186"/>
      <c r="EE97" s="186"/>
      <c r="EF97" s="181"/>
    </row>
    <row r="98" spans="1:137" ht="15">
      <c r="A98" s="1" t="s">
        <v>1168</v>
      </c>
      <c r="B98" s="84" t="s">
        <v>997</v>
      </c>
      <c r="C98" s="84"/>
      <c r="G98" s="84"/>
      <c r="H98" s="84"/>
      <c r="I98" s="84"/>
      <c r="J98" s="84"/>
      <c r="K98" s="1" t="s">
        <v>368</v>
      </c>
      <c r="M98" s="1" t="s">
        <v>536</v>
      </c>
      <c r="N98" s="1" t="s">
        <v>84</v>
      </c>
      <c r="O98" s="64" t="s">
        <v>369</v>
      </c>
      <c r="P98" s="55" t="s">
        <v>96</v>
      </c>
      <c r="Q98" s="2">
        <v>102.6</v>
      </c>
      <c r="R98" s="2">
        <v>101.9</v>
      </c>
      <c r="S98" s="3" t="s">
        <v>125</v>
      </c>
      <c r="X98" s="69">
        <v>47.9</v>
      </c>
      <c r="Y98" s="69">
        <v>8.0299999999999994</v>
      </c>
      <c r="Z98" s="264">
        <f t="shared" si="9"/>
        <v>-47.9</v>
      </c>
      <c r="AA98" s="264">
        <f t="shared" si="10"/>
        <v>-8.0299999999999994</v>
      </c>
      <c r="AB98" s="5" t="s">
        <v>1180</v>
      </c>
      <c r="AC98" s="5" t="s">
        <v>370</v>
      </c>
      <c r="AE98" s="52">
        <v>1636</v>
      </c>
      <c r="AF98" s="52"/>
      <c r="AG98" s="52">
        <v>604</v>
      </c>
      <c r="AH98" s="53">
        <v>1625</v>
      </c>
      <c r="AI98" s="53">
        <v>237</v>
      </c>
      <c r="AJ98" s="71">
        <f t="shared" si="11"/>
        <v>1388</v>
      </c>
      <c r="AK98" s="117">
        <v>32.799999999999997</v>
      </c>
      <c r="AL98" s="2">
        <v>10.5</v>
      </c>
      <c r="AM98" s="9">
        <v>16</v>
      </c>
      <c r="AN98" s="2">
        <v>-4</v>
      </c>
      <c r="AO98" s="9">
        <v>-5.5</v>
      </c>
      <c r="AP98" s="9">
        <v>21.5</v>
      </c>
      <c r="AQ98" s="2">
        <v>5.3</v>
      </c>
      <c r="AR98" s="2">
        <v>11.5</v>
      </c>
      <c r="AT98" s="9">
        <v>4.5</v>
      </c>
      <c r="AV98" s="9" t="s">
        <v>63</v>
      </c>
      <c r="AW98" s="10">
        <f>AL98*1000/AE98</f>
        <v>6.418092909535452</v>
      </c>
      <c r="AX98" s="120">
        <f t="shared" ref="AX98:AX129" si="15">AH98/AT98</f>
        <v>361.11111111111109</v>
      </c>
      <c r="AY98" s="119">
        <v>24</v>
      </c>
      <c r="AZ98" s="1" t="s">
        <v>674</v>
      </c>
      <c r="BA98" s="1" t="s">
        <v>76</v>
      </c>
      <c r="BB98" s="54">
        <f>(BW98/BV98)</f>
        <v>0.30732860520094563</v>
      </c>
      <c r="BC98" s="54">
        <f>(BX98+BY98+BZ98+CA98)/BV98</f>
        <v>5.9101654846335699E-2</v>
      </c>
      <c r="BD98" s="54">
        <f>(CB98+CC98+CD98)/BV98</f>
        <v>0.6335697399527187</v>
      </c>
      <c r="BE98" s="1" t="s">
        <v>79</v>
      </c>
      <c r="BF98" s="1" t="s">
        <v>79</v>
      </c>
      <c r="BG98" s="1" t="s">
        <v>79</v>
      </c>
      <c r="BH98" s="1" t="s">
        <v>79</v>
      </c>
      <c r="BI98" s="1" t="s">
        <v>79</v>
      </c>
      <c r="BJ98" s="1" t="s">
        <v>79</v>
      </c>
      <c r="BK98" s="1" t="s">
        <v>79</v>
      </c>
      <c r="BL98" s="1" t="s">
        <v>79</v>
      </c>
      <c r="BM98" s="1">
        <v>1973</v>
      </c>
      <c r="BN98" s="1">
        <f t="shared" si="14"/>
        <v>41</v>
      </c>
      <c r="BO98" s="1">
        <v>0</v>
      </c>
      <c r="BP98" s="1" t="s">
        <v>79</v>
      </c>
      <c r="BQ98" s="1" t="s">
        <v>79</v>
      </c>
      <c r="BR98" s="1" t="s">
        <v>132</v>
      </c>
      <c r="BS98" s="1" t="s">
        <v>79</v>
      </c>
      <c r="BV98" s="12">
        <v>423</v>
      </c>
      <c r="BW98" s="12">
        <v>130</v>
      </c>
      <c r="BX98" s="12">
        <v>0</v>
      </c>
      <c r="BY98" s="12">
        <v>0</v>
      </c>
      <c r="BZ98" s="58">
        <v>23</v>
      </c>
      <c r="CA98" s="58">
        <v>2</v>
      </c>
      <c r="CB98" s="12">
        <v>25</v>
      </c>
      <c r="CC98" s="1">
        <v>243</v>
      </c>
      <c r="CD98" s="12">
        <v>0</v>
      </c>
      <c r="CE98" s="1">
        <v>7</v>
      </c>
      <c r="CF98" s="3">
        <v>1992</v>
      </c>
      <c r="CG98" s="12">
        <v>38</v>
      </c>
      <c r="CH98" s="12">
        <v>1</v>
      </c>
      <c r="CI98" s="12">
        <v>0</v>
      </c>
      <c r="CJ98" s="12">
        <v>0</v>
      </c>
      <c r="CK98" s="12">
        <v>7</v>
      </c>
      <c r="CL98" s="12">
        <v>0</v>
      </c>
      <c r="CM98" s="12">
        <v>1</v>
      </c>
      <c r="CN98" s="12">
        <v>29</v>
      </c>
      <c r="CO98" s="12">
        <v>0</v>
      </c>
      <c r="CP98" s="1">
        <v>7</v>
      </c>
      <c r="CQ98" s="3">
        <v>1992</v>
      </c>
      <c r="CR98" s="12">
        <v>22</v>
      </c>
      <c r="CS98" s="12">
        <v>5</v>
      </c>
      <c r="CT98" s="12">
        <v>0</v>
      </c>
      <c r="CU98" s="12">
        <v>0</v>
      </c>
      <c r="CV98" s="12">
        <v>1</v>
      </c>
      <c r="CW98" s="12">
        <v>0</v>
      </c>
      <c r="CX98" s="12">
        <v>0</v>
      </c>
      <c r="CY98" s="12">
        <v>16</v>
      </c>
      <c r="CZ98" s="12">
        <v>0</v>
      </c>
      <c r="DA98" s="1">
        <v>7</v>
      </c>
      <c r="DB98" s="3">
        <v>1992</v>
      </c>
      <c r="DC98" s="12">
        <f t="shared" ref="DC98:DJ98" si="16">CG98+CR98</f>
        <v>60</v>
      </c>
      <c r="DD98" s="12">
        <f t="shared" si="16"/>
        <v>6</v>
      </c>
      <c r="DE98" s="12">
        <f t="shared" si="16"/>
        <v>0</v>
      </c>
      <c r="DF98" s="12">
        <f t="shared" si="16"/>
        <v>0</v>
      </c>
      <c r="DG98" s="12">
        <f t="shared" si="16"/>
        <v>8</v>
      </c>
      <c r="DH98" s="12">
        <f t="shared" si="16"/>
        <v>0</v>
      </c>
      <c r="DI98" s="12">
        <f t="shared" si="16"/>
        <v>1</v>
      </c>
      <c r="DJ98" s="12">
        <f t="shared" si="16"/>
        <v>45</v>
      </c>
      <c r="DK98" s="12">
        <v>0</v>
      </c>
      <c r="DL98" s="14">
        <f>DC98/BV98</f>
        <v>0.14184397163120568</v>
      </c>
      <c r="DM98" s="14">
        <f>CG98/DC98</f>
        <v>0.6333333333333333</v>
      </c>
      <c r="DP98" s="122"/>
      <c r="DQ98" s="122"/>
      <c r="DR98" s="183"/>
      <c r="DS98" s="183"/>
      <c r="DT98" s="183"/>
      <c r="DY98" s="184"/>
      <c r="DZ98" s="184"/>
      <c r="EA98" s="184"/>
      <c r="EB98" s="185"/>
      <c r="EC98" s="186"/>
      <c r="ED98" s="186"/>
      <c r="EE98" s="186"/>
      <c r="EF98" s="181"/>
    </row>
    <row r="99" spans="1:137" ht="15">
      <c r="A99" s="1" t="s">
        <v>500</v>
      </c>
      <c r="B99" s="84" t="s">
        <v>997</v>
      </c>
      <c r="C99" s="84"/>
      <c r="G99" s="84"/>
      <c r="H99" s="84"/>
      <c r="I99" s="84"/>
      <c r="J99" s="84"/>
      <c r="K99" s="1" t="s">
        <v>501</v>
      </c>
      <c r="M99" s="1" t="s">
        <v>536</v>
      </c>
      <c r="N99" s="1" t="s">
        <v>84</v>
      </c>
      <c r="O99" s="55" t="s">
        <v>502</v>
      </c>
      <c r="P99" s="55" t="s">
        <v>503</v>
      </c>
      <c r="Q99" s="62">
        <v>41.8</v>
      </c>
      <c r="R99" s="62">
        <v>1</v>
      </c>
      <c r="S99" s="63" t="s">
        <v>97</v>
      </c>
      <c r="X99" s="4">
        <v>53.45</v>
      </c>
      <c r="Y99" s="4">
        <v>9.0833333333333304</v>
      </c>
      <c r="Z99" s="264">
        <f t="shared" si="9"/>
        <v>-53.45</v>
      </c>
      <c r="AA99" s="264">
        <f t="shared" si="10"/>
        <v>-9.0833333333333304</v>
      </c>
      <c r="AB99" s="5" t="s">
        <v>504</v>
      </c>
      <c r="AC99" s="5" t="s">
        <v>505</v>
      </c>
      <c r="AE99" s="52">
        <v>777</v>
      </c>
      <c r="AF99" s="52"/>
      <c r="AG99" s="52">
        <v>359</v>
      </c>
      <c r="AH99" s="53">
        <v>766</v>
      </c>
      <c r="AI99" s="53">
        <v>395</v>
      </c>
      <c r="AJ99" s="71">
        <f t="shared" si="11"/>
        <v>371</v>
      </c>
      <c r="AK99" s="117">
        <v>5</v>
      </c>
      <c r="AL99" s="2">
        <v>17</v>
      </c>
      <c r="AM99" s="9">
        <v>21.1</v>
      </c>
      <c r="AN99" s="2">
        <v>1.1000000000000001</v>
      </c>
      <c r="AO99" s="9">
        <v>-2.6</v>
      </c>
      <c r="AP99" s="9">
        <v>23.7</v>
      </c>
      <c r="AQ99" s="2">
        <v>8.6</v>
      </c>
      <c r="AR99" s="2">
        <v>14.7</v>
      </c>
      <c r="AT99" s="9">
        <v>8.3000000000000007</v>
      </c>
      <c r="AV99" s="9" t="s">
        <v>63</v>
      </c>
      <c r="AW99" s="10">
        <v>24.6376811594203</v>
      </c>
      <c r="AX99" s="120">
        <f t="shared" si="15"/>
        <v>92.289156626506013</v>
      </c>
      <c r="AY99" s="119">
        <v>23</v>
      </c>
      <c r="AZ99" s="1" t="s">
        <v>1160</v>
      </c>
      <c r="BA99" s="1" t="s">
        <v>122</v>
      </c>
      <c r="BB99" s="54">
        <v>0.99965753424657511</v>
      </c>
      <c r="BC99" s="54">
        <v>3.4246575342465802E-4</v>
      </c>
      <c r="BD99" s="54">
        <v>0</v>
      </c>
      <c r="BE99" s="1" t="s">
        <v>377</v>
      </c>
      <c r="BF99" s="1">
        <v>9110</v>
      </c>
      <c r="BG99" s="1" t="s">
        <v>102</v>
      </c>
      <c r="BH99" s="1" t="s">
        <v>79</v>
      </c>
      <c r="BI99" s="1" t="s">
        <v>79</v>
      </c>
      <c r="BJ99" s="1" t="s">
        <v>79</v>
      </c>
      <c r="BK99" s="1" t="s">
        <v>79</v>
      </c>
      <c r="BL99" s="1" t="s">
        <v>79</v>
      </c>
      <c r="BM99" s="56">
        <v>1972</v>
      </c>
      <c r="BN99" s="1">
        <f t="shared" si="14"/>
        <v>42</v>
      </c>
      <c r="BO99" s="1">
        <v>0</v>
      </c>
      <c r="BP99" s="56" t="s">
        <v>79</v>
      </c>
      <c r="BQ99" s="56" t="s">
        <v>79</v>
      </c>
      <c r="BR99" s="56" t="s">
        <v>132</v>
      </c>
      <c r="BS99" s="56" t="s">
        <v>79</v>
      </c>
      <c r="BV99" s="12">
        <v>584</v>
      </c>
      <c r="BW99" s="12">
        <v>583.79999999999995</v>
      </c>
      <c r="BX99" s="12">
        <v>0</v>
      </c>
      <c r="BY99" s="12">
        <v>0</v>
      </c>
      <c r="BZ99" s="12">
        <v>0</v>
      </c>
      <c r="CA99" s="12">
        <v>0.2</v>
      </c>
      <c r="CB99" s="12">
        <v>0</v>
      </c>
      <c r="CC99" s="12">
        <v>0</v>
      </c>
      <c r="CD99" s="12">
        <v>0</v>
      </c>
      <c r="CE99" s="1">
        <v>7</v>
      </c>
      <c r="CF99" s="3">
        <v>1997</v>
      </c>
      <c r="CG99" s="12">
        <v>4.3</v>
      </c>
      <c r="CH99" s="12">
        <v>4.3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">
        <v>7</v>
      </c>
      <c r="CQ99" s="3">
        <v>1997</v>
      </c>
      <c r="CR99" s="12">
        <v>14.5</v>
      </c>
      <c r="CS99" s="12">
        <v>13.4</v>
      </c>
      <c r="CT99" s="12">
        <v>1.1000000000000001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">
        <v>7</v>
      </c>
      <c r="DB99" s="3">
        <v>1997</v>
      </c>
      <c r="DC99" s="12">
        <v>18.899999999999999</v>
      </c>
      <c r="DD99" s="12">
        <v>17.7</v>
      </c>
      <c r="DE99" s="12">
        <v>1.1000000000000001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4">
        <v>3.2000000000000001E-2</v>
      </c>
      <c r="DM99" s="14">
        <f>CG99/DC99</f>
        <v>0.22751322751322753</v>
      </c>
      <c r="DP99" s="122"/>
      <c r="DQ99" s="122"/>
      <c r="DR99" s="183"/>
      <c r="DS99" s="183"/>
      <c r="DT99" s="183"/>
      <c r="DY99" s="184"/>
      <c r="DZ99" s="184"/>
      <c r="EA99" s="184"/>
      <c r="EB99" s="185"/>
      <c r="EC99" s="186"/>
      <c r="ED99" s="186"/>
      <c r="EE99" s="186"/>
      <c r="EF99" s="181"/>
    </row>
    <row r="100" spans="1:137" s="56" customFormat="1" ht="12.75" customHeight="1">
      <c r="A100" s="103" t="s">
        <v>1111</v>
      </c>
      <c r="B100" s="116" t="s">
        <v>359</v>
      </c>
      <c r="C100" s="1"/>
      <c r="D100" s="1"/>
      <c r="E100" s="1"/>
      <c r="F100" s="1"/>
      <c r="G100" s="84"/>
      <c r="H100" s="84" t="s">
        <v>997</v>
      </c>
      <c r="I100" s="84"/>
      <c r="J100" s="84"/>
      <c r="K100" s="1"/>
      <c r="L100" s="1"/>
      <c r="M100" s="1" t="s">
        <v>536</v>
      </c>
      <c r="N100" s="1" t="s">
        <v>84</v>
      </c>
      <c r="O100" s="103" t="s">
        <v>1112</v>
      </c>
      <c r="P100" s="1" t="s">
        <v>96</v>
      </c>
      <c r="Q100" s="2">
        <v>17</v>
      </c>
      <c r="R100" s="2"/>
      <c r="S100" s="3"/>
      <c r="T100" s="1"/>
      <c r="U100" s="1"/>
      <c r="V100"/>
      <c r="W100"/>
      <c r="X100" s="4"/>
      <c r="Y100" s="4"/>
      <c r="Z100" s="264">
        <f t="shared" si="9"/>
        <v>0</v>
      </c>
      <c r="AA100" s="264">
        <f t="shared" si="10"/>
        <v>0</v>
      </c>
      <c r="AB100" s="5" t="s">
        <v>1185</v>
      </c>
      <c r="AC100" s="5" t="s">
        <v>1186</v>
      </c>
      <c r="AD100" s="6"/>
      <c r="AE100" s="7">
        <v>774</v>
      </c>
      <c r="AF100" s="7"/>
      <c r="AG100" s="7">
        <v>366</v>
      </c>
      <c r="AH100" s="8"/>
      <c r="AI100" s="8"/>
      <c r="AJ100" s="71">
        <f t="shared" si="11"/>
        <v>0</v>
      </c>
      <c r="AK100" s="117"/>
      <c r="AL100" s="2"/>
      <c r="AM100" s="9"/>
      <c r="AN100" s="2"/>
      <c r="AO100" s="9"/>
      <c r="AP100" s="9"/>
      <c r="AQ100" s="2">
        <v>10.3</v>
      </c>
      <c r="AR100" s="2">
        <v>17</v>
      </c>
      <c r="AS100" s="2"/>
      <c r="AT100" s="9"/>
      <c r="AU100" s="2"/>
      <c r="AV100" s="9"/>
      <c r="AW100" s="10"/>
      <c r="AX100" s="120" t="e">
        <f t="shared" si="15"/>
        <v>#DIV/0!</v>
      </c>
      <c r="AY100" s="119"/>
      <c r="AZ100" s="1" t="s">
        <v>1187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>
        <v>1970</v>
      </c>
      <c r="BN100" s="1">
        <f t="shared" si="14"/>
        <v>44</v>
      </c>
      <c r="BO100" s="1"/>
      <c r="BP100" s="1"/>
      <c r="BQ100" s="1"/>
      <c r="BR100" s="1"/>
      <c r="BS100" s="1"/>
      <c r="BT100" s="1"/>
      <c r="BU100" s="1"/>
      <c r="BV100" s="12"/>
      <c r="BW100" s="12"/>
      <c r="BX100" s="12"/>
      <c r="BY100" s="12"/>
      <c r="BZ100" s="12"/>
      <c r="CA100" s="12"/>
      <c r="CB100" s="12"/>
      <c r="CC100" s="12"/>
      <c r="CD100" s="12"/>
      <c r="CE100" s="1"/>
      <c r="CF100" s="3"/>
      <c r="CG100" s="12"/>
      <c r="CH100" s="12"/>
      <c r="CI100" s="12"/>
      <c r="CJ100" s="12"/>
      <c r="CK100" s="12"/>
      <c r="CL100" s="12"/>
      <c r="CM100" s="12"/>
      <c r="CN100" s="12"/>
      <c r="CO100" s="12"/>
      <c r="CP100" s="1"/>
      <c r="CQ100" s="3"/>
      <c r="CR100" s="12"/>
      <c r="CS100" s="12"/>
      <c r="CT100" s="12"/>
      <c r="CU100" s="12"/>
      <c r="CV100" s="12"/>
      <c r="CW100" s="12"/>
      <c r="CX100" s="12"/>
      <c r="CY100" s="12"/>
      <c r="CZ100" s="12"/>
      <c r="DA100" s="1"/>
      <c r="DB100" s="3"/>
      <c r="DC100" s="12"/>
      <c r="DD100" s="1"/>
      <c r="DE100" s="1"/>
      <c r="DF100" s="1"/>
      <c r="DG100" s="1"/>
      <c r="DH100" s="1"/>
      <c r="DI100" s="1"/>
      <c r="DJ100" s="1"/>
      <c r="DK100" s="1"/>
      <c r="DL100" s="14"/>
      <c r="DM100" s="1"/>
      <c r="DN100" s="1"/>
      <c r="DO100" s="1"/>
      <c r="DP100" s="122"/>
      <c r="DQ100" s="122"/>
      <c r="DR100" s="183"/>
      <c r="DS100" s="183"/>
      <c r="DT100" s="183"/>
      <c r="DU100" s="1"/>
      <c r="DV100" s="1"/>
      <c r="DW100" s="1"/>
      <c r="DX100" s="1"/>
      <c r="DY100" s="184"/>
      <c r="DZ100" s="184"/>
      <c r="EA100" s="184"/>
      <c r="EB100" s="185"/>
      <c r="EC100" s="186"/>
      <c r="ED100" s="186"/>
      <c r="EE100" s="186"/>
      <c r="EF100" s="181"/>
      <c r="EG100" s="1"/>
    </row>
    <row r="101" spans="1:137" ht="12.75" customHeight="1">
      <c r="A101" s="56" t="s">
        <v>506</v>
      </c>
      <c r="B101" s="86" t="s">
        <v>997</v>
      </c>
      <c r="C101" s="86"/>
      <c r="D101" s="56"/>
      <c r="E101" s="56"/>
      <c r="F101" s="56"/>
      <c r="G101" s="86"/>
      <c r="H101" s="86" t="s">
        <v>997</v>
      </c>
      <c r="I101" s="86"/>
      <c r="J101" s="86"/>
      <c r="K101" s="56" t="s">
        <v>507</v>
      </c>
      <c r="L101" s="56"/>
      <c r="M101" s="1" t="s">
        <v>536</v>
      </c>
      <c r="N101" s="56" t="s">
        <v>84</v>
      </c>
      <c r="O101" s="64" t="s">
        <v>1139</v>
      </c>
      <c r="P101" s="64" t="s">
        <v>96</v>
      </c>
      <c r="Q101" s="62">
        <v>75.400000000000006</v>
      </c>
      <c r="R101" s="62">
        <v>1</v>
      </c>
      <c r="S101" s="63" t="s">
        <v>97</v>
      </c>
      <c r="T101" s="56"/>
      <c r="U101" s="56"/>
      <c r="X101" s="69">
        <v>50</v>
      </c>
      <c r="Y101" s="69">
        <v>12.3333333333333</v>
      </c>
      <c r="Z101" s="264">
        <f t="shared" si="9"/>
        <v>-50</v>
      </c>
      <c r="AA101" s="264">
        <f t="shared" si="10"/>
        <v>-12.3333333333333</v>
      </c>
      <c r="AB101" s="70" t="s">
        <v>508</v>
      </c>
      <c r="AC101" s="70" t="s">
        <v>509</v>
      </c>
      <c r="AE101" s="71">
        <v>900</v>
      </c>
      <c r="AF101" s="71"/>
      <c r="AG101" s="71"/>
      <c r="AH101" s="53"/>
      <c r="AI101" s="53"/>
      <c r="AJ101" s="71">
        <f t="shared" si="11"/>
        <v>0</v>
      </c>
      <c r="AK101" s="117"/>
      <c r="AL101" s="62">
        <v>15.1</v>
      </c>
      <c r="AN101" s="62">
        <v>-3.9</v>
      </c>
      <c r="AQ101" s="62">
        <v>5.5</v>
      </c>
      <c r="AR101" s="62"/>
      <c r="AS101" s="62"/>
      <c r="AU101" s="62"/>
      <c r="AW101" s="72">
        <v>16.7777777777778</v>
      </c>
      <c r="AX101" s="120" t="e">
        <f t="shared" si="15"/>
        <v>#DIV/0!</v>
      </c>
      <c r="AY101" s="119"/>
      <c r="AZ101" s="56" t="s">
        <v>160</v>
      </c>
      <c r="BA101" s="56" t="s">
        <v>122</v>
      </c>
      <c r="BB101" s="73" t="s">
        <v>79</v>
      </c>
      <c r="BC101" s="73" t="s">
        <v>79</v>
      </c>
      <c r="BD101" s="73" t="s">
        <v>79</v>
      </c>
      <c r="BE101" s="60" t="s">
        <v>79</v>
      </c>
      <c r="BF101" s="60" t="s">
        <v>79</v>
      </c>
      <c r="BG101" s="1" t="s">
        <v>79</v>
      </c>
      <c r="BH101" s="1" t="s">
        <v>79</v>
      </c>
      <c r="BI101" s="1" t="s">
        <v>79</v>
      </c>
      <c r="BJ101" s="60" t="s">
        <v>79</v>
      </c>
      <c r="BK101" s="60" t="s">
        <v>79</v>
      </c>
      <c r="BL101" s="60" t="s">
        <v>79</v>
      </c>
      <c r="BM101" s="56">
        <v>1978</v>
      </c>
      <c r="BN101" s="1">
        <f t="shared" si="14"/>
        <v>36</v>
      </c>
      <c r="BO101" s="1">
        <v>0</v>
      </c>
      <c r="BP101" s="60" t="s">
        <v>79</v>
      </c>
      <c r="BQ101" s="60" t="s">
        <v>79</v>
      </c>
      <c r="BR101" s="60" t="s">
        <v>79</v>
      </c>
      <c r="BS101" s="60" t="s">
        <v>79</v>
      </c>
      <c r="BT101" s="56"/>
      <c r="BU101" s="56"/>
      <c r="BV101" s="58">
        <v>640</v>
      </c>
      <c r="BW101" s="68" t="s">
        <v>79</v>
      </c>
      <c r="BX101" s="68" t="s">
        <v>79</v>
      </c>
      <c r="BY101" s="68" t="s">
        <v>79</v>
      </c>
      <c r="BZ101" s="68" t="s">
        <v>79</v>
      </c>
      <c r="CA101" s="68" t="s">
        <v>79</v>
      </c>
      <c r="CB101" s="68" t="s">
        <v>79</v>
      </c>
      <c r="CC101" s="68" t="s">
        <v>79</v>
      </c>
      <c r="CD101" s="68" t="s">
        <v>79</v>
      </c>
      <c r="CE101" s="60" t="s">
        <v>79</v>
      </c>
      <c r="CF101" s="68" t="s">
        <v>79</v>
      </c>
      <c r="CG101" s="58">
        <v>41</v>
      </c>
      <c r="CH101" s="68" t="s">
        <v>79</v>
      </c>
      <c r="CI101" s="68" t="s">
        <v>79</v>
      </c>
      <c r="CJ101" s="68" t="s">
        <v>79</v>
      </c>
      <c r="CK101" s="68" t="s">
        <v>79</v>
      </c>
      <c r="CL101" s="68" t="s">
        <v>79</v>
      </c>
      <c r="CM101" s="68" t="s">
        <v>79</v>
      </c>
      <c r="CN101" s="68" t="s">
        <v>79</v>
      </c>
      <c r="CO101" s="68" t="s">
        <v>79</v>
      </c>
      <c r="CP101" s="68" t="s">
        <v>79</v>
      </c>
      <c r="CQ101" s="68" t="s">
        <v>79</v>
      </c>
      <c r="CR101" s="58">
        <v>94</v>
      </c>
      <c r="CS101" s="60" t="s">
        <v>79</v>
      </c>
      <c r="CT101" s="60" t="s">
        <v>79</v>
      </c>
      <c r="CU101" s="60" t="s">
        <v>79</v>
      </c>
      <c r="CV101" s="60" t="s">
        <v>79</v>
      </c>
      <c r="CW101" s="60" t="s">
        <v>79</v>
      </c>
      <c r="CX101" s="60" t="s">
        <v>79</v>
      </c>
      <c r="CY101" s="60" t="s">
        <v>79</v>
      </c>
      <c r="CZ101" s="60" t="s">
        <v>79</v>
      </c>
      <c r="DA101" s="60" t="s">
        <v>79</v>
      </c>
      <c r="DB101" s="81" t="s">
        <v>79</v>
      </c>
      <c r="DC101" s="58">
        <v>135</v>
      </c>
      <c r="DD101" s="68" t="s">
        <v>79</v>
      </c>
      <c r="DE101" s="68" t="s">
        <v>79</v>
      </c>
      <c r="DF101" s="68" t="s">
        <v>79</v>
      </c>
      <c r="DG101" s="68" t="s">
        <v>79</v>
      </c>
      <c r="DH101" s="68" t="s">
        <v>79</v>
      </c>
      <c r="DI101" s="68" t="s">
        <v>79</v>
      </c>
      <c r="DJ101" s="68" t="s">
        <v>79</v>
      </c>
      <c r="DK101" s="68" t="s">
        <v>79</v>
      </c>
      <c r="DL101" s="14">
        <v>0.2109375</v>
      </c>
      <c r="DM101" s="14">
        <f>CG101/DC101</f>
        <v>0.3037037037037037</v>
      </c>
      <c r="DN101" s="56"/>
      <c r="DO101" s="56"/>
      <c r="DP101" s="122"/>
      <c r="DQ101" s="122"/>
      <c r="DR101" s="183"/>
      <c r="DS101" s="183"/>
      <c r="DT101" s="183"/>
      <c r="DY101" s="184"/>
      <c r="DZ101" s="184"/>
      <c r="EA101" s="184"/>
      <c r="EB101" s="185"/>
      <c r="EC101" s="186"/>
      <c r="ED101" s="186"/>
      <c r="EE101" s="186"/>
      <c r="EF101" s="181"/>
      <c r="EG101" s="225"/>
    </row>
    <row r="102" spans="1:137" ht="12.75" customHeight="1">
      <c r="A102" s="1" t="s">
        <v>523</v>
      </c>
      <c r="B102" s="86" t="s">
        <v>997</v>
      </c>
      <c r="C102" s="84"/>
      <c r="G102" s="84"/>
      <c r="H102" s="84"/>
      <c r="I102" s="84"/>
      <c r="J102" s="84"/>
      <c r="K102" s="1" t="s">
        <v>524</v>
      </c>
      <c r="L102" s="1" t="s">
        <v>525</v>
      </c>
      <c r="M102" s="1" t="s">
        <v>536</v>
      </c>
      <c r="N102" s="1" t="s">
        <v>84</v>
      </c>
      <c r="O102" s="55" t="s">
        <v>502</v>
      </c>
      <c r="P102" s="55" t="s">
        <v>503</v>
      </c>
      <c r="Q102" s="62">
        <v>49.7</v>
      </c>
      <c r="R102" s="62">
        <v>1.5</v>
      </c>
      <c r="S102" s="63" t="s">
        <v>97</v>
      </c>
      <c r="X102" s="4">
        <v>51.65</v>
      </c>
      <c r="Y102" s="4">
        <v>10.5833333333333</v>
      </c>
      <c r="Z102" s="264">
        <f t="shared" si="9"/>
        <v>-51.65</v>
      </c>
      <c r="AA102" s="264">
        <f t="shared" si="10"/>
        <v>-10.5833333333333</v>
      </c>
      <c r="AB102" s="5" t="s">
        <v>526</v>
      </c>
      <c r="AC102" s="5" t="s">
        <v>527</v>
      </c>
      <c r="AE102" s="52">
        <v>1056</v>
      </c>
      <c r="AF102" s="52"/>
      <c r="AG102" s="52">
        <v>452</v>
      </c>
      <c r="AH102" s="53">
        <v>826</v>
      </c>
      <c r="AI102" s="53">
        <v>424</v>
      </c>
      <c r="AJ102" s="71">
        <f t="shared" si="11"/>
        <v>402</v>
      </c>
      <c r="AK102" s="117">
        <v>12.4</v>
      </c>
      <c r="AL102" s="2">
        <v>12</v>
      </c>
      <c r="AM102" s="9">
        <v>20.3</v>
      </c>
      <c r="AN102" s="2">
        <v>-4.2</v>
      </c>
      <c r="AO102" s="9">
        <v>-4.0999999999999996</v>
      </c>
      <c r="AP102" s="9">
        <v>24.4</v>
      </c>
      <c r="AQ102" s="2">
        <v>6.3</v>
      </c>
      <c r="AR102" s="2">
        <v>13.6</v>
      </c>
      <c r="AT102" s="9">
        <v>7.1</v>
      </c>
      <c r="AV102" s="9" t="s">
        <v>63</v>
      </c>
      <c r="AW102" s="10">
        <v>10.909090909090899</v>
      </c>
      <c r="AX102" s="120">
        <f t="shared" si="15"/>
        <v>116.33802816901409</v>
      </c>
      <c r="AY102" s="119">
        <v>23</v>
      </c>
      <c r="AZ102" s="1" t="s">
        <v>458</v>
      </c>
      <c r="BA102" s="1" t="s">
        <v>122</v>
      </c>
      <c r="BB102" s="54">
        <v>0.79701109379297708</v>
      </c>
      <c r="BC102" s="54">
        <v>0.18080132025304801</v>
      </c>
      <c r="BD102" s="54">
        <v>2.2187585953974499E-2</v>
      </c>
      <c r="BE102" s="1" t="s">
        <v>77</v>
      </c>
      <c r="BF102" s="1">
        <v>9130</v>
      </c>
      <c r="BG102" s="1" t="s">
        <v>102</v>
      </c>
      <c r="BH102" s="1" t="s">
        <v>79</v>
      </c>
      <c r="BI102" s="1" t="s">
        <v>79</v>
      </c>
      <c r="BJ102" s="1" t="s">
        <v>79</v>
      </c>
      <c r="BK102" s="1" t="s">
        <v>79</v>
      </c>
      <c r="BL102" s="1" t="s">
        <v>79</v>
      </c>
      <c r="BM102" s="56">
        <v>1972</v>
      </c>
      <c r="BN102" s="1">
        <f t="shared" si="14"/>
        <v>42</v>
      </c>
      <c r="BO102" s="1">
        <v>0</v>
      </c>
      <c r="BP102" s="1" t="s">
        <v>79</v>
      </c>
      <c r="BQ102" s="1" t="s">
        <v>79</v>
      </c>
      <c r="BR102" s="1" t="s">
        <v>132</v>
      </c>
      <c r="BS102" s="1" t="s">
        <v>79</v>
      </c>
      <c r="BV102" s="12">
        <v>545.35</v>
      </c>
      <c r="BW102" s="12">
        <v>434.65</v>
      </c>
      <c r="BX102" s="12">
        <v>0</v>
      </c>
      <c r="BY102" s="12">
        <v>23.6</v>
      </c>
      <c r="BZ102" s="12">
        <v>48.15</v>
      </c>
      <c r="CA102" s="12">
        <v>26.85</v>
      </c>
      <c r="CB102" s="12">
        <v>0</v>
      </c>
      <c r="CC102" s="12">
        <v>5.2</v>
      </c>
      <c r="CD102" s="12">
        <v>6.9</v>
      </c>
      <c r="CE102" s="1">
        <v>7</v>
      </c>
      <c r="CF102" s="3">
        <v>1999</v>
      </c>
      <c r="CG102" s="12">
        <v>4.2</v>
      </c>
      <c r="CH102" s="12">
        <v>2.5499999999999998</v>
      </c>
      <c r="CI102" s="12">
        <v>0</v>
      </c>
      <c r="CJ102" s="12">
        <v>0</v>
      </c>
      <c r="CK102" s="12">
        <v>1.05</v>
      </c>
      <c r="CL102" s="12">
        <v>0.60000000000000009</v>
      </c>
      <c r="CM102" s="12">
        <v>0</v>
      </c>
      <c r="CN102" s="12">
        <v>0</v>
      </c>
      <c r="CO102" s="12">
        <v>0</v>
      </c>
      <c r="CP102" s="1">
        <v>7</v>
      </c>
      <c r="CQ102" s="3">
        <v>1999</v>
      </c>
      <c r="CR102" s="12">
        <v>23.2</v>
      </c>
      <c r="CS102" s="12">
        <v>9.65</v>
      </c>
      <c r="CT102" s="12">
        <v>0.30000000000000004</v>
      </c>
      <c r="CU102" s="12">
        <v>1.9500000000000002</v>
      </c>
      <c r="CV102" s="12">
        <v>3.15</v>
      </c>
      <c r="CW102" s="12">
        <v>5.2</v>
      </c>
      <c r="CX102" s="12">
        <v>0</v>
      </c>
      <c r="CY102" s="12">
        <v>2.95</v>
      </c>
      <c r="CZ102" s="12">
        <v>0.05</v>
      </c>
      <c r="DA102" s="1">
        <v>7</v>
      </c>
      <c r="DB102" s="3">
        <v>1999</v>
      </c>
      <c r="DC102" s="12">
        <v>27.35</v>
      </c>
      <c r="DD102" s="12">
        <v>12.2</v>
      </c>
      <c r="DE102" s="12">
        <v>0.30000000000000004</v>
      </c>
      <c r="DF102" s="12">
        <v>1.9500000000000002</v>
      </c>
      <c r="DG102" s="12">
        <v>4.2</v>
      </c>
      <c r="DH102" s="12">
        <v>5.8</v>
      </c>
      <c r="DI102" s="12">
        <v>0</v>
      </c>
      <c r="DJ102" s="12">
        <v>2.95</v>
      </c>
      <c r="DK102" s="12">
        <v>0.05</v>
      </c>
      <c r="DL102" s="14">
        <v>5.01512789951407E-2</v>
      </c>
      <c r="DM102" s="14">
        <f>CG102/DC102</f>
        <v>0.15356489945155394</v>
      </c>
      <c r="DP102" s="124"/>
      <c r="DQ102" s="124"/>
      <c r="DR102" s="207"/>
      <c r="DS102" s="207"/>
      <c r="DT102" s="207"/>
      <c r="DU102" s="56"/>
      <c r="DV102" s="56"/>
      <c r="DW102" s="56"/>
      <c r="DX102" s="56"/>
      <c r="DY102" s="184"/>
      <c r="DZ102" s="184"/>
      <c r="EA102" s="184"/>
      <c r="EB102" s="185"/>
      <c r="EC102" s="186"/>
      <c r="ED102" s="186"/>
      <c r="EE102" s="186"/>
      <c r="EF102" s="181"/>
      <c r="EG102" s="56"/>
    </row>
    <row r="103" spans="1:137" ht="15">
      <c r="A103" s="1" t="s">
        <v>1169</v>
      </c>
      <c r="B103" s="84" t="s">
        <v>997</v>
      </c>
      <c r="C103" s="84"/>
      <c r="G103" s="84"/>
      <c r="H103" s="84"/>
      <c r="I103" s="84"/>
      <c r="J103" s="84"/>
      <c r="K103" s="1" t="s">
        <v>371</v>
      </c>
      <c r="M103" s="1" t="s">
        <v>536</v>
      </c>
      <c r="N103" s="1" t="s">
        <v>84</v>
      </c>
      <c r="O103" s="64" t="s">
        <v>372</v>
      </c>
      <c r="P103" s="55" t="s">
        <v>366</v>
      </c>
      <c r="Q103" s="2">
        <v>15.8</v>
      </c>
      <c r="R103" s="2">
        <v>15.8</v>
      </c>
      <c r="S103" s="3" t="s">
        <v>125</v>
      </c>
      <c r="X103" s="69">
        <v>48.516666666666701</v>
      </c>
      <c r="Y103" s="69">
        <v>10.1666666666667</v>
      </c>
      <c r="Z103" s="264">
        <f t="shared" si="9"/>
        <v>-48.516666666666701</v>
      </c>
      <c r="AA103" s="264">
        <f t="shared" si="10"/>
        <v>-10.1666666666667</v>
      </c>
      <c r="AB103" s="5" t="s">
        <v>373</v>
      </c>
      <c r="AC103" s="5" t="s">
        <v>374</v>
      </c>
      <c r="AE103" s="52">
        <v>703</v>
      </c>
      <c r="AF103" s="52"/>
      <c r="AG103" s="52"/>
      <c r="AH103" s="53">
        <v>771</v>
      </c>
      <c r="AI103" s="53">
        <v>440</v>
      </c>
      <c r="AJ103" s="71">
        <f t="shared" si="11"/>
        <v>331</v>
      </c>
      <c r="AK103" s="117">
        <v>8.9</v>
      </c>
      <c r="AL103" s="2">
        <v>15</v>
      </c>
      <c r="AM103" s="9">
        <v>22.5</v>
      </c>
      <c r="AN103" s="2">
        <v>-5</v>
      </c>
      <c r="AO103" s="9">
        <v>-4.0999999999999996</v>
      </c>
      <c r="AP103" s="9">
        <v>26.5</v>
      </c>
      <c r="AQ103" s="2">
        <v>5.5</v>
      </c>
      <c r="AT103" s="9">
        <v>7.9</v>
      </c>
      <c r="AV103" s="9" t="s">
        <v>59</v>
      </c>
      <c r="AW103" s="10">
        <v>21.337126600284499</v>
      </c>
      <c r="AX103" s="120">
        <f t="shared" si="15"/>
        <v>97.594936708860757</v>
      </c>
      <c r="AY103" s="119">
        <v>23</v>
      </c>
      <c r="AZ103" s="1" t="s">
        <v>206</v>
      </c>
      <c r="BA103" s="1" t="s">
        <v>122</v>
      </c>
      <c r="BB103" s="54">
        <v>0.77649006622516603</v>
      </c>
      <c r="BC103" s="54">
        <v>0.21854304635761601</v>
      </c>
      <c r="BD103" s="54">
        <v>0</v>
      </c>
      <c r="BE103" s="60" t="s">
        <v>79</v>
      </c>
      <c r="BF103" s="60" t="s">
        <v>79</v>
      </c>
      <c r="BG103" s="1" t="s">
        <v>79</v>
      </c>
      <c r="BH103" s="1" t="s">
        <v>79</v>
      </c>
      <c r="BI103" s="1" t="s">
        <v>79</v>
      </c>
      <c r="BJ103" s="1" t="s">
        <v>79</v>
      </c>
      <c r="BK103" s="1" t="s">
        <v>79</v>
      </c>
      <c r="BL103" s="1" t="s">
        <v>79</v>
      </c>
      <c r="BM103" s="1">
        <v>1970</v>
      </c>
      <c r="BN103" s="1">
        <f t="shared" si="14"/>
        <v>44</v>
      </c>
      <c r="BO103" s="1">
        <v>0</v>
      </c>
      <c r="BP103" s="1" t="s">
        <v>79</v>
      </c>
      <c r="BQ103" s="1" t="s">
        <v>79</v>
      </c>
      <c r="BR103" s="1" t="s">
        <v>79</v>
      </c>
      <c r="BS103" s="1" t="s">
        <v>79</v>
      </c>
      <c r="BV103" s="12">
        <v>604</v>
      </c>
      <c r="BW103" s="12">
        <v>469</v>
      </c>
      <c r="BX103" s="12">
        <v>115</v>
      </c>
      <c r="BY103" s="12">
        <v>0</v>
      </c>
      <c r="BZ103" s="58">
        <v>0</v>
      </c>
      <c r="CA103" s="58">
        <v>17</v>
      </c>
      <c r="CB103" s="12">
        <v>0</v>
      </c>
      <c r="CC103" s="1">
        <v>0</v>
      </c>
      <c r="CD103" s="12">
        <v>0</v>
      </c>
      <c r="CE103" s="1">
        <v>7</v>
      </c>
      <c r="CF103" s="3">
        <v>1997</v>
      </c>
      <c r="CG103" s="12">
        <v>21</v>
      </c>
      <c r="CH103" s="12">
        <v>6</v>
      </c>
      <c r="CI103" s="12">
        <v>14</v>
      </c>
      <c r="CJ103" s="12">
        <v>0</v>
      </c>
      <c r="CK103" s="12">
        <v>0</v>
      </c>
      <c r="CL103" s="12">
        <v>1</v>
      </c>
      <c r="CM103" s="12">
        <v>0</v>
      </c>
      <c r="CN103" s="12">
        <v>0</v>
      </c>
      <c r="CO103" s="12">
        <v>0</v>
      </c>
      <c r="CP103" s="1">
        <v>7</v>
      </c>
      <c r="CQ103" s="3">
        <v>1997</v>
      </c>
      <c r="CR103" s="12">
        <v>46</v>
      </c>
      <c r="CS103" s="12">
        <v>23</v>
      </c>
      <c r="CT103" s="12">
        <v>16</v>
      </c>
      <c r="CU103" s="12">
        <v>0</v>
      </c>
      <c r="CV103" s="12">
        <v>0</v>
      </c>
      <c r="CW103" s="12">
        <v>7</v>
      </c>
      <c r="CX103" s="12">
        <v>0</v>
      </c>
      <c r="CY103" s="12">
        <v>0</v>
      </c>
      <c r="CZ103" s="12">
        <v>0</v>
      </c>
      <c r="DA103" s="1">
        <v>7</v>
      </c>
      <c r="DB103" s="3">
        <v>1997</v>
      </c>
      <c r="DC103" s="12">
        <v>67</v>
      </c>
      <c r="DD103" s="12">
        <v>29</v>
      </c>
      <c r="DE103" s="12">
        <v>30</v>
      </c>
      <c r="DF103" s="12">
        <v>0</v>
      </c>
      <c r="DG103" s="12">
        <v>0</v>
      </c>
      <c r="DH103" s="12">
        <v>8</v>
      </c>
      <c r="DI103" s="12">
        <v>0</v>
      </c>
      <c r="DJ103" s="12">
        <v>0</v>
      </c>
      <c r="DK103" s="12">
        <v>0</v>
      </c>
      <c r="DL103" s="14">
        <v>0.11092715231788101</v>
      </c>
      <c r="DM103" s="14">
        <f>CG103/DC103</f>
        <v>0.31343283582089554</v>
      </c>
      <c r="DP103" s="122"/>
      <c r="DQ103" s="122"/>
      <c r="DR103" s="183"/>
      <c r="DS103" s="183"/>
      <c r="DT103" s="183"/>
      <c r="DY103" s="184"/>
      <c r="DZ103" s="184"/>
      <c r="EA103" s="184"/>
      <c r="EB103" s="185"/>
      <c r="EC103" s="186"/>
      <c r="ED103" s="186"/>
      <c r="EE103" s="186"/>
      <c r="EF103" s="181"/>
    </row>
    <row r="104" spans="1:137" ht="14" customHeight="1">
      <c r="A104" s="102" t="s">
        <v>1151</v>
      </c>
      <c r="B104" s="84" t="s">
        <v>997</v>
      </c>
      <c r="G104" s="84"/>
      <c r="H104" s="84"/>
      <c r="I104" s="84"/>
      <c r="J104" s="84"/>
      <c r="M104" s="1" t="s">
        <v>536</v>
      </c>
      <c r="N104" s="1" t="s">
        <v>84</v>
      </c>
      <c r="O104" s="105"/>
      <c r="V104">
        <v>52.991553099524602</v>
      </c>
      <c r="W104">
        <v>13.858690626710599</v>
      </c>
      <c r="X104" s="4">
        <v>52.99</v>
      </c>
      <c r="Y104" s="4">
        <v>13.86</v>
      </c>
      <c r="Z104" s="264">
        <f t="shared" si="9"/>
        <v>1.5530995245995882E-3</v>
      </c>
      <c r="AA104" s="264">
        <f t="shared" si="10"/>
        <v>-1.3093732894002841E-3</v>
      </c>
      <c r="AH104" s="8">
        <v>570</v>
      </c>
      <c r="AI104" s="8">
        <v>409</v>
      </c>
      <c r="AJ104" s="71">
        <f t="shared" si="11"/>
        <v>161</v>
      </c>
      <c r="AK104" s="117">
        <v>6.7</v>
      </c>
      <c r="AM104" s="9">
        <v>22.9</v>
      </c>
      <c r="AO104" s="9">
        <v>-4</v>
      </c>
      <c r="AP104" s="9">
        <v>26.9</v>
      </c>
      <c r="AT104" s="9">
        <v>8.4</v>
      </c>
      <c r="AV104" s="9" t="s">
        <v>129</v>
      </c>
      <c r="AX104" s="120">
        <f t="shared" si="15"/>
        <v>67.857142857142861</v>
      </c>
      <c r="AY104" s="119">
        <v>23</v>
      </c>
      <c r="BN104" s="1">
        <f t="shared" si="14"/>
        <v>2014</v>
      </c>
      <c r="DP104" s="122"/>
      <c r="DQ104" s="122"/>
      <c r="DR104" s="183"/>
      <c r="DS104" s="183"/>
      <c r="DT104" s="183"/>
      <c r="DY104" s="184"/>
      <c r="DZ104" s="184"/>
      <c r="EA104" s="184"/>
      <c r="EB104" s="185"/>
      <c r="EC104" s="186"/>
      <c r="ED104" s="186"/>
      <c r="EE104" s="186"/>
      <c r="EF104" s="181"/>
    </row>
    <row r="105" spans="1:137" ht="15">
      <c r="A105" s="1" t="s">
        <v>528</v>
      </c>
      <c r="B105" s="84" t="s">
        <v>997</v>
      </c>
      <c r="C105" s="84" t="s">
        <v>997</v>
      </c>
      <c r="G105" s="84"/>
      <c r="H105" s="84"/>
      <c r="I105" s="84"/>
      <c r="J105" s="84"/>
      <c r="K105" s="1" t="s">
        <v>529</v>
      </c>
      <c r="M105" s="1" t="s">
        <v>536</v>
      </c>
      <c r="N105" s="1" t="s">
        <v>84</v>
      </c>
      <c r="O105" s="55" t="s">
        <v>530</v>
      </c>
      <c r="P105" s="55" t="s">
        <v>480</v>
      </c>
      <c r="Q105" s="2">
        <v>28</v>
      </c>
      <c r="R105" s="2">
        <v>0.28000000000000003</v>
      </c>
      <c r="S105" s="3" t="s">
        <v>125</v>
      </c>
      <c r="X105" s="4">
        <v>51.1</v>
      </c>
      <c r="Y105" s="4">
        <v>10.45</v>
      </c>
      <c r="Z105" s="264">
        <f t="shared" si="9"/>
        <v>-51.1</v>
      </c>
      <c r="AA105" s="264">
        <f t="shared" si="10"/>
        <v>-10.45</v>
      </c>
      <c r="AB105" s="5" t="s">
        <v>531</v>
      </c>
      <c r="AC105" s="5" t="s">
        <v>532</v>
      </c>
      <c r="AE105" s="52">
        <v>700</v>
      </c>
      <c r="AF105" s="52"/>
      <c r="AG105" s="52"/>
      <c r="AH105" s="53">
        <v>736</v>
      </c>
      <c r="AI105" s="53">
        <v>343</v>
      </c>
      <c r="AJ105" s="71">
        <f t="shared" si="11"/>
        <v>393</v>
      </c>
      <c r="AK105" s="117">
        <v>10</v>
      </c>
      <c r="AL105" s="62">
        <v>15.6</v>
      </c>
      <c r="AM105" s="9">
        <v>21</v>
      </c>
      <c r="AN105" s="62">
        <v>-1.6</v>
      </c>
      <c r="AO105" s="9">
        <v>-4.3</v>
      </c>
      <c r="AP105" s="9">
        <v>25.3</v>
      </c>
      <c r="AQ105" s="2">
        <v>6.5</v>
      </c>
      <c r="AT105" s="9">
        <v>7.1</v>
      </c>
      <c r="AV105" s="9" t="s">
        <v>63</v>
      </c>
      <c r="AW105" s="10">
        <v>22.285714285714299</v>
      </c>
      <c r="AX105" s="120">
        <f t="shared" si="15"/>
        <v>103.66197183098592</v>
      </c>
      <c r="AY105" s="119">
        <v>23</v>
      </c>
      <c r="AZ105" s="56" t="s">
        <v>857</v>
      </c>
      <c r="BA105" s="56" t="s">
        <v>122</v>
      </c>
      <c r="BB105" s="54">
        <v>0.65485179957657003</v>
      </c>
      <c r="BC105" s="54">
        <v>0.34518348623853201</v>
      </c>
      <c r="BD105" s="54">
        <v>0</v>
      </c>
      <c r="BE105" s="1" t="s">
        <v>77</v>
      </c>
      <c r="BF105" s="1">
        <v>9130</v>
      </c>
      <c r="BG105" s="56" t="s">
        <v>102</v>
      </c>
      <c r="BH105" s="1" t="s">
        <v>79</v>
      </c>
      <c r="BI105" s="1" t="s">
        <v>79</v>
      </c>
      <c r="BJ105" s="1" t="s">
        <v>79</v>
      </c>
      <c r="BK105" s="1" t="s">
        <v>79</v>
      </c>
      <c r="BL105" s="1" t="s">
        <v>79</v>
      </c>
      <c r="BM105" s="56">
        <v>1990</v>
      </c>
      <c r="BN105" s="1">
        <f t="shared" si="14"/>
        <v>24</v>
      </c>
      <c r="BO105" s="1">
        <v>0</v>
      </c>
      <c r="BP105" s="1" t="s">
        <v>79</v>
      </c>
      <c r="BQ105" s="1" t="s">
        <v>207</v>
      </c>
      <c r="BR105" s="1" t="s">
        <v>132</v>
      </c>
      <c r="BS105" s="1" t="s">
        <v>79</v>
      </c>
      <c r="BV105" s="12">
        <v>566.79999999999995</v>
      </c>
      <c r="BW105" s="12">
        <v>371.17</v>
      </c>
      <c r="BX105" s="12">
        <v>0</v>
      </c>
      <c r="BY105" s="12">
        <v>114.44</v>
      </c>
      <c r="BZ105" s="12">
        <v>48.38</v>
      </c>
      <c r="CA105" s="12">
        <v>32.83</v>
      </c>
      <c r="CB105" s="12">
        <v>0</v>
      </c>
      <c r="CC105" s="12">
        <v>0</v>
      </c>
      <c r="CD105" s="12">
        <v>0</v>
      </c>
      <c r="CE105" s="1" t="s">
        <v>79</v>
      </c>
      <c r="CF105" s="3" t="s">
        <v>79</v>
      </c>
      <c r="CG105" s="12">
        <v>21.5</v>
      </c>
      <c r="CH105" s="68" t="s">
        <v>79</v>
      </c>
      <c r="CI105" s="68" t="s">
        <v>79</v>
      </c>
      <c r="CJ105" s="68" t="s">
        <v>79</v>
      </c>
      <c r="CK105" s="68" t="s">
        <v>79</v>
      </c>
      <c r="CL105" s="68" t="s">
        <v>79</v>
      </c>
      <c r="CM105" s="68" t="s">
        <v>79</v>
      </c>
      <c r="CN105" s="68" t="s">
        <v>79</v>
      </c>
      <c r="CO105" s="68" t="s">
        <v>79</v>
      </c>
      <c r="CP105" s="1">
        <v>7</v>
      </c>
      <c r="CQ105" s="3">
        <v>1999</v>
      </c>
      <c r="CR105" s="12">
        <v>40.700000000000003</v>
      </c>
      <c r="CS105" s="68" t="s">
        <v>79</v>
      </c>
      <c r="CT105" s="68" t="s">
        <v>79</v>
      </c>
      <c r="CU105" s="68" t="s">
        <v>79</v>
      </c>
      <c r="CV105" s="68" t="s">
        <v>79</v>
      </c>
      <c r="CW105" s="68" t="s">
        <v>79</v>
      </c>
      <c r="CX105" s="68" t="s">
        <v>79</v>
      </c>
      <c r="CY105" s="68" t="s">
        <v>79</v>
      </c>
      <c r="CZ105" s="68" t="s">
        <v>79</v>
      </c>
      <c r="DA105" s="1">
        <v>7</v>
      </c>
      <c r="DB105" s="3">
        <v>2001</v>
      </c>
      <c r="DC105" s="12">
        <v>62.2</v>
      </c>
      <c r="DD105" s="12">
        <v>29.2</v>
      </c>
      <c r="DE105" s="12">
        <v>0</v>
      </c>
      <c r="DF105" s="12">
        <v>10.6</v>
      </c>
      <c r="DG105" s="12">
        <v>0</v>
      </c>
      <c r="DH105" s="12">
        <v>22.4</v>
      </c>
      <c r="DI105" s="12">
        <v>0</v>
      </c>
      <c r="DJ105" s="12">
        <v>0</v>
      </c>
      <c r="DK105" s="12">
        <v>0</v>
      </c>
      <c r="DL105" s="14">
        <v>0.10973888496824301</v>
      </c>
      <c r="DM105" s="14">
        <f>CG105/DC105</f>
        <v>0.34565916398713825</v>
      </c>
      <c r="DP105" s="122"/>
      <c r="DQ105" s="122"/>
      <c r="DR105" s="183"/>
      <c r="DS105" s="183"/>
      <c r="DT105" s="183"/>
      <c r="DY105" s="184"/>
      <c r="DZ105" s="184"/>
      <c r="EA105" s="184"/>
      <c r="EB105" s="185"/>
      <c r="EC105" s="186">
        <v>6.93</v>
      </c>
      <c r="ED105" s="186">
        <v>2.74</v>
      </c>
      <c r="EE105" s="186">
        <v>1.71</v>
      </c>
      <c r="EF105" s="181"/>
    </row>
    <row r="106" spans="1:137" s="269" customFormat="1" ht="13" customHeight="1">
      <c r="A106" s="269" t="s">
        <v>535</v>
      </c>
      <c r="B106" s="270" t="s">
        <v>997</v>
      </c>
      <c r="C106" s="270" t="s">
        <v>997</v>
      </c>
      <c r="D106" s="269">
        <v>2018</v>
      </c>
      <c r="E106" s="269" t="s">
        <v>1363</v>
      </c>
      <c r="F106" s="269" t="s">
        <v>1364</v>
      </c>
      <c r="G106" s="270" t="s">
        <v>997</v>
      </c>
      <c r="H106" s="270" t="s">
        <v>997</v>
      </c>
      <c r="I106" s="270" t="s">
        <v>997</v>
      </c>
      <c r="J106" s="270" t="s">
        <v>997</v>
      </c>
      <c r="K106" s="269" t="s">
        <v>123</v>
      </c>
      <c r="M106" s="269" t="s">
        <v>536</v>
      </c>
      <c r="N106" s="269" t="s">
        <v>84</v>
      </c>
      <c r="O106" s="271" t="s">
        <v>1358</v>
      </c>
      <c r="P106" s="271" t="s">
        <v>96</v>
      </c>
      <c r="Q106" s="272">
        <v>39.200000000000003</v>
      </c>
      <c r="R106" s="272">
        <v>25</v>
      </c>
      <c r="S106" s="273" t="s">
        <v>125</v>
      </c>
      <c r="V106" s="274"/>
      <c r="W106" s="274"/>
      <c r="X106" s="275">
        <v>52.2</v>
      </c>
      <c r="Y106" s="275">
        <v>13.25</v>
      </c>
      <c r="Z106" s="276">
        <f t="shared" si="9"/>
        <v>-52.2</v>
      </c>
      <c r="AA106" s="276">
        <f t="shared" si="10"/>
        <v>-13.25</v>
      </c>
      <c r="AB106" s="277" t="s">
        <v>126</v>
      </c>
      <c r="AC106" s="277" t="s">
        <v>127</v>
      </c>
      <c r="AD106" s="278" t="s">
        <v>128</v>
      </c>
      <c r="AE106" s="279">
        <v>589</v>
      </c>
      <c r="AF106" s="279"/>
      <c r="AG106" s="279">
        <v>289</v>
      </c>
      <c r="AH106" s="280">
        <v>597</v>
      </c>
      <c r="AI106" s="280">
        <v>415</v>
      </c>
      <c r="AJ106" s="279">
        <f t="shared" si="11"/>
        <v>182</v>
      </c>
      <c r="AK106" s="281">
        <v>9.4</v>
      </c>
      <c r="AL106" s="272">
        <v>17.2</v>
      </c>
      <c r="AM106" s="282">
        <v>21.5</v>
      </c>
      <c r="AN106" s="272">
        <v>-0.60000000000000009</v>
      </c>
      <c r="AO106" s="282">
        <v>-3.7</v>
      </c>
      <c r="AP106" s="282">
        <v>25.2</v>
      </c>
      <c r="AQ106" s="272">
        <v>7.9</v>
      </c>
      <c r="AR106" s="272">
        <v>14.8</v>
      </c>
      <c r="AS106" s="272"/>
      <c r="AT106" s="282">
        <v>7.8</v>
      </c>
      <c r="AU106" s="272"/>
      <c r="AV106" s="282" t="s">
        <v>129</v>
      </c>
      <c r="AW106" s="283">
        <v>30.228471001757502</v>
      </c>
      <c r="AX106" s="284">
        <f t="shared" si="15"/>
        <v>76.538461538461547</v>
      </c>
      <c r="AY106" s="285">
        <v>23</v>
      </c>
      <c r="AZ106" s="269" t="s">
        <v>160</v>
      </c>
      <c r="BA106" s="269" t="s">
        <v>122</v>
      </c>
      <c r="BB106" s="286">
        <v>0.99802371541502</v>
      </c>
      <c r="BC106" s="286">
        <v>1.9762845849802401E-3</v>
      </c>
      <c r="BD106" s="286">
        <v>0</v>
      </c>
      <c r="BE106" s="269" t="s">
        <v>77</v>
      </c>
      <c r="BF106" s="269">
        <v>9130</v>
      </c>
      <c r="BG106" s="269" t="s">
        <v>102</v>
      </c>
      <c r="BH106" s="269" t="s">
        <v>79</v>
      </c>
      <c r="BI106" s="269" t="s">
        <v>79</v>
      </c>
      <c r="BJ106" s="269" t="s">
        <v>79</v>
      </c>
      <c r="BK106" s="269" t="s">
        <v>130</v>
      </c>
      <c r="BL106" s="269" t="s">
        <v>131</v>
      </c>
      <c r="BM106" s="269">
        <v>1938</v>
      </c>
      <c r="BN106" s="269">
        <f t="shared" si="14"/>
        <v>76</v>
      </c>
      <c r="BO106" s="269">
        <v>1</v>
      </c>
      <c r="BP106" s="269" t="s">
        <v>79</v>
      </c>
      <c r="BQ106" s="269" t="s">
        <v>79</v>
      </c>
      <c r="BR106" s="269" t="s">
        <v>132</v>
      </c>
      <c r="BS106" s="269" t="s">
        <v>133</v>
      </c>
      <c r="BT106" s="269" t="s">
        <v>134</v>
      </c>
      <c r="BV106" s="287">
        <v>506</v>
      </c>
      <c r="BW106" s="287">
        <v>505</v>
      </c>
      <c r="BX106" s="287">
        <v>0</v>
      </c>
      <c r="BY106" s="287">
        <v>0</v>
      </c>
      <c r="BZ106" s="287">
        <v>0</v>
      </c>
      <c r="CA106" s="287">
        <v>1</v>
      </c>
      <c r="CB106" s="287">
        <v>0</v>
      </c>
      <c r="CC106" s="287">
        <v>0</v>
      </c>
      <c r="CD106" s="287">
        <v>0</v>
      </c>
      <c r="CE106" s="269">
        <v>7</v>
      </c>
      <c r="CF106" s="288">
        <v>1999</v>
      </c>
      <c r="CG106" s="287">
        <v>71.81</v>
      </c>
      <c r="CH106" s="287">
        <v>71.81</v>
      </c>
      <c r="CI106" s="287">
        <v>0</v>
      </c>
      <c r="CJ106" s="287">
        <v>0</v>
      </c>
      <c r="CK106" s="287">
        <v>0</v>
      </c>
      <c r="CL106" s="287">
        <v>0</v>
      </c>
      <c r="CM106" s="287">
        <v>0</v>
      </c>
      <c r="CN106" s="287">
        <v>0</v>
      </c>
      <c r="CO106" s="287">
        <v>0</v>
      </c>
      <c r="CP106" s="269">
        <v>7</v>
      </c>
      <c r="CQ106" s="288">
        <v>1999</v>
      </c>
      <c r="CR106" s="287">
        <v>169.99</v>
      </c>
      <c r="CS106" s="287">
        <v>169.84</v>
      </c>
      <c r="CT106" s="287">
        <v>0</v>
      </c>
      <c r="CU106" s="287">
        <v>0</v>
      </c>
      <c r="CV106" s="287">
        <v>0</v>
      </c>
      <c r="CW106" s="287">
        <v>0</v>
      </c>
      <c r="CX106" s="287">
        <v>0</v>
      </c>
      <c r="CY106" s="287">
        <v>0.15</v>
      </c>
      <c r="CZ106" s="287">
        <v>0</v>
      </c>
      <c r="DA106" s="269">
        <v>15</v>
      </c>
      <c r="DB106" s="288">
        <v>1999</v>
      </c>
      <c r="DC106" s="287">
        <v>241.8</v>
      </c>
      <c r="DD106" s="287">
        <v>241.65</v>
      </c>
      <c r="DE106" s="287">
        <v>0</v>
      </c>
      <c r="DF106" s="287">
        <v>0</v>
      </c>
      <c r="DG106" s="287">
        <v>0</v>
      </c>
      <c r="DH106" s="287">
        <v>0</v>
      </c>
      <c r="DI106" s="287">
        <v>0</v>
      </c>
      <c r="DJ106" s="287">
        <v>0.15</v>
      </c>
      <c r="DK106" s="287">
        <v>0</v>
      </c>
      <c r="DL106" s="289">
        <v>0.47800000000000004</v>
      </c>
      <c r="DM106" s="289">
        <f>CG106/DC106</f>
        <v>0.29698097601323409</v>
      </c>
      <c r="DP106" s="290"/>
      <c r="DQ106" s="290"/>
      <c r="DR106" s="291"/>
      <c r="DS106" s="291"/>
      <c r="DT106" s="291"/>
      <c r="DY106" s="292"/>
      <c r="DZ106" s="292"/>
      <c r="EA106" s="292"/>
      <c r="EB106" s="293"/>
      <c r="EC106" s="294">
        <v>0.78</v>
      </c>
      <c r="ED106" s="294">
        <v>1.63</v>
      </c>
      <c r="EE106" s="294">
        <v>0.69</v>
      </c>
      <c r="EF106" s="295"/>
    </row>
    <row r="107" spans="1:137" ht="15">
      <c r="A107" s="56" t="s">
        <v>538</v>
      </c>
      <c r="B107" s="86" t="s">
        <v>997</v>
      </c>
      <c r="C107" s="86"/>
      <c r="D107" s="56"/>
      <c r="E107" s="56"/>
      <c r="F107" s="56"/>
      <c r="G107" s="86"/>
      <c r="H107" s="86" t="s">
        <v>997</v>
      </c>
      <c r="I107" s="86"/>
      <c r="J107" s="86"/>
      <c r="K107" s="56" t="s">
        <v>539</v>
      </c>
      <c r="L107" s="56" t="s">
        <v>540</v>
      </c>
      <c r="M107" s="1" t="s">
        <v>536</v>
      </c>
      <c r="N107" s="56" t="s">
        <v>84</v>
      </c>
      <c r="O107" s="64" t="s">
        <v>1139</v>
      </c>
      <c r="P107" s="64" t="s">
        <v>96</v>
      </c>
      <c r="Q107" s="62">
        <v>109.2</v>
      </c>
      <c r="R107" s="62">
        <v>1</v>
      </c>
      <c r="S107" s="63" t="s">
        <v>97</v>
      </c>
      <c r="T107" s="56"/>
      <c r="U107" s="56"/>
      <c r="V107">
        <v>49.927973240958103</v>
      </c>
      <c r="W107">
        <v>9.45963673922674</v>
      </c>
      <c r="X107" s="69">
        <v>49.95</v>
      </c>
      <c r="Y107" s="69">
        <v>9.4</v>
      </c>
      <c r="Z107" s="264">
        <f t="shared" si="9"/>
        <v>-2.2026759041899879E-2</v>
      </c>
      <c r="AA107" s="264">
        <f t="shared" si="10"/>
        <v>5.9636739226739621E-2</v>
      </c>
      <c r="AB107" s="70" t="s">
        <v>541</v>
      </c>
      <c r="AC107" s="70" t="s">
        <v>542</v>
      </c>
      <c r="AE107" s="71">
        <v>913</v>
      </c>
      <c r="AF107" s="71"/>
      <c r="AG107" s="71">
        <v>375</v>
      </c>
      <c r="AH107" s="53">
        <v>746</v>
      </c>
      <c r="AI107" s="53">
        <v>295</v>
      </c>
      <c r="AJ107" s="71">
        <f t="shared" si="11"/>
        <v>451</v>
      </c>
      <c r="AK107" s="117">
        <v>9</v>
      </c>
      <c r="AL107" s="62">
        <v>15.7</v>
      </c>
      <c r="AM107" s="9">
        <v>23</v>
      </c>
      <c r="AN107" s="62">
        <v>-3.2</v>
      </c>
      <c r="AO107" s="9">
        <v>-3.5</v>
      </c>
      <c r="AP107" s="9">
        <v>26.5</v>
      </c>
      <c r="AQ107" s="62">
        <v>8.1</v>
      </c>
      <c r="AR107" s="62">
        <v>14.6</v>
      </c>
      <c r="AS107" s="62"/>
      <c r="AT107" s="9">
        <v>8.5</v>
      </c>
      <c r="AU107" s="62"/>
      <c r="AV107" s="9" t="s">
        <v>63</v>
      </c>
      <c r="AW107" s="72">
        <v>24.6081504702194</v>
      </c>
      <c r="AX107" s="120">
        <f t="shared" si="15"/>
        <v>87.764705882352942</v>
      </c>
      <c r="AY107" s="119">
        <v>23</v>
      </c>
      <c r="AZ107" s="56" t="s">
        <v>160</v>
      </c>
      <c r="BA107" s="56" t="s">
        <v>122</v>
      </c>
      <c r="BB107" s="73" t="s">
        <v>79</v>
      </c>
      <c r="BC107" s="73" t="s">
        <v>79</v>
      </c>
      <c r="BD107" s="73" t="s">
        <v>79</v>
      </c>
      <c r="BE107" s="60" t="s">
        <v>79</v>
      </c>
      <c r="BF107" s="60" t="s">
        <v>79</v>
      </c>
      <c r="BG107" s="1" t="s">
        <v>79</v>
      </c>
      <c r="BH107" s="1" t="s">
        <v>79</v>
      </c>
      <c r="BI107" s="1" t="s">
        <v>79</v>
      </c>
      <c r="BJ107" s="60" t="s">
        <v>79</v>
      </c>
      <c r="BK107" s="60" t="s">
        <v>79</v>
      </c>
      <c r="BL107" s="60" t="s">
        <v>79</v>
      </c>
      <c r="BM107" s="56">
        <v>1978</v>
      </c>
      <c r="BN107" s="1">
        <f t="shared" si="14"/>
        <v>36</v>
      </c>
      <c r="BO107" s="1">
        <v>0</v>
      </c>
      <c r="BP107" s="60" t="s">
        <v>79</v>
      </c>
      <c r="BQ107" s="60" t="s">
        <v>79</v>
      </c>
      <c r="BR107" s="60" t="s">
        <v>79</v>
      </c>
      <c r="BS107" s="60" t="s">
        <v>79</v>
      </c>
      <c r="BT107" s="56"/>
      <c r="BU107" s="56"/>
      <c r="BV107" s="58">
        <v>576</v>
      </c>
      <c r="BW107" s="68" t="s">
        <v>79</v>
      </c>
      <c r="BX107" s="68" t="s">
        <v>79</v>
      </c>
      <c r="BY107" s="68" t="s">
        <v>79</v>
      </c>
      <c r="BZ107" s="68" t="s">
        <v>79</v>
      </c>
      <c r="CA107" s="68" t="s">
        <v>79</v>
      </c>
      <c r="CB107" s="68" t="s">
        <v>79</v>
      </c>
      <c r="CC107" s="68" t="s">
        <v>79</v>
      </c>
      <c r="CD107" s="68" t="s">
        <v>79</v>
      </c>
      <c r="CE107" s="60" t="s">
        <v>79</v>
      </c>
      <c r="CF107" s="63">
        <v>1991</v>
      </c>
      <c r="CG107" s="58">
        <v>16</v>
      </c>
      <c r="CH107" s="68" t="s">
        <v>79</v>
      </c>
      <c r="CI107" s="68" t="s">
        <v>79</v>
      </c>
      <c r="CJ107" s="68" t="s">
        <v>79</v>
      </c>
      <c r="CK107" s="68" t="s">
        <v>79</v>
      </c>
      <c r="CL107" s="68" t="s">
        <v>79</v>
      </c>
      <c r="CM107" s="68" t="s">
        <v>79</v>
      </c>
      <c r="CN107" s="68" t="s">
        <v>79</v>
      </c>
      <c r="CO107" s="68" t="s">
        <v>79</v>
      </c>
      <c r="CP107" s="68" t="s">
        <v>79</v>
      </c>
      <c r="CQ107" s="63">
        <v>1991</v>
      </c>
      <c r="CR107" s="58">
        <v>79</v>
      </c>
      <c r="CS107" s="60" t="s">
        <v>79</v>
      </c>
      <c r="CT107" s="60" t="s">
        <v>79</v>
      </c>
      <c r="CU107" s="60" t="s">
        <v>79</v>
      </c>
      <c r="CV107" s="60" t="s">
        <v>79</v>
      </c>
      <c r="CW107" s="60" t="s">
        <v>79</v>
      </c>
      <c r="CX107" s="60" t="s">
        <v>79</v>
      </c>
      <c r="CY107" s="60" t="s">
        <v>79</v>
      </c>
      <c r="CZ107" s="60" t="s">
        <v>79</v>
      </c>
      <c r="DA107" s="60" t="s">
        <v>79</v>
      </c>
      <c r="DB107" s="63">
        <v>1991</v>
      </c>
      <c r="DC107" s="58">
        <v>95</v>
      </c>
      <c r="DD107" s="68" t="s">
        <v>79</v>
      </c>
      <c r="DE107" s="68" t="s">
        <v>79</v>
      </c>
      <c r="DF107" s="68" t="s">
        <v>79</v>
      </c>
      <c r="DG107" s="68" t="s">
        <v>79</v>
      </c>
      <c r="DH107" s="68" t="s">
        <v>79</v>
      </c>
      <c r="DI107" s="68" t="s">
        <v>79</v>
      </c>
      <c r="DJ107" s="68" t="s">
        <v>79</v>
      </c>
      <c r="DK107" s="68" t="s">
        <v>79</v>
      </c>
      <c r="DL107" s="14">
        <v>0.16493055555555602</v>
      </c>
      <c r="DM107" s="14">
        <f>CG107/DC107</f>
        <v>0.16842105263157894</v>
      </c>
      <c r="DN107" s="56"/>
      <c r="DO107" s="56"/>
      <c r="DP107" s="122"/>
      <c r="DQ107" s="122"/>
      <c r="DR107" s="183"/>
      <c r="DS107" s="183"/>
      <c r="DT107" s="183"/>
      <c r="DY107" s="184"/>
      <c r="DZ107" s="184"/>
      <c r="EA107" s="184"/>
      <c r="EB107" s="185"/>
      <c r="EC107" s="186"/>
      <c r="ED107" s="186"/>
      <c r="EE107" s="186"/>
      <c r="EF107" s="181"/>
    </row>
    <row r="108" spans="1:137" ht="40">
      <c r="A108" s="56" t="s">
        <v>543</v>
      </c>
      <c r="B108" s="86" t="s">
        <v>997</v>
      </c>
      <c r="C108" s="86"/>
      <c r="D108" s="56"/>
      <c r="E108" s="56"/>
      <c r="F108" s="56"/>
      <c r="G108" s="86"/>
      <c r="H108" s="86"/>
      <c r="I108" s="86"/>
      <c r="J108" s="86"/>
      <c r="K108" s="56" t="s">
        <v>544</v>
      </c>
      <c r="L108" s="56"/>
      <c r="M108" s="1" t="s">
        <v>536</v>
      </c>
      <c r="N108" s="56" t="s">
        <v>84</v>
      </c>
      <c r="O108" s="64" t="s">
        <v>545</v>
      </c>
      <c r="P108" s="64" t="s">
        <v>480</v>
      </c>
      <c r="Q108" s="62">
        <v>55</v>
      </c>
      <c r="R108" s="62">
        <v>55</v>
      </c>
      <c r="S108" s="63" t="s">
        <v>125</v>
      </c>
      <c r="T108" s="56"/>
      <c r="U108" s="56"/>
      <c r="X108" s="69">
        <v>49.466666666666697</v>
      </c>
      <c r="Y108" s="69">
        <v>6.8666666666666698</v>
      </c>
      <c r="Z108" s="264">
        <f t="shared" si="9"/>
        <v>-49.466666666666697</v>
      </c>
      <c r="AA108" s="264">
        <f t="shared" si="10"/>
        <v>-6.8666666666666698</v>
      </c>
      <c r="AB108" s="70" t="s">
        <v>546</v>
      </c>
      <c r="AC108" s="70" t="s">
        <v>547</v>
      </c>
      <c r="AE108" s="71">
        <v>842</v>
      </c>
      <c r="AF108" s="71"/>
      <c r="AG108" s="71"/>
      <c r="AH108" s="53">
        <v>733</v>
      </c>
      <c r="AI108" s="53">
        <v>303</v>
      </c>
      <c r="AJ108" s="71">
        <f t="shared" si="11"/>
        <v>430</v>
      </c>
      <c r="AK108" s="117">
        <v>4.9000000000000004</v>
      </c>
      <c r="AL108" s="62">
        <v>17.3</v>
      </c>
      <c r="AM108" s="9">
        <v>23.4</v>
      </c>
      <c r="AN108" s="62">
        <v>-0.1</v>
      </c>
      <c r="AO108" s="9">
        <v>-1.8</v>
      </c>
      <c r="AP108" s="9">
        <v>25.2</v>
      </c>
      <c r="AQ108" s="62">
        <v>9</v>
      </c>
      <c r="AR108" s="62"/>
      <c r="AS108" s="62"/>
      <c r="AT108" s="9">
        <v>9.4</v>
      </c>
      <c r="AU108" s="62"/>
      <c r="AV108" s="9" t="s">
        <v>63</v>
      </c>
      <c r="AW108" s="72">
        <v>20.5463182897862</v>
      </c>
      <c r="AX108" s="120">
        <f t="shared" si="15"/>
        <v>77.978723404255319</v>
      </c>
      <c r="AY108" s="119">
        <v>25</v>
      </c>
      <c r="AZ108" s="56" t="s">
        <v>858</v>
      </c>
      <c r="BA108" s="56" t="s">
        <v>122</v>
      </c>
      <c r="BB108" s="54">
        <v>0.5759933314809671</v>
      </c>
      <c r="BC108" s="54">
        <v>0.36037788274520705</v>
      </c>
      <c r="BD108" s="54">
        <v>6.3628785773826094E-2</v>
      </c>
      <c r="BE108" s="1" t="s">
        <v>77</v>
      </c>
      <c r="BF108" s="56">
        <v>9130</v>
      </c>
      <c r="BG108" s="1" t="s">
        <v>79</v>
      </c>
      <c r="BH108" s="1" t="s">
        <v>79</v>
      </c>
      <c r="BI108" s="1" t="s">
        <v>79</v>
      </c>
      <c r="BJ108" s="60" t="s">
        <v>79</v>
      </c>
      <c r="BK108" s="60" t="s">
        <v>79</v>
      </c>
      <c r="BL108" s="60" t="s">
        <v>79</v>
      </c>
      <c r="BM108" s="56">
        <v>1972</v>
      </c>
      <c r="BN108" s="1">
        <f t="shared" si="14"/>
        <v>42</v>
      </c>
      <c r="BO108" s="1">
        <v>0</v>
      </c>
      <c r="BP108" s="56" t="s">
        <v>79</v>
      </c>
      <c r="BQ108" s="56" t="s">
        <v>207</v>
      </c>
      <c r="BR108" s="56" t="s">
        <v>132</v>
      </c>
      <c r="BS108" s="56" t="s">
        <v>79</v>
      </c>
      <c r="BT108" s="56" t="s">
        <v>548</v>
      </c>
      <c r="BU108" s="56"/>
      <c r="BV108" s="58">
        <v>359.9</v>
      </c>
      <c r="BW108" s="58">
        <v>207.3</v>
      </c>
      <c r="BX108" s="58">
        <v>35.5</v>
      </c>
      <c r="BY108" s="58">
        <v>36.9</v>
      </c>
      <c r="BZ108" s="58">
        <v>31.9</v>
      </c>
      <c r="CA108" s="58">
        <v>25.4</v>
      </c>
      <c r="CB108" s="58">
        <v>4.2</v>
      </c>
      <c r="CC108" s="58">
        <v>16.3</v>
      </c>
      <c r="CD108" s="58">
        <v>2.4</v>
      </c>
      <c r="CE108" s="56" t="s">
        <v>79</v>
      </c>
      <c r="CF108" s="63">
        <v>2000</v>
      </c>
      <c r="CG108" s="58">
        <v>45</v>
      </c>
      <c r="CH108" s="68" t="s">
        <v>79</v>
      </c>
      <c r="CI108" s="68" t="s">
        <v>79</v>
      </c>
      <c r="CJ108" s="68" t="s">
        <v>79</v>
      </c>
      <c r="CK108" s="68" t="s">
        <v>79</v>
      </c>
      <c r="CL108" s="68" t="s">
        <v>79</v>
      </c>
      <c r="CM108" s="68" t="s">
        <v>79</v>
      </c>
      <c r="CN108" s="68" t="s">
        <v>79</v>
      </c>
      <c r="CO108" s="68" t="s">
        <v>79</v>
      </c>
      <c r="CP108" s="60" t="s">
        <v>79</v>
      </c>
      <c r="CQ108" s="63">
        <v>2000</v>
      </c>
      <c r="CR108" s="58">
        <v>10</v>
      </c>
      <c r="CS108" s="68" t="s">
        <v>79</v>
      </c>
      <c r="CT108" s="68" t="s">
        <v>79</v>
      </c>
      <c r="CU108" s="68" t="s">
        <v>79</v>
      </c>
      <c r="CV108" s="68" t="s">
        <v>79</v>
      </c>
      <c r="CW108" s="68" t="s">
        <v>79</v>
      </c>
      <c r="CX108" s="68" t="s">
        <v>79</v>
      </c>
      <c r="CY108" s="68" t="s">
        <v>79</v>
      </c>
      <c r="CZ108" s="68" t="s">
        <v>79</v>
      </c>
      <c r="DA108" s="60" t="s">
        <v>79</v>
      </c>
      <c r="DB108" s="63">
        <v>2000</v>
      </c>
      <c r="DC108" s="58">
        <v>55</v>
      </c>
      <c r="DD108" s="57" t="s">
        <v>79</v>
      </c>
      <c r="DE108" s="57" t="s">
        <v>79</v>
      </c>
      <c r="DF108" s="57" t="s">
        <v>79</v>
      </c>
      <c r="DG108" s="57" t="s">
        <v>79</v>
      </c>
      <c r="DH108" s="57" t="s">
        <v>79</v>
      </c>
      <c r="DI108" s="57" t="s">
        <v>79</v>
      </c>
      <c r="DJ108" s="57" t="s">
        <v>79</v>
      </c>
      <c r="DK108" s="57" t="s">
        <v>79</v>
      </c>
      <c r="DL108" s="14">
        <v>0.15282022784106702</v>
      </c>
      <c r="DM108" s="14">
        <f>CG108/DC108</f>
        <v>0.81818181818181823</v>
      </c>
      <c r="DN108" s="56"/>
      <c r="DO108" s="56"/>
      <c r="DP108" s="122"/>
      <c r="DQ108" s="122"/>
      <c r="DR108" s="183"/>
      <c r="DS108" s="183"/>
      <c r="DT108" s="183"/>
      <c r="DY108" s="184"/>
      <c r="DZ108" s="184"/>
      <c r="EA108" s="184"/>
      <c r="EB108" s="185"/>
      <c r="EC108" s="186"/>
      <c r="ED108" s="186"/>
      <c r="EE108" s="186"/>
      <c r="EF108" s="181"/>
      <c r="EG108" s="56"/>
    </row>
    <row r="109" spans="1:137" ht="15">
      <c r="A109" s="1" t="s">
        <v>543</v>
      </c>
      <c r="B109" s="84" t="s">
        <v>997</v>
      </c>
      <c r="C109" s="84"/>
      <c r="G109" s="84"/>
      <c r="H109" s="84"/>
      <c r="I109" s="84"/>
      <c r="J109" s="84"/>
      <c r="M109" s="1" t="s">
        <v>536</v>
      </c>
      <c r="N109" s="1" t="s">
        <v>84</v>
      </c>
      <c r="O109" s="55" t="s">
        <v>545</v>
      </c>
      <c r="Q109" s="1">
        <v>55</v>
      </c>
      <c r="R109" s="1"/>
      <c r="S109" s="1"/>
      <c r="X109" s="4">
        <v>49.47</v>
      </c>
      <c r="Y109" s="4">
        <v>6.87</v>
      </c>
      <c r="Z109" s="264">
        <f t="shared" si="9"/>
        <v>-49.47</v>
      </c>
      <c r="AA109" s="264">
        <f t="shared" si="10"/>
        <v>-6.87</v>
      </c>
      <c r="AB109" s="1" t="s">
        <v>546</v>
      </c>
      <c r="AC109" s="1"/>
      <c r="AD109" s="79"/>
      <c r="AE109" s="1"/>
      <c r="AF109" s="1"/>
      <c r="AG109" s="1"/>
      <c r="AH109" s="53">
        <v>733</v>
      </c>
      <c r="AI109" s="53">
        <v>303</v>
      </c>
      <c r="AJ109" s="71">
        <f t="shared" si="11"/>
        <v>430</v>
      </c>
      <c r="AK109" s="117">
        <v>4.9000000000000004</v>
      </c>
      <c r="AM109" s="9">
        <v>23.4</v>
      </c>
      <c r="AO109" s="9">
        <v>-1.8</v>
      </c>
      <c r="AP109" s="9">
        <v>25.2</v>
      </c>
      <c r="AT109" s="9">
        <v>9.4</v>
      </c>
      <c r="AU109" s="1"/>
      <c r="AV109" s="79" t="s">
        <v>63</v>
      </c>
      <c r="AW109" s="1"/>
      <c r="AX109" s="120">
        <f t="shared" si="15"/>
        <v>77.978723404255319</v>
      </c>
      <c r="AY109" s="119">
        <v>25</v>
      </c>
      <c r="AZ109" s="1" t="s">
        <v>160</v>
      </c>
      <c r="BN109" s="1">
        <f t="shared" si="14"/>
        <v>2014</v>
      </c>
      <c r="BV109" s="1">
        <v>297</v>
      </c>
      <c r="BW109" s="1"/>
      <c r="BX109" s="1"/>
      <c r="BY109" s="1"/>
      <c r="BZ109" s="1"/>
      <c r="CA109" s="1"/>
      <c r="CB109" s="1"/>
      <c r="CC109" s="1"/>
      <c r="CD109" s="1"/>
      <c r="CE109" s="55" t="s">
        <v>359</v>
      </c>
      <c r="CF109" s="1"/>
      <c r="CG109" s="1">
        <v>13</v>
      </c>
      <c r="CH109" s="1"/>
      <c r="CI109" s="1"/>
      <c r="CJ109" s="1"/>
      <c r="CK109" s="1"/>
      <c r="CL109" s="1"/>
      <c r="CM109" s="1"/>
      <c r="CN109" s="1"/>
      <c r="CO109" s="1"/>
      <c r="CP109" s="55" t="s">
        <v>359</v>
      </c>
      <c r="CQ109" s="1">
        <v>1986</v>
      </c>
      <c r="CR109" s="1">
        <v>5</v>
      </c>
      <c r="CS109" s="1"/>
      <c r="CT109" s="1"/>
      <c r="CU109" s="1"/>
      <c r="CV109" s="1"/>
      <c r="CW109" s="1"/>
      <c r="CX109" s="1"/>
      <c r="CY109" s="1"/>
      <c r="CZ109" s="1"/>
      <c r="DA109" s="55" t="s">
        <v>359</v>
      </c>
      <c r="DB109" s="1"/>
      <c r="DC109" s="1">
        <v>18</v>
      </c>
      <c r="DL109" s="1"/>
      <c r="DM109" s="91">
        <v>0.06</v>
      </c>
      <c r="DP109" s="122"/>
      <c r="DQ109" s="122"/>
      <c r="DR109" s="183"/>
      <c r="DS109" s="183"/>
      <c r="DT109" s="183"/>
      <c r="DY109" s="184"/>
      <c r="DZ109" s="184"/>
      <c r="EA109" s="184"/>
      <c r="EB109" s="185"/>
      <c r="EC109" s="186"/>
      <c r="ED109" s="186"/>
      <c r="EE109" s="186"/>
      <c r="EF109" s="181"/>
    </row>
    <row r="110" spans="1:137" ht="14" customHeight="1">
      <c r="A110" s="1" t="s">
        <v>543</v>
      </c>
      <c r="B110" s="84" t="s">
        <v>997</v>
      </c>
      <c r="C110" s="84"/>
      <c r="G110" s="84"/>
      <c r="H110" s="84"/>
      <c r="I110" s="84"/>
      <c r="J110" s="84"/>
      <c r="M110" s="1" t="s">
        <v>536</v>
      </c>
      <c r="N110" s="1" t="s">
        <v>84</v>
      </c>
      <c r="O110" s="55" t="s">
        <v>545</v>
      </c>
      <c r="Q110" s="1">
        <v>55</v>
      </c>
      <c r="R110" s="1"/>
      <c r="S110" s="1"/>
      <c r="X110" s="4">
        <v>49.47</v>
      </c>
      <c r="Y110" s="4">
        <v>6.87</v>
      </c>
      <c r="Z110" s="264">
        <f t="shared" si="9"/>
        <v>-49.47</v>
      </c>
      <c r="AA110" s="264">
        <f t="shared" si="10"/>
        <v>-6.87</v>
      </c>
      <c r="AB110" s="1" t="s">
        <v>546</v>
      </c>
      <c r="AC110" s="1"/>
      <c r="AD110" s="79"/>
      <c r="AE110" s="1"/>
      <c r="AF110" s="1"/>
      <c r="AG110" s="1"/>
      <c r="AH110" s="53">
        <v>733</v>
      </c>
      <c r="AI110" s="53">
        <v>303</v>
      </c>
      <c r="AJ110" s="71">
        <f t="shared" si="11"/>
        <v>430</v>
      </c>
      <c r="AK110" s="117">
        <v>4.9000000000000004</v>
      </c>
      <c r="AM110" s="9">
        <v>23.4</v>
      </c>
      <c r="AO110" s="9">
        <v>-1.8</v>
      </c>
      <c r="AP110" s="9">
        <v>25.2</v>
      </c>
      <c r="AT110" s="9">
        <v>9.4</v>
      </c>
      <c r="AU110" s="1"/>
      <c r="AV110" s="79" t="s">
        <v>63</v>
      </c>
      <c r="AW110" s="1"/>
      <c r="AX110" s="120">
        <f t="shared" si="15"/>
        <v>77.978723404255319</v>
      </c>
      <c r="AY110" s="119">
        <v>25</v>
      </c>
      <c r="AZ110" s="1" t="s">
        <v>160</v>
      </c>
      <c r="BN110" s="1">
        <f t="shared" ref="BN110:BN141" si="17">2014-BM110</f>
        <v>2014</v>
      </c>
      <c r="BV110" s="1">
        <v>360</v>
      </c>
      <c r="BW110" s="1"/>
      <c r="BX110" s="1"/>
      <c r="BY110" s="1"/>
      <c r="BZ110" s="1"/>
      <c r="CA110" s="1"/>
      <c r="CB110" s="1"/>
      <c r="CC110" s="1"/>
      <c r="CD110" s="1"/>
      <c r="CE110" s="55" t="s">
        <v>359</v>
      </c>
      <c r="CF110" s="1"/>
      <c r="CG110" s="1">
        <v>45</v>
      </c>
      <c r="CH110" s="1"/>
      <c r="CI110" s="1"/>
      <c r="CJ110" s="1"/>
      <c r="CK110" s="1"/>
      <c r="CL110" s="1"/>
      <c r="CM110" s="1"/>
      <c r="CN110" s="1"/>
      <c r="CO110" s="1"/>
      <c r="CP110" s="55" t="s">
        <v>359</v>
      </c>
      <c r="CQ110" s="1">
        <v>2000</v>
      </c>
      <c r="CR110" s="1">
        <v>10</v>
      </c>
      <c r="CS110" s="1"/>
      <c r="CT110" s="1"/>
      <c r="CU110" s="1"/>
      <c r="CV110" s="1"/>
      <c r="CW110" s="1"/>
      <c r="CX110" s="1"/>
      <c r="CY110" s="1"/>
      <c r="CZ110" s="1"/>
      <c r="DA110" s="55" t="s">
        <v>359</v>
      </c>
      <c r="DB110" s="1"/>
      <c r="DC110" s="1">
        <v>55</v>
      </c>
      <c r="DL110" s="1"/>
      <c r="DM110" s="91">
        <v>0.15</v>
      </c>
      <c r="DP110" s="122"/>
      <c r="DQ110" s="122"/>
      <c r="DR110" s="183"/>
      <c r="DS110" s="183"/>
      <c r="DT110" s="183"/>
      <c r="DY110" s="184"/>
      <c r="DZ110" s="184"/>
      <c r="EA110" s="184"/>
      <c r="EB110" s="185"/>
      <c r="EC110" s="186"/>
      <c r="ED110" s="186"/>
      <c r="EE110" s="186"/>
      <c r="EF110" s="181"/>
    </row>
    <row r="111" spans="1:137" ht="15">
      <c r="A111" s="1" t="s">
        <v>549</v>
      </c>
      <c r="B111" s="84" t="s">
        <v>997</v>
      </c>
      <c r="C111" s="84"/>
      <c r="G111" s="84"/>
      <c r="H111" s="84"/>
      <c r="I111" s="84"/>
      <c r="J111" s="84"/>
      <c r="K111" s="1" t="s">
        <v>550</v>
      </c>
      <c r="M111" s="1" t="s">
        <v>536</v>
      </c>
      <c r="N111" s="1" t="s">
        <v>84</v>
      </c>
      <c r="O111" s="55" t="s">
        <v>502</v>
      </c>
      <c r="P111" s="55" t="s">
        <v>503</v>
      </c>
      <c r="Q111" s="62">
        <v>55.5</v>
      </c>
      <c r="R111" s="62">
        <v>1</v>
      </c>
      <c r="S111" s="63" t="s">
        <v>97</v>
      </c>
      <c r="X111" s="4">
        <v>51.75</v>
      </c>
      <c r="Y111" s="4">
        <v>10.0833333333333</v>
      </c>
      <c r="Z111" s="264">
        <f t="shared" si="9"/>
        <v>-51.75</v>
      </c>
      <c r="AA111" s="264">
        <f t="shared" si="10"/>
        <v>-10.0833333333333</v>
      </c>
      <c r="AB111" s="5" t="s">
        <v>1161</v>
      </c>
      <c r="AC111" s="5" t="s">
        <v>382</v>
      </c>
      <c r="AE111" s="52">
        <v>740</v>
      </c>
      <c r="AF111" s="52"/>
      <c r="AG111" s="52">
        <v>345</v>
      </c>
      <c r="AH111" s="53">
        <v>806</v>
      </c>
      <c r="AI111" s="53">
        <v>490</v>
      </c>
      <c r="AJ111" s="71">
        <f t="shared" si="11"/>
        <v>316</v>
      </c>
      <c r="AK111" s="117">
        <v>8.5</v>
      </c>
      <c r="AL111" s="2">
        <v>14.5</v>
      </c>
      <c r="AM111" s="9">
        <v>20.8</v>
      </c>
      <c r="AN111" s="2">
        <v>-1.7000000000000002</v>
      </c>
      <c r="AO111" s="9">
        <v>-3.8</v>
      </c>
      <c r="AQ111" s="2">
        <v>8</v>
      </c>
      <c r="AR111" s="2">
        <v>14.4</v>
      </c>
      <c r="AT111" s="9">
        <v>7.5</v>
      </c>
      <c r="AV111" s="9" t="s">
        <v>63</v>
      </c>
      <c r="AW111" s="10">
        <v>21.323529411764699</v>
      </c>
      <c r="AX111" s="120">
        <f t="shared" si="15"/>
        <v>107.46666666666667</v>
      </c>
      <c r="AY111" s="119">
        <v>23</v>
      </c>
      <c r="AZ111" s="1" t="s">
        <v>1162</v>
      </c>
      <c r="BA111" s="1" t="s">
        <v>122</v>
      </c>
      <c r="BB111" s="54">
        <v>0.86051763071043907</v>
      </c>
      <c r="BC111" s="54">
        <v>0.13948236928956101</v>
      </c>
      <c r="BD111" s="54">
        <v>0</v>
      </c>
      <c r="BE111" s="1" t="s">
        <v>77</v>
      </c>
      <c r="BF111" s="1">
        <v>9130</v>
      </c>
      <c r="BG111" s="1" t="s">
        <v>102</v>
      </c>
      <c r="BH111" s="1" t="s">
        <v>79</v>
      </c>
      <c r="BI111" s="1" t="s">
        <v>79</v>
      </c>
      <c r="BJ111" s="1" t="s">
        <v>79</v>
      </c>
      <c r="BK111" s="1" t="s">
        <v>79</v>
      </c>
      <c r="BL111" s="1" t="s">
        <v>79</v>
      </c>
      <c r="BM111" s="56">
        <v>1972</v>
      </c>
      <c r="BN111" s="1">
        <f t="shared" si="17"/>
        <v>42</v>
      </c>
      <c r="BO111" s="1">
        <v>0</v>
      </c>
      <c r="BP111" s="1" t="s">
        <v>79</v>
      </c>
      <c r="BQ111" s="1" t="s">
        <v>79</v>
      </c>
      <c r="BR111" s="1" t="s">
        <v>132</v>
      </c>
      <c r="BS111" s="1" t="s">
        <v>79</v>
      </c>
      <c r="BV111" s="12">
        <v>575.70000000000005</v>
      </c>
      <c r="BW111" s="12">
        <v>495.4</v>
      </c>
      <c r="BX111" s="12">
        <v>0</v>
      </c>
      <c r="BY111" s="12">
        <v>56.6</v>
      </c>
      <c r="BZ111" s="12">
        <v>22.5</v>
      </c>
      <c r="CA111" s="12">
        <v>1.2</v>
      </c>
      <c r="CB111" s="12">
        <v>0</v>
      </c>
      <c r="CC111" s="12">
        <v>0</v>
      </c>
      <c r="CD111" s="12">
        <v>0</v>
      </c>
      <c r="CE111" s="1">
        <v>7</v>
      </c>
      <c r="CF111" s="3">
        <v>1996</v>
      </c>
      <c r="CG111" s="12">
        <v>5.3</v>
      </c>
      <c r="CH111" s="12">
        <v>2.9</v>
      </c>
      <c r="CI111" s="12">
        <v>0</v>
      </c>
      <c r="CJ111" s="12">
        <v>0.7</v>
      </c>
      <c r="CK111" s="12">
        <v>1.7000000000000002</v>
      </c>
      <c r="CL111" s="12">
        <v>0</v>
      </c>
      <c r="CM111" s="12">
        <v>0</v>
      </c>
      <c r="CN111" s="12">
        <v>0</v>
      </c>
      <c r="CO111" s="12">
        <v>0</v>
      </c>
      <c r="CP111" s="1">
        <v>7</v>
      </c>
      <c r="CQ111" s="3">
        <v>1996</v>
      </c>
      <c r="CR111" s="12">
        <v>15.5</v>
      </c>
      <c r="CS111" s="12">
        <v>11.4</v>
      </c>
      <c r="CT111" s="12">
        <v>0</v>
      </c>
      <c r="CU111" s="12">
        <v>1.1000000000000001</v>
      </c>
      <c r="CV111" s="12">
        <v>1.2</v>
      </c>
      <c r="CW111" s="12">
        <v>1.8</v>
      </c>
      <c r="CX111" s="12">
        <v>0</v>
      </c>
      <c r="CY111" s="12">
        <v>0</v>
      </c>
      <c r="CZ111" s="12">
        <v>0</v>
      </c>
      <c r="DA111" s="1">
        <v>7</v>
      </c>
      <c r="DB111" s="3">
        <v>1996</v>
      </c>
      <c r="DC111" s="12">
        <v>20.8</v>
      </c>
      <c r="DD111" s="12">
        <v>14.3</v>
      </c>
      <c r="DE111" s="12">
        <v>0</v>
      </c>
      <c r="DF111" s="12">
        <v>1.8</v>
      </c>
      <c r="DG111" s="12">
        <v>2.9</v>
      </c>
      <c r="DH111" s="12">
        <v>1.8</v>
      </c>
      <c r="DI111" s="12">
        <v>0</v>
      </c>
      <c r="DJ111" s="12">
        <v>0</v>
      </c>
      <c r="DK111" s="12">
        <v>0</v>
      </c>
      <c r="DL111" s="14">
        <v>3.6000000000000004E-2</v>
      </c>
      <c r="DM111" s="14">
        <f>CG111/DC111</f>
        <v>0.25480769230769229</v>
      </c>
      <c r="DP111" s="122"/>
      <c r="DQ111" s="122"/>
      <c r="DR111" s="183"/>
      <c r="DS111" s="183"/>
      <c r="DT111" s="183"/>
      <c r="DY111" s="184"/>
      <c r="DZ111" s="184"/>
      <c r="EA111" s="184"/>
      <c r="EB111" s="185"/>
      <c r="EC111" s="186"/>
      <c r="ED111" s="186"/>
      <c r="EE111" s="186"/>
      <c r="EF111" s="181"/>
    </row>
    <row r="112" spans="1:137" ht="15">
      <c r="A112" s="1" t="s">
        <v>549</v>
      </c>
      <c r="B112" s="84" t="s">
        <v>997</v>
      </c>
      <c r="C112" s="84"/>
      <c r="G112" s="84"/>
      <c r="H112" s="84"/>
      <c r="I112" s="84"/>
      <c r="J112" s="84"/>
      <c r="M112" s="1" t="s">
        <v>536</v>
      </c>
      <c r="N112" s="1" t="s">
        <v>84</v>
      </c>
      <c r="O112" s="55" t="s">
        <v>552</v>
      </c>
      <c r="Q112" s="1">
        <v>55.5</v>
      </c>
      <c r="R112" s="1"/>
      <c r="S112" s="1"/>
      <c r="X112" s="4">
        <v>51.75</v>
      </c>
      <c r="Y112" s="4">
        <v>10.08</v>
      </c>
      <c r="Z112" s="264">
        <f t="shared" si="9"/>
        <v>-51.75</v>
      </c>
      <c r="AA112" s="264">
        <f t="shared" si="10"/>
        <v>-10.08</v>
      </c>
      <c r="AB112" s="1" t="s">
        <v>551</v>
      </c>
      <c r="AC112" s="1"/>
      <c r="AD112" s="79"/>
      <c r="AE112" s="1"/>
      <c r="AF112" s="1"/>
      <c r="AG112" s="1"/>
      <c r="AH112" s="53">
        <v>806</v>
      </c>
      <c r="AI112" s="53">
        <v>490</v>
      </c>
      <c r="AJ112" s="71">
        <f t="shared" si="11"/>
        <v>316</v>
      </c>
      <c r="AK112" s="117">
        <v>8.5</v>
      </c>
      <c r="AL112" s="2">
        <v>14.5</v>
      </c>
      <c r="AM112" s="9">
        <v>20.8</v>
      </c>
      <c r="AN112" s="2">
        <v>-1.7000000000000002</v>
      </c>
      <c r="AO112" s="9">
        <v>-3.8</v>
      </c>
      <c r="AQ112" s="2">
        <v>8</v>
      </c>
      <c r="AR112" s="2">
        <v>14.4</v>
      </c>
      <c r="AT112" s="9">
        <v>7.5</v>
      </c>
      <c r="AU112" s="1"/>
      <c r="AV112" s="79" t="s">
        <v>63</v>
      </c>
      <c r="AW112" s="1"/>
      <c r="AX112" s="120">
        <f t="shared" si="15"/>
        <v>107.46666666666667</v>
      </c>
      <c r="AY112" s="119">
        <v>23</v>
      </c>
      <c r="AZ112" s="1" t="s">
        <v>553</v>
      </c>
      <c r="BN112" s="1">
        <f t="shared" si="17"/>
        <v>2014</v>
      </c>
      <c r="BV112" s="1">
        <v>576</v>
      </c>
      <c r="BW112" s="1"/>
      <c r="BX112" s="1"/>
      <c r="BY112" s="1"/>
      <c r="BZ112" s="1"/>
      <c r="CA112" s="1"/>
      <c r="CB112" s="1"/>
      <c r="CC112" s="1"/>
      <c r="CD112" s="1"/>
      <c r="CE112" s="55" t="s">
        <v>291</v>
      </c>
      <c r="CF112" s="1"/>
      <c r="CG112" s="1">
        <v>5</v>
      </c>
      <c r="CH112" s="1"/>
      <c r="CI112" s="1"/>
      <c r="CJ112" s="1"/>
      <c r="CK112" s="1"/>
      <c r="CL112" s="1"/>
      <c r="CM112" s="1"/>
      <c r="CN112" s="1"/>
      <c r="CO112" s="1"/>
      <c r="CP112" s="55" t="s">
        <v>291</v>
      </c>
      <c r="CQ112" s="1">
        <v>1996</v>
      </c>
      <c r="CR112" s="1">
        <v>16</v>
      </c>
      <c r="CS112" s="1"/>
      <c r="CT112" s="1"/>
      <c r="CU112" s="1"/>
      <c r="CV112" s="1"/>
      <c r="CW112" s="1"/>
      <c r="CX112" s="1"/>
      <c r="CY112" s="1"/>
      <c r="CZ112" s="1"/>
      <c r="DA112" s="55" t="s">
        <v>291</v>
      </c>
      <c r="DB112" s="1"/>
      <c r="DC112" s="1">
        <v>21</v>
      </c>
      <c r="DL112" s="1"/>
      <c r="DM112" s="91">
        <v>0.04</v>
      </c>
      <c r="DP112" s="122"/>
      <c r="DQ112" s="122"/>
      <c r="DR112" s="183"/>
      <c r="DS112" s="183"/>
      <c r="DT112" s="183"/>
      <c r="DY112" s="184"/>
      <c r="DZ112" s="184"/>
      <c r="EA112" s="184"/>
      <c r="EB112" s="185"/>
      <c r="EC112" s="186"/>
      <c r="ED112" s="186"/>
      <c r="EE112" s="186"/>
      <c r="EF112" s="181"/>
    </row>
    <row r="113" spans="1:137" ht="15">
      <c r="A113" s="103" t="s">
        <v>1083</v>
      </c>
      <c r="B113" s="86" t="s">
        <v>997</v>
      </c>
      <c r="G113" s="84"/>
      <c r="H113" s="84" t="s">
        <v>997</v>
      </c>
      <c r="I113" s="84"/>
      <c r="J113" s="84"/>
      <c r="M113" s="1" t="s">
        <v>536</v>
      </c>
      <c r="N113" s="1" t="s">
        <v>84</v>
      </c>
      <c r="O113" s="103" t="s">
        <v>1076</v>
      </c>
      <c r="Z113" s="264">
        <f t="shared" si="9"/>
        <v>0</v>
      </c>
      <c r="AA113" s="264">
        <f t="shared" si="10"/>
        <v>0</v>
      </c>
      <c r="AE113" s="7">
        <v>868</v>
      </c>
      <c r="AG113" s="7">
        <v>408</v>
      </c>
      <c r="AH113" s="8">
        <v>866</v>
      </c>
      <c r="AI113" s="8">
        <v>350</v>
      </c>
      <c r="AJ113" s="71">
        <f t="shared" si="11"/>
        <v>516</v>
      </c>
      <c r="AK113" s="117">
        <v>16.8</v>
      </c>
      <c r="AM113" s="9">
        <v>20.100000000000001</v>
      </c>
      <c r="AO113" s="9">
        <v>-6.8</v>
      </c>
      <c r="AP113" s="9">
        <v>26.9</v>
      </c>
      <c r="AQ113" s="2">
        <v>6.5</v>
      </c>
      <c r="AR113" s="2">
        <v>13.5</v>
      </c>
      <c r="AT113" s="9">
        <v>5.7</v>
      </c>
      <c r="AV113" s="9" t="s">
        <v>63</v>
      </c>
      <c r="AX113" s="120">
        <f t="shared" si="15"/>
        <v>151.92982456140351</v>
      </c>
      <c r="AY113" s="119">
        <v>25</v>
      </c>
      <c r="BN113" s="1">
        <f t="shared" si="17"/>
        <v>2014</v>
      </c>
      <c r="DP113" s="122"/>
      <c r="DQ113" s="122"/>
      <c r="DR113" s="183"/>
      <c r="DS113" s="183"/>
      <c r="DT113" s="183"/>
      <c r="DY113" s="184"/>
      <c r="DZ113" s="184"/>
      <c r="EA113" s="184"/>
      <c r="EB113" s="185"/>
      <c r="EC113" s="186"/>
      <c r="ED113" s="186"/>
      <c r="EE113" s="186"/>
      <c r="EF113" s="181"/>
    </row>
    <row r="114" spans="1:137" ht="15">
      <c r="A114" s="133" t="s">
        <v>294</v>
      </c>
      <c r="B114" s="134" t="s">
        <v>997</v>
      </c>
      <c r="C114" s="134" t="s">
        <v>997</v>
      </c>
      <c r="D114" s="133">
        <v>2013</v>
      </c>
      <c r="E114" s="133" t="s">
        <v>1322</v>
      </c>
      <c r="F114" s="133"/>
      <c r="G114" s="134"/>
      <c r="H114" s="134"/>
      <c r="I114" s="134"/>
      <c r="J114" s="134"/>
      <c r="K114" s="133"/>
      <c r="L114" s="133"/>
      <c r="M114" s="133" t="s">
        <v>536</v>
      </c>
      <c r="N114" s="133" t="s">
        <v>84</v>
      </c>
      <c r="O114" s="133"/>
      <c r="P114" s="133"/>
      <c r="Q114" s="136"/>
      <c r="R114" s="136"/>
      <c r="S114" s="137"/>
      <c r="T114" s="133"/>
      <c r="U114" s="133"/>
      <c r="V114">
        <v>49.087170764570402</v>
      </c>
      <c r="W114">
        <v>13.2966902462953</v>
      </c>
      <c r="X114" s="138">
        <v>49.087699999999998</v>
      </c>
      <c r="Y114" s="138">
        <v>13.2964</v>
      </c>
      <c r="Z114" s="264">
        <f t="shared" si="9"/>
        <v>-5.292354295960422E-4</v>
      </c>
      <c r="AA114" s="264">
        <f t="shared" si="10"/>
        <v>2.9024629530027823E-4</v>
      </c>
      <c r="AB114" s="139"/>
      <c r="AC114" s="139"/>
      <c r="AD114" s="140" t="s">
        <v>295</v>
      </c>
      <c r="AE114" s="141"/>
      <c r="AF114" s="141"/>
      <c r="AG114" s="141"/>
      <c r="AH114" s="142">
        <v>1145</v>
      </c>
      <c r="AI114" s="142">
        <v>366</v>
      </c>
      <c r="AJ114" s="141">
        <f t="shared" si="11"/>
        <v>779</v>
      </c>
      <c r="AK114" s="143">
        <v>24.5</v>
      </c>
      <c r="AL114" s="136"/>
      <c r="AM114" s="144">
        <v>18.3</v>
      </c>
      <c r="AN114" s="136"/>
      <c r="AO114" s="144">
        <v>-8.4</v>
      </c>
      <c r="AP114" s="144">
        <v>26.7</v>
      </c>
      <c r="AQ114" s="136"/>
      <c r="AR114" s="136"/>
      <c r="AS114" s="136"/>
      <c r="AT114" s="144">
        <v>4.2</v>
      </c>
      <c r="AU114" s="136"/>
      <c r="AV114" s="144" t="s">
        <v>63</v>
      </c>
      <c r="AW114" s="145"/>
      <c r="AX114" s="146">
        <f t="shared" si="15"/>
        <v>272.61904761904759</v>
      </c>
      <c r="AY114" s="147">
        <v>25</v>
      </c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33"/>
      <c r="BL114" s="133"/>
      <c r="BM114" s="133"/>
      <c r="BN114" s="133">
        <f t="shared" si="17"/>
        <v>2014</v>
      </c>
      <c r="BO114" s="133"/>
      <c r="BP114" s="133"/>
      <c r="BQ114" s="133"/>
      <c r="BR114" s="133"/>
      <c r="BS114" s="133"/>
      <c r="BT114" s="133"/>
      <c r="BU114" s="133"/>
      <c r="BV114" s="150"/>
      <c r="BW114" s="150"/>
      <c r="BX114" s="150"/>
      <c r="BY114" s="150"/>
      <c r="BZ114" s="150"/>
      <c r="CA114" s="150"/>
      <c r="CB114" s="150"/>
      <c r="CC114" s="150"/>
      <c r="CD114" s="150"/>
      <c r="CE114" s="133"/>
      <c r="CF114" s="137"/>
      <c r="CG114" s="150"/>
      <c r="CH114" s="150"/>
      <c r="CI114" s="150"/>
      <c r="CJ114" s="150"/>
      <c r="CK114" s="150"/>
      <c r="CL114" s="150"/>
      <c r="CM114" s="150"/>
      <c r="CN114" s="150"/>
      <c r="CO114" s="150"/>
      <c r="CP114" s="133"/>
      <c r="CQ114" s="137"/>
      <c r="CR114" s="150"/>
      <c r="CS114" s="150"/>
      <c r="CT114" s="150"/>
      <c r="CU114" s="150"/>
      <c r="CV114" s="150"/>
      <c r="CW114" s="150"/>
      <c r="CX114" s="150"/>
      <c r="CY114" s="150"/>
      <c r="CZ114" s="150"/>
      <c r="DA114" s="133"/>
      <c r="DB114" s="137"/>
      <c r="DC114" s="150"/>
      <c r="DD114" s="133"/>
      <c r="DE114" s="133"/>
      <c r="DF114" s="133"/>
      <c r="DG114" s="133"/>
      <c r="DH114" s="133"/>
      <c r="DI114" s="133"/>
      <c r="DJ114" s="133"/>
      <c r="DK114" s="133"/>
      <c r="DL114" s="152"/>
      <c r="DM114" s="133"/>
      <c r="DN114" s="133"/>
      <c r="DO114" s="133"/>
      <c r="DP114" s="153">
        <v>59</v>
      </c>
      <c r="DQ114" s="153">
        <v>3.1</v>
      </c>
      <c r="DR114" s="192">
        <v>0.49</v>
      </c>
      <c r="DS114" s="192">
        <v>0.57999999999999996</v>
      </c>
      <c r="DT114" s="192">
        <v>0.68</v>
      </c>
      <c r="DU114" s="133">
        <v>20</v>
      </c>
      <c r="DV114" s="133">
        <v>59</v>
      </c>
      <c r="DW114" s="133"/>
      <c r="DX114" s="133">
        <v>8.9</v>
      </c>
      <c r="DY114" s="218"/>
      <c r="DZ114" s="218"/>
      <c r="EA114" s="218"/>
      <c r="EB114" s="219"/>
      <c r="EC114" s="220">
        <v>6.94</v>
      </c>
      <c r="ED114" s="220">
        <v>2.65</v>
      </c>
      <c r="EE114" s="220">
        <v>1.34</v>
      </c>
      <c r="EF114" s="221"/>
    </row>
    <row r="115" spans="1:137" s="269" customFormat="1" ht="15">
      <c r="A115" s="269" t="s">
        <v>554</v>
      </c>
      <c r="B115" s="270" t="s">
        <v>997</v>
      </c>
      <c r="C115" s="270" t="s">
        <v>997</v>
      </c>
      <c r="D115" s="269">
        <v>2018</v>
      </c>
      <c r="E115" s="269" t="s">
        <v>1361</v>
      </c>
      <c r="F115" s="269" t="s">
        <v>1364</v>
      </c>
      <c r="G115" s="270" t="s">
        <v>997</v>
      </c>
      <c r="H115" s="270" t="s">
        <v>997</v>
      </c>
      <c r="I115" s="270" t="s">
        <v>997</v>
      </c>
      <c r="J115" s="270" t="s">
        <v>997</v>
      </c>
      <c r="L115" s="269" t="s">
        <v>1360</v>
      </c>
      <c r="M115" s="269" t="s">
        <v>536</v>
      </c>
      <c r="N115" s="269" t="s">
        <v>84</v>
      </c>
      <c r="O115" s="296" t="s">
        <v>1359</v>
      </c>
      <c r="P115" s="269" t="s">
        <v>1062</v>
      </c>
      <c r="Q115" s="272"/>
      <c r="R115" s="272"/>
      <c r="S115" s="288"/>
      <c r="V115" s="274"/>
      <c r="W115" s="274"/>
      <c r="X115" s="275">
        <v>54.531799999999997</v>
      </c>
      <c r="Y115" s="275">
        <v>13.6494</v>
      </c>
      <c r="Z115" s="276">
        <f t="shared" si="9"/>
        <v>-54.531799999999997</v>
      </c>
      <c r="AA115" s="276">
        <f t="shared" si="10"/>
        <v>-13.6494</v>
      </c>
      <c r="AB115" s="277"/>
      <c r="AC115" s="277"/>
      <c r="AD115" s="278" t="s">
        <v>841</v>
      </c>
      <c r="AE115" s="279"/>
      <c r="AF115" s="279"/>
      <c r="AG115" s="279"/>
      <c r="AH115" s="280">
        <v>581</v>
      </c>
      <c r="AI115" s="280">
        <v>386</v>
      </c>
      <c r="AJ115" s="279">
        <f t="shared" si="11"/>
        <v>195</v>
      </c>
      <c r="AK115" s="281">
        <v>2.9</v>
      </c>
      <c r="AL115" s="272"/>
      <c r="AM115" s="282">
        <v>20.3</v>
      </c>
      <c r="AN115" s="272"/>
      <c r="AO115" s="282">
        <v>-3</v>
      </c>
      <c r="AP115" s="282">
        <v>23.3</v>
      </c>
      <c r="AQ115" s="272"/>
      <c r="AR115" s="272"/>
      <c r="AS115" s="272"/>
      <c r="AT115" s="282">
        <v>7.7</v>
      </c>
      <c r="AU115" s="272"/>
      <c r="AV115" s="282" t="s">
        <v>145</v>
      </c>
      <c r="AW115" s="283"/>
      <c r="AX115" s="284">
        <f t="shared" si="15"/>
        <v>75.454545454545453</v>
      </c>
      <c r="AY115" s="285">
        <v>23</v>
      </c>
      <c r="AZ115" s="269" t="s">
        <v>160</v>
      </c>
      <c r="BN115" s="269">
        <f t="shared" si="17"/>
        <v>2014</v>
      </c>
      <c r="BV115" s="287"/>
      <c r="BW115" s="287"/>
      <c r="BX115" s="287"/>
      <c r="BY115" s="287"/>
      <c r="BZ115" s="287"/>
      <c r="CA115" s="287"/>
      <c r="CB115" s="287"/>
      <c r="CC115" s="287"/>
      <c r="CD115" s="287"/>
      <c r="CF115" s="288"/>
      <c r="CG115" s="287"/>
      <c r="CH115" s="287"/>
      <c r="CI115" s="287"/>
      <c r="CJ115" s="287"/>
      <c r="CK115" s="287"/>
      <c r="CL115" s="287"/>
      <c r="CM115" s="287"/>
      <c r="CN115" s="287"/>
      <c r="CO115" s="287"/>
      <c r="CQ115" s="288"/>
      <c r="CR115" s="287"/>
      <c r="CS115" s="287"/>
      <c r="CT115" s="287"/>
      <c r="CU115" s="287"/>
      <c r="CV115" s="287"/>
      <c r="CW115" s="287"/>
      <c r="CX115" s="287"/>
      <c r="CY115" s="287"/>
      <c r="CZ115" s="287"/>
      <c r="DB115" s="288"/>
      <c r="DC115" s="287"/>
      <c r="DL115" s="289"/>
      <c r="DP115" s="290"/>
      <c r="DQ115" s="290"/>
      <c r="DR115" s="291"/>
      <c r="DS115" s="291"/>
      <c r="DT115" s="291"/>
      <c r="DY115" s="292"/>
      <c r="DZ115" s="292"/>
      <c r="EA115" s="292"/>
      <c r="EB115" s="293"/>
      <c r="EC115" s="294">
        <v>3.42</v>
      </c>
      <c r="ED115" s="294">
        <v>1.27</v>
      </c>
      <c r="EE115" s="294">
        <v>0.56000000000000005</v>
      </c>
      <c r="EF115" s="295"/>
    </row>
    <row r="116" spans="1:137" ht="15">
      <c r="A116" s="56" t="s">
        <v>561</v>
      </c>
      <c r="B116" s="86" t="s">
        <v>997</v>
      </c>
      <c r="C116" s="86"/>
      <c r="D116" s="56"/>
      <c r="E116" s="56"/>
      <c r="F116" s="56"/>
      <c r="G116" s="86"/>
      <c r="H116" s="86"/>
      <c r="I116" s="86"/>
      <c r="J116" s="86"/>
      <c r="K116" s="56" t="s">
        <v>562</v>
      </c>
      <c r="L116" s="56" t="s">
        <v>540</v>
      </c>
      <c r="M116" s="1" t="s">
        <v>536</v>
      </c>
      <c r="N116" s="56" t="s">
        <v>84</v>
      </c>
      <c r="O116" s="64" t="s">
        <v>250</v>
      </c>
      <c r="P116" s="64" t="s">
        <v>96</v>
      </c>
      <c r="Q116" s="62">
        <v>23.8</v>
      </c>
      <c r="R116" s="62">
        <v>23.8</v>
      </c>
      <c r="S116" s="63" t="s">
        <v>125</v>
      </c>
      <c r="T116" s="56"/>
      <c r="U116" s="56"/>
      <c r="X116" s="69">
        <v>50.25</v>
      </c>
      <c r="Y116" s="69">
        <v>9.8833333333333293</v>
      </c>
      <c r="Z116" s="264">
        <f t="shared" si="9"/>
        <v>-50.25</v>
      </c>
      <c r="AA116" s="264">
        <f t="shared" si="10"/>
        <v>-9.8833333333333293</v>
      </c>
      <c r="AB116" s="70" t="s">
        <v>563</v>
      </c>
      <c r="AC116" s="70" t="s">
        <v>495</v>
      </c>
      <c r="AE116" s="71">
        <v>824</v>
      </c>
      <c r="AF116" s="71"/>
      <c r="AG116" s="71">
        <v>337</v>
      </c>
      <c r="AH116" s="53">
        <v>889</v>
      </c>
      <c r="AI116" s="53">
        <v>292</v>
      </c>
      <c r="AJ116" s="71">
        <f t="shared" si="11"/>
        <v>597</v>
      </c>
      <c r="AK116" s="117">
        <v>16.899999999999999</v>
      </c>
      <c r="AL116" s="62">
        <v>15.2</v>
      </c>
      <c r="AM116" s="9">
        <v>22.1</v>
      </c>
      <c r="AN116" s="62">
        <v>-3.7</v>
      </c>
      <c r="AO116" s="9">
        <v>-5.2</v>
      </c>
      <c r="AP116" s="9">
        <v>27.3</v>
      </c>
      <c r="AQ116" s="62">
        <v>7.9</v>
      </c>
      <c r="AR116" s="62">
        <v>14.6</v>
      </c>
      <c r="AS116" s="62"/>
      <c r="AT116" s="9">
        <v>7.1</v>
      </c>
      <c r="AU116" s="62"/>
      <c r="AV116" s="9" t="s">
        <v>63</v>
      </c>
      <c r="AW116" s="72">
        <v>23.824451410658298</v>
      </c>
      <c r="AX116" s="120">
        <f t="shared" si="15"/>
        <v>125.21126760563381</v>
      </c>
      <c r="AY116" s="119">
        <v>23</v>
      </c>
      <c r="AZ116" s="56" t="s">
        <v>160</v>
      </c>
      <c r="BA116" s="56" t="s">
        <v>122</v>
      </c>
      <c r="BB116" s="73" t="s">
        <v>79</v>
      </c>
      <c r="BC116" s="73" t="s">
        <v>79</v>
      </c>
      <c r="BD116" s="73" t="s">
        <v>79</v>
      </c>
      <c r="BE116" s="60" t="s">
        <v>79</v>
      </c>
      <c r="BF116" s="60" t="s">
        <v>79</v>
      </c>
      <c r="BG116" s="1" t="s">
        <v>79</v>
      </c>
      <c r="BH116" s="1" t="s">
        <v>79</v>
      </c>
      <c r="BI116" s="1" t="s">
        <v>79</v>
      </c>
      <c r="BJ116" s="60" t="s">
        <v>79</v>
      </c>
      <c r="BK116" s="60" t="s">
        <v>79</v>
      </c>
      <c r="BL116" s="60" t="s">
        <v>79</v>
      </c>
      <c r="BM116" s="56">
        <v>1978</v>
      </c>
      <c r="BN116" s="1">
        <f t="shared" si="17"/>
        <v>36</v>
      </c>
      <c r="BO116" s="1">
        <v>0</v>
      </c>
      <c r="BP116" s="60" t="s">
        <v>79</v>
      </c>
      <c r="BQ116" s="60" t="s">
        <v>79</v>
      </c>
      <c r="BR116" s="60" t="s">
        <v>79</v>
      </c>
      <c r="BS116" s="60" t="s">
        <v>79</v>
      </c>
      <c r="BT116" s="56"/>
      <c r="BU116" s="56"/>
      <c r="BV116" s="1">
        <v>681</v>
      </c>
      <c r="BW116" s="68" t="s">
        <v>79</v>
      </c>
      <c r="BX116" s="68" t="s">
        <v>79</v>
      </c>
      <c r="BY116" s="68" t="s">
        <v>79</v>
      </c>
      <c r="BZ116" s="68" t="s">
        <v>79</v>
      </c>
      <c r="CA116" s="68" t="s">
        <v>79</v>
      </c>
      <c r="CB116" s="68" t="s">
        <v>79</v>
      </c>
      <c r="CC116" s="68" t="s">
        <v>79</v>
      </c>
      <c r="CD116" s="68" t="s">
        <v>79</v>
      </c>
      <c r="CE116" s="60" t="s">
        <v>79</v>
      </c>
      <c r="CF116" s="63">
        <v>1991</v>
      </c>
      <c r="CG116" s="58">
        <v>10</v>
      </c>
      <c r="CH116" s="68" t="s">
        <v>79</v>
      </c>
      <c r="CI116" s="68" t="s">
        <v>79</v>
      </c>
      <c r="CJ116" s="68" t="s">
        <v>79</v>
      </c>
      <c r="CK116" s="68" t="s">
        <v>79</v>
      </c>
      <c r="CL116" s="68" t="s">
        <v>79</v>
      </c>
      <c r="CM116" s="68" t="s">
        <v>79</v>
      </c>
      <c r="CN116" s="68" t="s">
        <v>79</v>
      </c>
      <c r="CO116" s="68" t="s">
        <v>79</v>
      </c>
      <c r="CP116" s="68" t="s">
        <v>79</v>
      </c>
      <c r="CQ116" s="63">
        <v>1991</v>
      </c>
      <c r="CR116" s="58">
        <v>27</v>
      </c>
      <c r="CS116" s="60" t="s">
        <v>79</v>
      </c>
      <c r="CT116" s="60" t="s">
        <v>79</v>
      </c>
      <c r="CU116" s="60" t="s">
        <v>79</v>
      </c>
      <c r="CV116" s="60" t="s">
        <v>79</v>
      </c>
      <c r="CW116" s="60" t="s">
        <v>79</v>
      </c>
      <c r="CX116" s="60" t="s">
        <v>79</v>
      </c>
      <c r="CY116" s="60" t="s">
        <v>79</v>
      </c>
      <c r="CZ116" s="60" t="s">
        <v>79</v>
      </c>
      <c r="DA116" s="60" t="s">
        <v>79</v>
      </c>
      <c r="DB116" s="63">
        <v>1991</v>
      </c>
      <c r="DC116" s="58">
        <v>37</v>
      </c>
      <c r="DD116" s="68" t="s">
        <v>79</v>
      </c>
      <c r="DE116" s="68" t="s">
        <v>79</v>
      </c>
      <c r="DF116" s="68" t="s">
        <v>79</v>
      </c>
      <c r="DG116" s="68" t="s">
        <v>79</v>
      </c>
      <c r="DH116" s="68" t="s">
        <v>79</v>
      </c>
      <c r="DI116" s="68" t="s">
        <v>79</v>
      </c>
      <c r="DJ116" s="68" t="s">
        <v>79</v>
      </c>
      <c r="DK116" s="68" t="s">
        <v>79</v>
      </c>
      <c r="DL116" s="14">
        <v>5.43318649045521E-2</v>
      </c>
      <c r="DM116" s="14">
        <f>CG116/DC116</f>
        <v>0.27027027027027029</v>
      </c>
      <c r="DN116" s="56"/>
      <c r="DO116" s="56"/>
      <c r="DP116" s="122"/>
      <c r="DQ116" s="122"/>
      <c r="DR116" s="183"/>
      <c r="DS116" s="183"/>
      <c r="DT116" s="183"/>
      <c r="DY116" s="184"/>
      <c r="DZ116" s="184"/>
      <c r="EA116" s="184"/>
      <c r="EB116" s="185"/>
      <c r="EC116" s="186"/>
      <c r="ED116" s="186"/>
      <c r="EE116" s="186"/>
      <c r="EF116" s="181"/>
    </row>
    <row r="117" spans="1:137" ht="15">
      <c r="A117" s="103" t="s">
        <v>1130</v>
      </c>
      <c r="B117" s="84" t="s">
        <v>997</v>
      </c>
      <c r="G117" s="84"/>
      <c r="H117" s="84" t="s">
        <v>997</v>
      </c>
      <c r="I117" s="84"/>
      <c r="J117" s="84"/>
      <c r="M117" s="1" t="s">
        <v>536</v>
      </c>
      <c r="N117" s="1" t="s">
        <v>84</v>
      </c>
      <c r="O117" s="103" t="s">
        <v>1131</v>
      </c>
      <c r="P117" s="1" t="s">
        <v>96</v>
      </c>
      <c r="Q117" s="2">
        <v>16</v>
      </c>
      <c r="Z117" s="264">
        <f t="shared" si="9"/>
        <v>0</v>
      </c>
      <c r="AA117" s="264">
        <f t="shared" si="10"/>
        <v>0</v>
      </c>
      <c r="AB117" s="5" t="s">
        <v>1188</v>
      </c>
      <c r="AC117" s="5" t="s">
        <v>1189</v>
      </c>
      <c r="AE117" s="7">
        <v>774</v>
      </c>
      <c r="AG117" s="7">
        <v>366</v>
      </c>
      <c r="AH117" s="8">
        <v>675</v>
      </c>
      <c r="AI117" s="8">
        <v>428</v>
      </c>
      <c r="AJ117" s="71">
        <f t="shared" si="11"/>
        <v>247</v>
      </c>
      <c r="AK117" s="117">
        <v>5.2</v>
      </c>
      <c r="AM117" s="9">
        <v>24.7</v>
      </c>
      <c r="AO117" s="9">
        <v>-1.6</v>
      </c>
      <c r="AP117" s="9">
        <v>26.3</v>
      </c>
      <c r="AQ117" s="2">
        <v>10.3</v>
      </c>
      <c r="AR117" s="2">
        <v>17</v>
      </c>
      <c r="AT117" s="9">
        <v>10.3</v>
      </c>
      <c r="AV117" s="9" t="s">
        <v>63</v>
      </c>
      <c r="AX117" s="120">
        <f t="shared" si="15"/>
        <v>65.533980582524265</v>
      </c>
      <c r="AY117" s="119">
        <v>24</v>
      </c>
      <c r="AZ117" s="1" t="s">
        <v>1187</v>
      </c>
      <c r="BM117" s="1">
        <v>1970</v>
      </c>
      <c r="BN117" s="1">
        <f t="shared" si="17"/>
        <v>44</v>
      </c>
      <c r="DP117" s="122"/>
      <c r="DQ117" s="122"/>
      <c r="DR117" s="183"/>
      <c r="DS117" s="183"/>
      <c r="DT117" s="183"/>
      <c r="DY117" s="184"/>
      <c r="DZ117" s="184"/>
      <c r="EA117" s="184"/>
      <c r="EB117" s="185"/>
      <c r="EC117" s="186"/>
      <c r="ED117" s="186"/>
      <c r="EE117" s="186"/>
      <c r="EF117" s="181"/>
    </row>
    <row r="118" spans="1:137" ht="15">
      <c r="A118" s="103" t="s">
        <v>1109</v>
      </c>
      <c r="B118" s="86" t="s">
        <v>997</v>
      </c>
      <c r="G118" s="84"/>
      <c r="H118" s="84"/>
      <c r="I118" s="84"/>
      <c r="J118" s="84"/>
      <c r="M118" s="1" t="s">
        <v>536</v>
      </c>
      <c r="N118" s="1" t="s">
        <v>84</v>
      </c>
      <c r="O118" s="103" t="s">
        <v>1104</v>
      </c>
      <c r="Z118" s="264">
        <f t="shared" si="9"/>
        <v>0</v>
      </c>
      <c r="AA118" s="264">
        <f t="shared" si="10"/>
        <v>0</v>
      </c>
      <c r="AE118" s="7">
        <v>826</v>
      </c>
      <c r="AG118" s="7">
        <v>428</v>
      </c>
      <c r="AH118" s="8">
        <v>937</v>
      </c>
      <c r="AI118" s="8">
        <v>458</v>
      </c>
      <c r="AJ118" s="71">
        <f t="shared" si="11"/>
        <v>479</v>
      </c>
      <c r="AK118" s="117">
        <v>13.6</v>
      </c>
      <c r="AM118" s="9">
        <v>22.1</v>
      </c>
      <c r="AO118" s="9">
        <v>-4.2</v>
      </c>
      <c r="AP118" s="9">
        <v>26.3</v>
      </c>
      <c r="AQ118" s="2">
        <v>7.3</v>
      </c>
      <c r="AR118" s="2">
        <v>13.9</v>
      </c>
      <c r="AT118" s="9">
        <v>7.7</v>
      </c>
      <c r="AV118" s="9" t="s">
        <v>63</v>
      </c>
      <c r="AX118" s="120">
        <f t="shared" si="15"/>
        <v>121.68831168831169</v>
      </c>
      <c r="AY118" s="119">
        <v>23</v>
      </c>
      <c r="BN118" s="1">
        <f t="shared" si="17"/>
        <v>2014</v>
      </c>
      <c r="DP118" s="122"/>
      <c r="DQ118" s="122"/>
      <c r="DR118" s="183"/>
      <c r="DS118" s="183"/>
      <c r="DT118" s="183"/>
      <c r="DY118" s="184"/>
      <c r="DZ118" s="184"/>
      <c r="EA118" s="184"/>
      <c r="EB118" s="185"/>
      <c r="EC118" s="186"/>
      <c r="ED118" s="186"/>
      <c r="EE118" s="186"/>
      <c r="EF118" s="181"/>
    </row>
    <row r="119" spans="1:137" ht="15">
      <c r="A119" s="103" t="s">
        <v>1081</v>
      </c>
      <c r="B119" s="86" t="s">
        <v>997</v>
      </c>
      <c r="G119" s="84"/>
      <c r="H119" s="84"/>
      <c r="I119" s="84"/>
      <c r="J119" s="84"/>
      <c r="M119" s="1" t="s">
        <v>536</v>
      </c>
      <c r="N119" s="1" t="s">
        <v>84</v>
      </c>
      <c r="O119" s="103" t="s">
        <v>1076</v>
      </c>
      <c r="Z119" s="264">
        <f t="shared" si="9"/>
        <v>0</v>
      </c>
      <c r="AA119" s="264">
        <f t="shared" si="10"/>
        <v>0</v>
      </c>
      <c r="AH119" s="8">
        <v>927</v>
      </c>
      <c r="AI119" s="8">
        <v>462</v>
      </c>
      <c r="AJ119" s="71">
        <f t="shared" si="11"/>
        <v>465</v>
      </c>
      <c r="AK119" s="117">
        <v>13.7</v>
      </c>
      <c r="AM119" s="9">
        <v>21.8</v>
      </c>
      <c r="AO119" s="9">
        <v>-4.8</v>
      </c>
      <c r="AP119" s="9">
        <v>26.6</v>
      </c>
      <c r="AT119" s="9">
        <v>7.4</v>
      </c>
      <c r="AV119" s="9" t="s">
        <v>63</v>
      </c>
      <c r="AX119" s="120">
        <f t="shared" si="15"/>
        <v>125.27027027027026</v>
      </c>
      <c r="AY119" s="119">
        <v>23</v>
      </c>
      <c r="BN119" s="1">
        <f t="shared" si="17"/>
        <v>2014</v>
      </c>
      <c r="DP119" s="122"/>
      <c r="DQ119" s="122"/>
      <c r="DR119" s="183"/>
      <c r="DS119" s="183"/>
      <c r="DT119" s="183"/>
      <c r="DY119" s="184"/>
      <c r="DZ119" s="184"/>
      <c r="EA119" s="184"/>
      <c r="EB119" s="185"/>
      <c r="EC119" s="186"/>
      <c r="ED119" s="186"/>
      <c r="EE119" s="186"/>
      <c r="EF119" s="181"/>
    </row>
    <row r="120" spans="1:137" ht="15">
      <c r="A120" s="1" t="s">
        <v>573</v>
      </c>
      <c r="B120" s="86" t="s">
        <v>997</v>
      </c>
      <c r="C120" s="84"/>
      <c r="G120" s="84"/>
      <c r="H120" s="84"/>
      <c r="I120" s="84"/>
      <c r="J120" s="84"/>
      <c r="K120" s="1" t="s">
        <v>574</v>
      </c>
      <c r="M120" s="1" t="s">
        <v>536</v>
      </c>
      <c r="N120" s="1" t="s">
        <v>84</v>
      </c>
      <c r="O120" s="55" t="s">
        <v>502</v>
      </c>
      <c r="P120" s="55" t="s">
        <v>503</v>
      </c>
      <c r="Q120" s="62">
        <v>26.5</v>
      </c>
      <c r="R120" s="62">
        <v>1</v>
      </c>
      <c r="S120" s="63" t="s">
        <v>97</v>
      </c>
      <c r="X120" s="4">
        <v>51.75</v>
      </c>
      <c r="Y120" s="4">
        <v>10.4166666666667</v>
      </c>
      <c r="Z120" s="264">
        <f t="shared" si="9"/>
        <v>-51.75</v>
      </c>
      <c r="AA120" s="264">
        <f t="shared" si="10"/>
        <v>-10.4166666666667</v>
      </c>
      <c r="AB120" s="5" t="s">
        <v>575</v>
      </c>
      <c r="AC120" s="5" t="s">
        <v>576</v>
      </c>
      <c r="AE120" s="52">
        <v>780</v>
      </c>
      <c r="AF120" s="52"/>
      <c r="AG120" s="52"/>
      <c r="AH120" s="53">
        <v>753</v>
      </c>
      <c r="AI120" s="53">
        <v>426</v>
      </c>
      <c r="AJ120" s="71">
        <f t="shared" si="11"/>
        <v>327</v>
      </c>
      <c r="AK120" s="117">
        <v>7.9</v>
      </c>
      <c r="AL120" s="2">
        <v>14</v>
      </c>
      <c r="AM120" s="9">
        <v>21.3</v>
      </c>
      <c r="AN120" s="2">
        <v>-2.2000000000000002</v>
      </c>
      <c r="AO120" s="9">
        <v>-3.6</v>
      </c>
      <c r="AP120" s="9">
        <v>24.9</v>
      </c>
      <c r="AQ120" s="2">
        <v>6.3</v>
      </c>
      <c r="AT120" s="9">
        <v>7.8</v>
      </c>
      <c r="AV120" s="9" t="s">
        <v>63</v>
      </c>
      <c r="AW120" s="10">
        <v>17.948717948717999</v>
      </c>
      <c r="AX120" s="120">
        <f t="shared" si="15"/>
        <v>96.538461538461547</v>
      </c>
      <c r="AY120" s="119">
        <v>23</v>
      </c>
      <c r="AZ120" s="1" t="s">
        <v>577</v>
      </c>
      <c r="BA120" s="1" t="s">
        <v>122</v>
      </c>
      <c r="BB120" s="54">
        <v>0.88479790541646208</v>
      </c>
      <c r="BC120" s="54">
        <v>6.9873997709049299E-2</v>
      </c>
      <c r="BD120" s="54">
        <v>4.5328096874488598E-2</v>
      </c>
      <c r="BE120" s="1" t="s">
        <v>77</v>
      </c>
      <c r="BF120" s="1">
        <v>9130</v>
      </c>
      <c r="BG120" s="1" t="s">
        <v>102</v>
      </c>
      <c r="BH120" s="1" t="s">
        <v>79</v>
      </c>
      <c r="BI120" s="1" t="s">
        <v>79</v>
      </c>
      <c r="BJ120" s="1" t="s">
        <v>79</v>
      </c>
      <c r="BK120" s="1" t="s">
        <v>79</v>
      </c>
      <c r="BL120" s="1" t="s">
        <v>79</v>
      </c>
      <c r="BM120" s="56">
        <v>1972</v>
      </c>
      <c r="BN120" s="1">
        <f t="shared" si="17"/>
        <v>42</v>
      </c>
      <c r="BO120" s="1">
        <v>0</v>
      </c>
      <c r="BP120" s="1" t="s">
        <v>79</v>
      </c>
      <c r="BQ120" s="1" t="s">
        <v>79</v>
      </c>
      <c r="BR120" s="1" t="s">
        <v>132</v>
      </c>
      <c r="BS120" s="1" t="s">
        <v>79</v>
      </c>
      <c r="BV120" s="12">
        <v>611.1</v>
      </c>
      <c r="BW120" s="12">
        <v>540.70000000000005</v>
      </c>
      <c r="BX120" s="12">
        <v>42.7</v>
      </c>
      <c r="BY120" s="12">
        <v>0</v>
      </c>
      <c r="BZ120" s="12">
        <v>0</v>
      </c>
      <c r="CA120" s="12">
        <v>0</v>
      </c>
      <c r="CB120" s="12">
        <v>0</v>
      </c>
      <c r="CC120" s="12">
        <v>14.3</v>
      </c>
      <c r="CD120" s="12">
        <v>13.4</v>
      </c>
      <c r="CE120" s="1">
        <v>7</v>
      </c>
      <c r="CF120" s="3">
        <v>1996</v>
      </c>
      <c r="CG120" s="12">
        <v>17.2</v>
      </c>
      <c r="CH120" s="12">
        <v>9.4</v>
      </c>
      <c r="CI120" s="12">
        <v>5.0999999999999996</v>
      </c>
      <c r="CJ120" s="12">
        <v>0</v>
      </c>
      <c r="CK120" s="12">
        <v>0</v>
      </c>
      <c r="CL120" s="12">
        <v>0</v>
      </c>
      <c r="CM120" s="12">
        <v>0</v>
      </c>
      <c r="CN120" s="12">
        <v>2.7</v>
      </c>
      <c r="CO120" s="12">
        <v>0</v>
      </c>
      <c r="CP120" s="1">
        <v>7</v>
      </c>
      <c r="CQ120" s="3">
        <v>1996</v>
      </c>
      <c r="CR120" s="12">
        <v>60.2</v>
      </c>
      <c r="CS120" s="12">
        <v>45.7</v>
      </c>
      <c r="CT120" s="12">
        <v>5.6</v>
      </c>
      <c r="CU120" s="12">
        <v>0</v>
      </c>
      <c r="CV120" s="12">
        <v>0</v>
      </c>
      <c r="CW120" s="12">
        <v>7.5</v>
      </c>
      <c r="CX120" s="12">
        <v>0</v>
      </c>
      <c r="CY120" s="12">
        <v>1.4</v>
      </c>
      <c r="CZ120" s="12">
        <v>0</v>
      </c>
      <c r="DA120" s="1">
        <v>7</v>
      </c>
      <c r="DB120" s="3">
        <v>1996</v>
      </c>
      <c r="DC120" s="12">
        <v>77.400000000000006</v>
      </c>
      <c r="DD120" s="12">
        <v>55.1</v>
      </c>
      <c r="DE120" s="12">
        <v>10.7</v>
      </c>
      <c r="DF120" s="12">
        <v>0</v>
      </c>
      <c r="DG120" s="12">
        <v>0</v>
      </c>
      <c r="DH120" s="12">
        <v>7.5</v>
      </c>
      <c r="DI120" s="12">
        <v>0</v>
      </c>
      <c r="DJ120" s="12">
        <v>4.0999999999999996</v>
      </c>
      <c r="DK120" s="12">
        <v>0</v>
      </c>
      <c r="DL120" s="14">
        <v>0.127</v>
      </c>
      <c r="DM120" s="14">
        <f>CG120/DC120</f>
        <v>0.22222222222222221</v>
      </c>
      <c r="DP120" s="122"/>
      <c r="DQ120" s="122"/>
      <c r="DR120" s="183"/>
      <c r="DS120" s="183"/>
      <c r="DT120" s="183"/>
      <c r="DY120" s="184"/>
      <c r="DZ120" s="184"/>
      <c r="EA120" s="184"/>
      <c r="EB120" s="185"/>
      <c r="EC120" s="186"/>
      <c r="ED120" s="186"/>
      <c r="EE120" s="186"/>
      <c r="EF120" s="181"/>
    </row>
    <row r="121" spans="1:137" s="56" customFormat="1" ht="15">
      <c r="A121" s="1" t="s">
        <v>594</v>
      </c>
      <c r="B121" s="84" t="s">
        <v>997</v>
      </c>
      <c r="C121" s="84"/>
      <c r="D121" s="1"/>
      <c r="E121" s="1"/>
      <c r="F121" s="1"/>
      <c r="G121" s="84"/>
      <c r="H121" s="84"/>
      <c r="I121" s="84"/>
      <c r="J121" s="84"/>
      <c r="K121" s="1" t="s">
        <v>595</v>
      </c>
      <c r="L121" s="1" t="s">
        <v>525</v>
      </c>
      <c r="M121" s="1" t="s">
        <v>536</v>
      </c>
      <c r="N121" s="1" t="s">
        <v>84</v>
      </c>
      <c r="O121" s="55" t="s">
        <v>502</v>
      </c>
      <c r="P121" s="55" t="s">
        <v>503</v>
      </c>
      <c r="Q121" s="62">
        <v>20</v>
      </c>
      <c r="R121" s="62">
        <v>3</v>
      </c>
      <c r="S121" s="63" t="s">
        <v>97</v>
      </c>
      <c r="T121" s="1"/>
      <c r="U121" s="1"/>
      <c r="V121"/>
      <c r="W121"/>
      <c r="X121" s="4">
        <v>51.75</v>
      </c>
      <c r="Y121" s="4">
        <v>10.5833333333333</v>
      </c>
      <c r="Z121" s="264">
        <f t="shared" si="9"/>
        <v>-51.75</v>
      </c>
      <c r="AA121" s="264">
        <f t="shared" si="10"/>
        <v>-10.5833333333333</v>
      </c>
      <c r="AB121" s="5" t="s">
        <v>596</v>
      </c>
      <c r="AC121" s="5" t="s">
        <v>596</v>
      </c>
      <c r="AD121" s="6"/>
      <c r="AE121" s="52">
        <v>1029</v>
      </c>
      <c r="AF121" s="52"/>
      <c r="AG121" s="52">
        <v>438</v>
      </c>
      <c r="AH121" s="53">
        <v>915</v>
      </c>
      <c r="AI121" s="53">
        <v>285</v>
      </c>
      <c r="AJ121" s="71">
        <f t="shared" si="11"/>
        <v>630</v>
      </c>
      <c r="AK121" s="117">
        <v>14.7</v>
      </c>
      <c r="AL121" s="2">
        <v>13</v>
      </c>
      <c r="AM121" s="9">
        <v>20.2</v>
      </c>
      <c r="AN121" s="2">
        <v>-3.2</v>
      </c>
      <c r="AO121" s="9">
        <v>-3.6</v>
      </c>
      <c r="AP121" s="9">
        <v>23.8</v>
      </c>
      <c r="AQ121" s="2">
        <v>7.3</v>
      </c>
      <c r="AR121" s="2">
        <v>13.3</v>
      </c>
      <c r="AS121" s="2"/>
      <c r="AT121" s="9">
        <v>7.2</v>
      </c>
      <c r="AU121" s="2"/>
      <c r="AV121" s="9" t="s">
        <v>63</v>
      </c>
      <c r="AW121" s="10">
        <v>14.4444444444444</v>
      </c>
      <c r="AX121" s="120">
        <f t="shared" si="15"/>
        <v>127.08333333333333</v>
      </c>
      <c r="AY121" s="119">
        <v>23</v>
      </c>
      <c r="AZ121" s="1" t="s">
        <v>577</v>
      </c>
      <c r="BA121" s="1" t="s">
        <v>122</v>
      </c>
      <c r="BB121" s="54">
        <v>1</v>
      </c>
      <c r="BC121" s="54">
        <v>0</v>
      </c>
      <c r="BD121" s="54">
        <v>0</v>
      </c>
      <c r="BE121" s="1" t="s">
        <v>377</v>
      </c>
      <c r="BF121" s="1">
        <v>9110</v>
      </c>
      <c r="BG121" s="1" t="s">
        <v>102</v>
      </c>
      <c r="BH121" s="1" t="s">
        <v>79</v>
      </c>
      <c r="BI121" s="1" t="s">
        <v>79</v>
      </c>
      <c r="BJ121" s="1" t="s">
        <v>79</v>
      </c>
      <c r="BK121" s="1" t="s">
        <v>79</v>
      </c>
      <c r="BL121" s="1" t="s">
        <v>131</v>
      </c>
      <c r="BM121" s="1">
        <v>1972</v>
      </c>
      <c r="BN121" s="1">
        <f t="shared" si="17"/>
        <v>42</v>
      </c>
      <c r="BO121" s="1">
        <v>0</v>
      </c>
      <c r="BP121" s="56" t="s">
        <v>79</v>
      </c>
      <c r="BQ121" s="56" t="s">
        <v>79</v>
      </c>
      <c r="BR121" s="56" t="s">
        <v>132</v>
      </c>
      <c r="BS121" s="56" t="s">
        <v>79</v>
      </c>
      <c r="BT121" s="1"/>
      <c r="BU121" s="1"/>
      <c r="BV121" s="12">
        <v>495.9</v>
      </c>
      <c r="BW121" s="12">
        <v>495.9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">
        <v>7</v>
      </c>
      <c r="CF121" s="3">
        <v>1999</v>
      </c>
      <c r="CG121" s="12">
        <v>7.2</v>
      </c>
      <c r="CH121" s="12">
        <v>7.2</v>
      </c>
      <c r="CI121" s="12">
        <v>0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">
        <v>7</v>
      </c>
      <c r="CQ121" s="3">
        <v>1999</v>
      </c>
      <c r="CR121" s="12">
        <v>17.45</v>
      </c>
      <c r="CS121" s="12">
        <v>17.45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0</v>
      </c>
      <c r="DA121" s="1">
        <v>7</v>
      </c>
      <c r="DB121" s="3">
        <v>1999</v>
      </c>
      <c r="DC121" s="12">
        <v>24.65</v>
      </c>
      <c r="DD121" s="12">
        <v>24.65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4">
        <v>4.9707602339181298E-2</v>
      </c>
      <c r="DM121" s="14">
        <f>CG121/DC121</f>
        <v>0.29208924949290066</v>
      </c>
      <c r="DN121" s="1"/>
      <c r="DO121" s="1"/>
      <c r="DP121" s="122"/>
      <c r="DQ121" s="122"/>
      <c r="DR121" s="183"/>
      <c r="DS121" s="183"/>
      <c r="DT121" s="183"/>
      <c r="DU121" s="1"/>
      <c r="DV121" s="1"/>
      <c r="DW121" s="1"/>
      <c r="DX121" s="1"/>
      <c r="DY121" s="184"/>
      <c r="DZ121" s="184"/>
      <c r="EA121" s="184"/>
      <c r="EB121" s="185"/>
      <c r="EC121" s="186"/>
      <c r="ED121" s="186"/>
      <c r="EE121" s="186"/>
      <c r="EF121" s="181"/>
      <c r="EG121" s="1"/>
    </row>
    <row r="122" spans="1:137" s="56" customFormat="1" ht="15">
      <c r="A122" s="1" t="s">
        <v>597</v>
      </c>
      <c r="B122" s="84" t="s">
        <v>997</v>
      </c>
      <c r="C122" s="84"/>
      <c r="D122" s="1"/>
      <c r="E122" s="1"/>
      <c r="F122" s="1"/>
      <c r="G122" s="84"/>
      <c r="H122" s="84"/>
      <c r="I122" s="84"/>
      <c r="J122" s="84"/>
      <c r="K122" s="1" t="s">
        <v>598</v>
      </c>
      <c r="L122" s="1"/>
      <c r="M122" s="1" t="s">
        <v>536</v>
      </c>
      <c r="N122" s="1" t="s">
        <v>84</v>
      </c>
      <c r="O122" s="55" t="s">
        <v>502</v>
      </c>
      <c r="P122" s="55" t="s">
        <v>503</v>
      </c>
      <c r="Q122" s="62">
        <v>37.1</v>
      </c>
      <c r="R122" s="62">
        <v>1</v>
      </c>
      <c r="S122" s="63" t="s">
        <v>97</v>
      </c>
      <c r="T122" s="1"/>
      <c r="U122" s="1"/>
      <c r="V122"/>
      <c r="W122"/>
      <c r="X122" s="4">
        <v>52.95</v>
      </c>
      <c r="Y122" s="4">
        <v>10.4166666666667</v>
      </c>
      <c r="Z122" s="264">
        <f t="shared" si="9"/>
        <v>-52.95</v>
      </c>
      <c r="AA122" s="264">
        <f t="shared" si="10"/>
        <v>-10.4166666666667</v>
      </c>
      <c r="AB122" s="5" t="s">
        <v>1163</v>
      </c>
      <c r="AC122" s="5" t="s">
        <v>1164</v>
      </c>
      <c r="AD122" s="6"/>
      <c r="AE122" s="52">
        <v>657</v>
      </c>
      <c r="AF122" s="52"/>
      <c r="AG122" s="52">
        <v>307</v>
      </c>
      <c r="AH122" s="53">
        <v>657</v>
      </c>
      <c r="AI122" s="53">
        <v>386</v>
      </c>
      <c r="AJ122" s="71">
        <f t="shared" si="11"/>
        <v>271</v>
      </c>
      <c r="AK122" s="117">
        <v>4.4000000000000004</v>
      </c>
      <c r="AL122" s="2">
        <v>16.899999999999999</v>
      </c>
      <c r="AM122" s="9">
        <v>22.6</v>
      </c>
      <c r="AN122" s="2">
        <v>1.2</v>
      </c>
      <c r="AO122" s="9">
        <v>-3.1</v>
      </c>
      <c r="AP122" s="9">
        <v>25.7</v>
      </c>
      <c r="AQ122" s="2">
        <v>8.5</v>
      </c>
      <c r="AR122" s="2">
        <v>15</v>
      </c>
      <c r="AS122" s="2"/>
      <c r="AT122" s="9">
        <v>8.3000000000000007</v>
      </c>
      <c r="AU122" s="2"/>
      <c r="AV122" s="9" t="s">
        <v>145</v>
      </c>
      <c r="AW122" s="10">
        <v>27.1268057784912</v>
      </c>
      <c r="AX122" s="120">
        <f t="shared" si="15"/>
        <v>79.156626506024097</v>
      </c>
      <c r="AY122" s="119"/>
      <c r="AZ122" s="1" t="s">
        <v>577</v>
      </c>
      <c r="BA122" s="1" t="s">
        <v>122</v>
      </c>
      <c r="BB122" s="54">
        <v>0.98450120061122004</v>
      </c>
      <c r="BC122" s="54">
        <v>1.5717092337917498E-2</v>
      </c>
      <c r="BD122" s="54">
        <v>0</v>
      </c>
      <c r="BE122" s="1" t="s">
        <v>77</v>
      </c>
      <c r="BF122" s="1">
        <v>9130</v>
      </c>
      <c r="BG122" s="1" t="s">
        <v>102</v>
      </c>
      <c r="BH122" s="1" t="s">
        <v>79</v>
      </c>
      <c r="BI122" s="1" t="s">
        <v>79</v>
      </c>
      <c r="BJ122" s="1" t="s">
        <v>79</v>
      </c>
      <c r="BK122" s="1" t="s">
        <v>79</v>
      </c>
      <c r="BL122" s="1" t="s">
        <v>79</v>
      </c>
      <c r="BM122" s="56">
        <v>1974</v>
      </c>
      <c r="BN122" s="1">
        <f t="shared" si="17"/>
        <v>40</v>
      </c>
      <c r="BO122" s="1">
        <v>0</v>
      </c>
      <c r="BP122" s="1" t="s">
        <v>79</v>
      </c>
      <c r="BQ122" s="1" t="s">
        <v>79</v>
      </c>
      <c r="BR122" s="1" t="s">
        <v>132</v>
      </c>
      <c r="BS122" s="1" t="s">
        <v>79</v>
      </c>
      <c r="BT122" s="1"/>
      <c r="BU122" s="1"/>
      <c r="BV122" s="12">
        <v>458.1</v>
      </c>
      <c r="BW122" s="12">
        <v>451</v>
      </c>
      <c r="BX122" s="12">
        <v>7.1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">
        <v>7</v>
      </c>
      <c r="CF122" s="3">
        <v>1996</v>
      </c>
      <c r="CG122" s="12">
        <v>1.2</v>
      </c>
      <c r="CH122" s="12">
        <v>0.9</v>
      </c>
      <c r="CI122" s="12">
        <v>0.30000000000000004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">
        <v>7</v>
      </c>
      <c r="CQ122" s="3">
        <v>1996</v>
      </c>
      <c r="CR122" s="12">
        <v>39.700000000000003</v>
      </c>
      <c r="CS122" s="12">
        <v>35.5</v>
      </c>
      <c r="CT122" s="12">
        <v>4.2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">
        <v>7</v>
      </c>
      <c r="DB122" s="3">
        <v>1996</v>
      </c>
      <c r="DC122" s="12">
        <v>40.9</v>
      </c>
      <c r="DD122" s="12">
        <v>36.4</v>
      </c>
      <c r="DE122" s="12">
        <v>4.5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4">
        <v>8.8999999999999996E-2</v>
      </c>
      <c r="DM122" s="14">
        <f>CG122/DC122</f>
        <v>2.9339853300733496E-2</v>
      </c>
      <c r="DN122" s="1"/>
      <c r="DO122" s="1"/>
      <c r="DP122" s="122"/>
      <c r="DQ122" s="122"/>
      <c r="DR122" s="183"/>
      <c r="DS122" s="183"/>
      <c r="DT122" s="183"/>
      <c r="DU122" s="1"/>
      <c r="DV122" s="1"/>
      <c r="DW122" s="1"/>
      <c r="DX122" s="1"/>
      <c r="DY122" s="184"/>
      <c r="DZ122" s="184"/>
      <c r="EA122" s="184"/>
      <c r="EB122" s="185"/>
      <c r="EC122" s="186"/>
      <c r="ED122" s="186"/>
      <c r="EE122" s="186"/>
      <c r="EF122" s="181"/>
      <c r="EG122" s="1"/>
    </row>
    <row r="123" spans="1:137" ht="15">
      <c r="A123" s="103" t="s">
        <v>1118</v>
      </c>
      <c r="B123" s="84" t="s">
        <v>997</v>
      </c>
      <c r="G123" s="84"/>
      <c r="H123" s="84" t="s">
        <v>997</v>
      </c>
      <c r="I123" s="84"/>
      <c r="J123" s="84"/>
      <c r="M123" s="1" t="s">
        <v>536</v>
      </c>
      <c r="N123" s="1" t="s">
        <v>84</v>
      </c>
      <c r="O123" s="103" t="s">
        <v>1119</v>
      </c>
      <c r="Z123" s="264">
        <f t="shared" si="9"/>
        <v>0</v>
      </c>
      <c r="AA123" s="264">
        <f t="shared" si="10"/>
        <v>0</v>
      </c>
      <c r="AJ123" s="71">
        <f t="shared" si="11"/>
        <v>0</v>
      </c>
      <c r="AK123" s="117"/>
      <c r="AX123" s="120" t="e">
        <f t="shared" si="15"/>
        <v>#DIV/0!</v>
      </c>
      <c r="AY123" s="119"/>
      <c r="BN123" s="1">
        <f t="shared" si="17"/>
        <v>2014</v>
      </c>
      <c r="DP123" s="124"/>
      <c r="DQ123" s="124"/>
      <c r="DR123" s="207"/>
      <c r="DS123" s="207"/>
      <c r="DT123" s="207"/>
      <c r="DU123" s="56"/>
      <c r="DV123" s="56"/>
      <c r="DW123" s="56"/>
      <c r="DX123" s="56"/>
      <c r="DY123" s="184"/>
      <c r="DZ123" s="184"/>
      <c r="EA123" s="184"/>
      <c r="EB123" s="185"/>
      <c r="EC123" s="186"/>
      <c r="ED123" s="186"/>
      <c r="EE123" s="186"/>
      <c r="EF123" s="181"/>
    </row>
    <row r="124" spans="1:137" ht="15">
      <c r="A124" s="1" t="s">
        <v>599</v>
      </c>
      <c r="B124" s="84" t="s">
        <v>997</v>
      </c>
      <c r="C124" s="84"/>
      <c r="G124" s="84"/>
      <c r="H124" s="84"/>
      <c r="I124" s="84"/>
      <c r="J124" s="84"/>
      <c r="K124" s="1" t="s">
        <v>600</v>
      </c>
      <c r="M124" s="1" t="s">
        <v>536</v>
      </c>
      <c r="N124" s="1" t="s">
        <v>84</v>
      </c>
      <c r="O124" s="55" t="s">
        <v>502</v>
      </c>
      <c r="P124" s="55" t="s">
        <v>503</v>
      </c>
      <c r="Q124" s="62">
        <v>29.1</v>
      </c>
      <c r="R124" s="62">
        <v>0.98</v>
      </c>
      <c r="S124" s="63" t="s">
        <v>97</v>
      </c>
      <c r="X124" s="4">
        <v>52.85</v>
      </c>
      <c r="Y124" s="4">
        <v>10.25</v>
      </c>
      <c r="Z124" s="264">
        <f t="shared" si="9"/>
        <v>-52.85</v>
      </c>
      <c r="AA124" s="264">
        <f t="shared" si="10"/>
        <v>-10.25</v>
      </c>
      <c r="AB124" s="5" t="s">
        <v>1165</v>
      </c>
      <c r="AC124" s="5" t="s">
        <v>1166</v>
      </c>
      <c r="AE124" s="52">
        <v>761</v>
      </c>
      <c r="AF124" s="52"/>
      <c r="AG124" s="52">
        <v>346</v>
      </c>
      <c r="AH124" s="53">
        <v>692</v>
      </c>
      <c r="AI124" s="53">
        <v>347</v>
      </c>
      <c r="AJ124" s="71">
        <f t="shared" si="11"/>
        <v>345</v>
      </c>
      <c r="AK124" s="117">
        <v>13.1</v>
      </c>
      <c r="AL124" s="2">
        <v>16.899999999999999</v>
      </c>
      <c r="AM124" s="9">
        <v>22.4</v>
      </c>
      <c r="AN124" s="2">
        <v>1.2</v>
      </c>
      <c r="AO124" s="9">
        <v>-3</v>
      </c>
      <c r="AP124" s="9">
        <v>25.4</v>
      </c>
      <c r="AQ124" s="2">
        <v>8.4</v>
      </c>
      <c r="AR124" s="2">
        <v>14.7</v>
      </c>
      <c r="AT124" s="9">
        <v>8.3000000000000007</v>
      </c>
      <c r="AV124" s="9" t="s">
        <v>133</v>
      </c>
      <c r="AW124" s="10">
        <v>27.1268057784912</v>
      </c>
      <c r="AX124" s="120">
        <f t="shared" si="15"/>
        <v>83.373493975903614</v>
      </c>
      <c r="AY124" s="119"/>
      <c r="AZ124" s="1" t="s">
        <v>206</v>
      </c>
      <c r="BA124" s="1" t="s">
        <v>122</v>
      </c>
      <c r="BB124" s="54">
        <v>0.57172681181031904</v>
      </c>
      <c r="BC124" s="54">
        <v>0.40948404413957701</v>
      </c>
      <c r="BD124" s="54">
        <v>1.8490903668356699E-2</v>
      </c>
      <c r="BE124" s="1" t="s">
        <v>377</v>
      </c>
      <c r="BF124" s="1">
        <v>9110</v>
      </c>
      <c r="BG124" s="1" t="s">
        <v>102</v>
      </c>
      <c r="BH124" s="1" t="s">
        <v>79</v>
      </c>
      <c r="BI124" s="1" t="s">
        <v>79</v>
      </c>
      <c r="BJ124" s="1" t="s">
        <v>79</v>
      </c>
      <c r="BK124" s="1" t="s">
        <v>79</v>
      </c>
      <c r="BL124" s="1" t="s">
        <v>131</v>
      </c>
      <c r="BM124" s="56">
        <v>1972</v>
      </c>
      <c r="BN124" s="1">
        <f t="shared" si="17"/>
        <v>42</v>
      </c>
      <c r="BO124" s="1">
        <v>0</v>
      </c>
      <c r="BP124" s="1" t="s">
        <v>79</v>
      </c>
      <c r="BQ124" s="1" t="s">
        <v>79</v>
      </c>
      <c r="BR124" s="1" t="s">
        <v>132</v>
      </c>
      <c r="BS124" s="1" t="s">
        <v>79</v>
      </c>
      <c r="BV124" s="12">
        <v>335.3</v>
      </c>
      <c r="BW124" s="12">
        <v>191.7</v>
      </c>
      <c r="BX124" s="12">
        <v>137.30000000000001</v>
      </c>
      <c r="BY124" s="12">
        <v>0</v>
      </c>
      <c r="BZ124" s="12">
        <v>0</v>
      </c>
      <c r="CA124" s="12">
        <v>0</v>
      </c>
      <c r="CB124" s="12">
        <v>0</v>
      </c>
      <c r="CC124" s="12">
        <v>6.2</v>
      </c>
      <c r="CD124" s="12">
        <v>0</v>
      </c>
      <c r="CE124" s="1">
        <v>7</v>
      </c>
      <c r="CF124" s="3">
        <v>1997</v>
      </c>
      <c r="CG124" s="12">
        <v>1.5</v>
      </c>
      <c r="CH124" s="12">
        <v>1.5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">
        <v>7</v>
      </c>
      <c r="CQ124" s="3">
        <v>1997</v>
      </c>
      <c r="CR124" s="12">
        <v>7.4</v>
      </c>
      <c r="CS124" s="12">
        <v>3</v>
      </c>
      <c r="CT124" s="12">
        <v>2.9</v>
      </c>
      <c r="CU124" s="12">
        <v>0</v>
      </c>
      <c r="CV124" s="12">
        <v>0</v>
      </c>
      <c r="CW124" s="12">
        <v>0.9</v>
      </c>
      <c r="CX124" s="12">
        <v>0</v>
      </c>
      <c r="CY124" s="12">
        <v>0.5</v>
      </c>
      <c r="CZ124" s="12">
        <v>0</v>
      </c>
      <c r="DA124" s="1">
        <v>7</v>
      </c>
      <c r="DB124" s="3">
        <v>1997</v>
      </c>
      <c r="DC124" s="12">
        <v>8.9</v>
      </c>
      <c r="DD124" s="12">
        <v>4.5</v>
      </c>
      <c r="DE124" s="12">
        <v>2.9</v>
      </c>
      <c r="DF124" s="12">
        <v>0</v>
      </c>
      <c r="DG124" s="12">
        <v>0</v>
      </c>
      <c r="DH124" s="12">
        <v>0.9</v>
      </c>
      <c r="DI124" s="12">
        <v>0</v>
      </c>
      <c r="DJ124" s="12">
        <v>0.5</v>
      </c>
      <c r="DK124" s="12">
        <v>0</v>
      </c>
      <c r="DL124" s="14">
        <v>2.6000000000000002E-2</v>
      </c>
      <c r="DM124" s="14">
        <f>CG124/DC124</f>
        <v>0.16853932584269662</v>
      </c>
      <c r="DP124" s="124"/>
      <c r="DQ124" s="124"/>
      <c r="DR124" s="207"/>
      <c r="DS124" s="207"/>
      <c r="DT124" s="207"/>
      <c r="DU124" s="56"/>
      <c r="DV124" s="56"/>
      <c r="DW124" s="56"/>
      <c r="DX124" s="56"/>
      <c r="DY124" s="184"/>
      <c r="DZ124" s="184"/>
      <c r="EA124" s="184"/>
      <c r="EB124" s="185"/>
      <c r="EC124" s="186"/>
      <c r="ED124" s="186"/>
      <c r="EE124" s="186"/>
      <c r="EF124" s="181"/>
    </row>
    <row r="125" spans="1:137" ht="13" customHeight="1">
      <c r="A125" s="133" t="s">
        <v>329</v>
      </c>
      <c r="B125" s="134" t="s">
        <v>997</v>
      </c>
      <c r="C125" s="134" t="s">
        <v>997</v>
      </c>
      <c r="D125" s="133">
        <v>2013</v>
      </c>
      <c r="E125" s="154" t="s">
        <v>330</v>
      </c>
      <c r="F125" s="133" t="s">
        <v>331</v>
      </c>
      <c r="G125" s="134" t="s">
        <v>997</v>
      </c>
      <c r="H125" s="134" t="s">
        <v>997</v>
      </c>
      <c r="I125" s="134" t="s">
        <v>997</v>
      </c>
      <c r="J125" s="134"/>
      <c r="K125" s="133"/>
      <c r="L125" s="133"/>
      <c r="M125" s="133" t="s">
        <v>536</v>
      </c>
      <c r="N125" s="133" t="s">
        <v>84</v>
      </c>
      <c r="O125" s="155" t="s">
        <v>1141</v>
      </c>
      <c r="P125" s="133"/>
      <c r="Q125" s="136"/>
      <c r="R125" s="136"/>
      <c r="S125" s="137"/>
      <c r="T125" s="133"/>
      <c r="U125" s="133"/>
      <c r="V125">
        <v>49.098544845643303</v>
      </c>
      <c r="W125">
        <v>13.2472361984132</v>
      </c>
      <c r="X125" s="138">
        <v>49.098700000000001</v>
      </c>
      <c r="Y125" s="138">
        <v>13.2469</v>
      </c>
      <c r="Z125" s="264">
        <f t="shared" si="9"/>
        <v>-1.5515435669755107E-4</v>
      </c>
      <c r="AA125" s="264">
        <f t="shared" si="10"/>
        <v>3.3619841319953991E-4</v>
      </c>
      <c r="AB125" s="133"/>
      <c r="AC125" s="133">
        <v>850</v>
      </c>
      <c r="AD125" s="156">
        <v>725</v>
      </c>
      <c r="AE125" s="141"/>
      <c r="AF125" s="141"/>
      <c r="AG125" s="141"/>
      <c r="AH125" s="142">
        <v>970</v>
      </c>
      <c r="AI125" s="142">
        <v>366</v>
      </c>
      <c r="AJ125" s="141">
        <f t="shared" si="11"/>
        <v>604</v>
      </c>
      <c r="AK125" s="143">
        <v>28.7</v>
      </c>
      <c r="AL125" s="136"/>
      <c r="AM125" s="144">
        <v>20.9</v>
      </c>
      <c r="AN125" s="136"/>
      <c r="AO125" s="144">
        <v>-7.2</v>
      </c>
      <c r="AP125" s="144">
        <v>27.9</v>
      </c>
      <c r="AQ125" s="136"/>
      <c r="AR125" s="136"/>
      <c r="AS125" s="136"/>
      <c r="AT125" s="144">
        <v>5.8</v>
      </c>
      <c r="AU125" s="136"/>
      <c r="AV125" s="144" t="s">
        <v>63</v>
      </c>
      <c r="AW125" s="145"/>
      <c r="AX125" s="146">
        <f t="shared" si="15"/>
        <v>167.24137931034483</v>
      </c>
      <c r="AY125" s="147" t="s">
        <v>332</v>
      </c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33"/>
      <c r="BL125" s="133"/>
      <c r="BM125" s="133"/>
      <c r="BN125" s="133">
        <f t="shared" si="17"/>
        <v>2014</v>
      </c>
      <c r="BO125" s="133"/>
      <c r="BP125" s="133"/>
      <c r="BQ125" s="133"/>
      <c r="BR125" s="133"/>
      <c r="BS125" s="133"/>
      <c r="BT125" s="133"/>
      <c r="BU125" s="133"/>
      <c r="BV125" s="150"/>
      <c r="BW125" s="150"/>
      <c r="BX125" s="150"/>
      <c r="BY125" s="150"/>
      <c r="BZ125" s="150"/>
      <c r="CA125" s="150"/>
      <c r="CB125" s="150"/>
      <c r="CC125" s="150"/>
      <c r="CD125" s="150"/>
      <c r="CE125" s="133"/>
      <c r="CF125" s="137"/>
      <c r="CG125" s="150"/>
      <c r="CH125" s="150"/>
      <c r="CI125" s="150"/>
      <c r="CJ125" s="150"/>
      <c r="CK125" s="150"/>
      <c r="CL125" s="150"/>
      <c r="CM125" s="150"/>
      <c r="CN125" s="150"/>
      <c r="CO125" s="150"/>
      <c r="CP125" s="133"/>
      <c r="CQ125" s="137"/>
      <c r="CR125" s="150"/>
      <c r="CS125" s="150"/>
      <c r="CT125" s="150"/>
      <c r="CU125" s="150"/>
      <c r="CV125" s="150"/>
      <c r="CW125" s="150"/>
      <c r="CX125" s="150"/>
      <c r="CY125" s="150"/>
      <c r="CZ125" s="150"/>
      <c r="DA125" s="133"/>
      <c r="DB125" s="137"/>
      <c r="DC125" s="150"/>
      <c r="DD125" s="133"/>
      <c r="DE125" s="133"/>
      <c r="DF125" s="133"/>
      <c r="DG125" s="133"/>
      <c r="DH125" s="133"/>
      <c r="DI125" s="133"/>
      <c r="DJ125" s="133"/>
      <c r="DK125" s="133"/>
      <c r="DL125" s="152"/>
      <c r="DM125" s="133"/>
      <c r="DN125" s="133"/>
      <c r="DO125" s="133"/>
      <c r="DP125" s="153">
        <v>69</v>
      </c>
      <c r="DQ125" s="255">
        <v>3</v>
      </c>
      <c r="DR125" s="192">
        <v>0.57999999999999996</v>
      </c>
      <c r="DS125" s="192">
        <v>0.54</v>
      </c>
      <c r="DT125" s="192">
        <v>0.74</v>
      </c>
      <c r="DU125" s="133">
        <v>22</v>
      </c>
      <c r="DV125" s="133">
        <v>81</v>
      </c>
      <c r="DW125" s="133">
        <v>112</v>
      </c>
      <c r="DX125" s="133">
        <v>12.8</v>
      </c>
      <c r="DY125" s="218"/>
      <c r="DZ125" s="218"/>
      <c r="EA125" s="218"/>
      <c r="EB125" s="219"/>
      <c r="EC125" s="220">
        <v>6.93</v>
      </c>
      <c r="ED125" s="220">
        <v>2.67</v>
      </c>
      <c r="EE125" s="220">
        <v>1.34</v>
      </c>
      <c r="EF125" s="221"/>
    </row>
    <row r="126" spans="1:137" s="56" customFormat="1" ht="15">
      <c r="A126" s="1" t="s">
        <v>1170</v>
      </c>
      <c r="B126" s="84" t="s">
        <v>997</v>
      </c>
      <c r="C126" s="84"/>
      <c r="D126" s="1"/>
      <c r="E126" s="1"/>
      <c r="F126" s="1"/>
      <c r="G126" s="84"/>
      <c r="H126" s="84"/>
      <c r="I126" s="84"/>
      <c r="J126" s="84"/>
      <c r="K126" s="1" t="s">
        <v>375</v>
      </c>
      <c r="L126" s="1"/>
      <c r="M126" s="1" t="s">
        <v>536</v>
      </c>
      <c r="N126" s="1" t="s">
        <v>84</v>
      </c>
      <c r="O126" s="55" t="s">
        <v>376</v>
      </c>
      <c r="P126" s="55" t="s">
        <v>366</v>
      </c>
      <c r="Q126" s="2">
        <v>177</v>
      </c>
      <c r="R126" s="2">
        <v>139.6</v>
      </c>
      <c r="S126" s="3" t="s">
        <v>125</v>
      </c>
      <c r="T126" s="1"/>
      <c r="U126" s="1"/>
      <c r="V126"/>
      <c r="W126"/>
      <c r="X126" s="4">
        <v>47.9166666666667</v>
      </c>
      <c r="Y126" s="4">
        <v>7.95</v>
      </c>
      <c r="Z126" s="264">
        <f t="shared" si="9"/>
        <v>-47.9166666666667</v>
      </c>
      <c r="AA126" s="264">
        <f t="shared" si="10"/>
        <v>-7.95</v>
      </c>
      <c r="AB126" s="5" t="s">
        <v>1183</v>
      </c>
      <c r="AC126" s="5" t="s">
        <v>370</v>
      </c>
      <c r="AD126" s="6"/>
      <c r="AE126" s="52">
        <v>1569</v>
      </c>
      <c r="AF126" s="52"/>
      <c r="AG126" s="52">
        <v>641</v>
      </c>
      <c r="AH126" s="53">
        <v>1462</v>
      </c>
      <c r="AI126" s="53">
        <v>238</v>
      </c>
      <c r="AJ126" s="71">
        <f t="shared" si="11"/>
        <v>1224</v>
      </c>
      <c r="AK126" s="117">
        <v>27.5</v>
      </c>
      <c r="AL126" s="2">
        <v>13</v>
      </c>
      <c r="AM126" s="9">
        <v>17.5</v>
      </c>
      <c r="AN126" s="2">
        <v>-2.1</v>
      </c>
      <c r="AO126" s="9">
        <v>-5</v>
      </c>
      <c r="AP126" s="9">
        <v>22.5</v>
      </c>
      <c r="AQ126" s="2">
        <v>6.9</v>
      </c>
      <c r="AR126" s="2">
        <v>13</v>
      </c>
      <c r="AS126" s="2"/>
      <c r="AT126" s="9">
        <v>5.4</v>
      </c>
      <c r="AU126" s="2"/>
      <c r="AV126" s="9" t="s">
        <v>63</v>
      </c>
      <c r="AW126" s="10">
        <v>7.5057736720554296</v>
      </c>
      <c r="AX126" s="120">
        <f t="shared" si="15"/>
        <v>270.7407407407407</v>
      </c>
      <c r="AY126" s="119">
        <v>25</v>
      </c>
      <c r="AZ126" s="1" t="s">
        <v>439</v>
      </c>
      <c r="BA126" s="1" t="s">
        <v>76</v>
      </c>
      <c r="BB126" s="54">
        <v>0.173913043478261</v>
      </c>
      <c r="BC126" s="54">
        <v>4.9689440993788796E-2</v>
      </c>
      <c r="BD126" s="54">
        <v>0.77639751552795</v>
      </c>
      <c r="BE126" s="1" t="s">
        <v>377</v>
      </c>
      <c r="BF126" s="1">
        <v>9110</v>
      </c>
      <c r="BG126" s="1" t="s">
        <v>102</v>
      </c>
      <c r="BH126" s="1" t="s">
        <v>79</v>
      </c>
      <c r="BI126" s="1" t="s">
        <v>79</v>
      </c>
      <c r="BJ126" s="1" t="s">
        <v>79</v>
      </c>
      <c r="BK126" s="1" t="s">
        <v>130</v>
      </c>
      <c r="BL126" s="1" t="s">
        <v>79</v>
      </c>
      <c r="BM126" s="1">
        <v>1970</v>
      </c>
      <c r="BN126" s="1">
        <f t="shared" si="17"/>
        <v>44</v>
      </c>
      <c r="BO126" s="1">
        <v>0</v>
      </c>
      <c r="BP126" s="1" t="s">
        <v>79</v>
      </c>
      <c r="BQ126" s="1" t="s">
        <v>79</v>
      </c>
      <c r="BR126" s="1" t="s">
        <v>132</v>
      </c>
      <c r="BS126" s="1" t="s">
        <v>79</v>
      </c>
      <c r="BT126" s="1"/>
      <c r="BU126" s="1"/>
      <c r="BV126" s="12">
        <v>483</v>
      </c>
      <c r="BW126" s="12">
        <v>84</v>
      </c>
      <c r="BX126" s="12">
        <v>0</v>
      </c>
      <c r="BY126" s="12">
        <v>0</v>
      </c>
      <c r="BZ126" s="12">
        <v>23</v>
      </c>
      <c r="CA126" s="12">
        <v>1</v>
      </c>
      <c r="CB126" s="12">
        <v>51</v>
      </c>
      <c r="CC126" s="12">
        <v>324</v>
      </c>
      <c r="CD126" s="12">
        <v>0</v>
      </c>
      <c r="CE126" s="1">
        <v>7</v>
      </c>
      <c r="CF126" s="3">
        <v>1996</v>
      </c>
      <c r="CG126" s="12">
        <v>80</v>
      </c>
      <c r="CH126" s="12">
        <v>1</v>
      </c>
      <c r="CI126" s="12">
        <v>0</v>
      </c>
      <c r="CJ126" s="12">
        <v>0</v>
      </c>
      <c r="CK126" s="12">
        <v>0.5</v>
      </c>
      <c r="CL126" s="12">
        <v>0.5</v>
      </c>
      <c r="CM126" s="12">
        <v>6</v>
      </c>
      <c r="CN126" s="12">
        <v>73</v>
      </c>
      <c r="CO126" s="12">
        <v>0</v>
      </c>
      <c r="CP126" s="1">
        <v>7</v>
      </c>
      <c r="CQ126" s="3">
        <v>1994</v>
      </c>
      <c r="CR126" s="12">
        <v>31</v>
      </c>
      <c r="CS126" s="12">
        <v>3</v>
      </c>
      <c r="CT126" s="12">
        <v>0</v>
      </c>
      <c r="CU126" s="12">
        <v>0</v>
      </c>
      <c r="CV126" s="12">
        <v>1</v>
      </c>
      <c r="CW126" s="12">
        <v>0.5</v>
      </c>
      <c r="CX126" s="12">
        <v>3</v>
      </c>
      <c r="CY126" s="12">
        <v>24</v>
      </c>
      <c r="CZ126" s="12">
        <v>0</v>
      </c>
      <c r="DA126" s="1">
        <v>7</v>
      </c>
      <c r="DB126" s="3">
        <v>1994</v>
      </c>
      <c r="DC126" s="12">
        <v>111</v>
      </c>
      <c r="DD126" s="12">
        <v>4</v>
      </c>
      <c r="DE126" s="12">
        <v>0</v>
      </c>
      <c r="DF126" s="12">
        <v>0</v>
      </c>
      <c r="DG126" s="12">
        <v>1.5</v>
      </c>
      <c r="DH126" s="12">
        <v>1</v>
      </c>
      <c r="DI126" s="12">
        <v>9</v>
      </c>
      <c r="DJ126" s="12">
        <v>97</v>
      </c>
      <c r="DK126" s="12">
        <v>0</v>
      </c>
      <c r="DL126" s="14">
        <v>0.229813664596273</v>
      </c>
      <c r="DM126" s="14">
        <f>CG126/DC126</f>
        <v>0.72072072072072069</v>
      </c>
      <c r="DN126" s="1"/>
      <c r="DO126" s="1"/>
      <c r="DP126" s="122"/>
      <c r="DQ126" s="122"/>
      <c r="DR126" s="183"/>
      <c r="DS126" s="183"/>
      <c r="DT126" s="183"/>
      <c r="DU126" s="1"/>
      <c r="DV126" s="1"/>
      <c r="DW126" s="1"/>
      <c r="DX126" s="1"/>
      <c r="DY126" s="184"/>
      <c r="DZ126" s="184"/>
      <c r="EA126" s="184"/>
      <c r="EB126" s="185"/>
      <c r="EC126" s="186"/>
      <c r="ED126" s="186"/>
      <c r="EE126" s="186"/>
      <c r="EF126" s="181"/>
      <c r="EG126" s="1"/>
    </row>
    <row r="127" spans="1:137" ht="15">
      <c r="A127" s="56" t="s">
        <v>630</v>
      </c>
      <c r="B127" s="86" t="s">
        <v>997</v>
      </c>
      <c r="C127" s="86"/>
      <c r="D127" s="56"/>
      <c r="E127" s="56"/>
      <c r="F127" s="56"/>
      <c r="G127" s="86"/>
      <c r="H127" s="86"/>
      <c r="I127" s="86"/>
      <c r="J127" s="86"/>
      <c r="K127" s="56" t="s">
        <v>631</v>
      </c>
      <c r="L127" s="56" t="s">
        <v>632</v>
      </c>
      <c r="M127" s="1" t="s">
        <v>536</v>
      </c>
      <c r="N127" s="56" t="s">
        <v>84</v>
      </c>
      <c r="O127" s="64" t="s">
        <v>633</v>
      </c>
      <c r="P127" s="64" t="s">
        <v>366</v>
      </c>
      <c r="Q127" s="62">
        <v>19.8</v>
      </c>
      <c r="R127" s="62">
        <v>19.8</v>
      </c>
      <c r="S127" s="63" t="s">
        <v>125</v>
      </c>
      <c r="T127" s="56"/>
      <c r="U127" s="56"/>
      <c r="X127" s="69">
        <v>50.4166666666667</v>
      </c>
      <c r="Y127" s="69">
        <v>9</v>
      </c>
      <c r="Z127" s="264">
        <f t="shared" si="9"/>
        <v>-50.4166666666667</v>
      </c>
      <c r="AA127" s="264">
        <f t="shared" si="10"/>
        <v>-9</v>
      </c>
      <c r="AB127" s="70" t="s">
        <v>634</v>
      </c>
      <c r="AC127" s="70" t="s">
        <v>635</v>
      </c>
      <c r="AE127" s="71">
        <v>1175</v>
      </c>
      <c r="AF127" s="71"/>
      <c r="AG127" s="71">
        <v>454</v>
      </c>
      <c r="AH127" s="53">
        <v>911</v>
      </c>
      <c r="AI127" s="53">
        <v>499</v>
      </c>
      <c r="AJ127" s="71">
        <f t="shared" si="11"/>
        <v>412</v>
      </c>
      <c r="AK127" s="117">
        <v>17.2</v>
      </c>
      <c r="AL127" s="62">
        <v>16</v>
      </c>
      <c r="AM127" s="9">
        <v>20.8</v>
      </c>
      <c r="AN127" s="62">
        <v>-2</v>
      </c>
      <c r="AO127" s="9">
        <v>-4.5999999999999996</v>
      </c>
      <c r="AP127" s="9">
        <v>25.4</v>
      </c>
      <c r="AQ127" s="62">
        <v>6.7</v>
      </c>
      <c r="AR127" s="62">
        <v>13.2</v>
      </c>
      <c r="AS127" s="62"/>
      <c r="AT127" s="9">
        <v>7</v>
      </c>
      <c r="AU127" s="62"/>
      <c r="AV127" s="9" t="s">
        <v>63</v>
      </c>
      <c r="AW127" s="72">
        <v>16</v>
      </c>
      <c r="AX127" s="120">
        <f t="shared" si="15"/>
        <v>130.14285714285714</v>
      </c>
      <c r="AY127" s="119">
        <v>23</v>
      </c>
      <c r="AZ127" s="56" t="s">
        <v>458</v>
      </c>
      <c r="BA127" s="56" t="s">
        <v>122</v>
      </c>
      <c r="BB127" s="54">
        <v>0.84868154158215003</v>
      </c>
      <c r="BC127" s="54">
        <v>0.14958510049787901</v>
      </c>
      <c r="BD127" s="54">
        <v>1.7333579199705E-3</v>
      </c>
      <c r="BE127" s="1" t="s">
        <v>77</v>
      </c>
      <c r="BF127" s="56">
        <v>9130</v>
      </c>
      <c r="BG127" s="1" t="s">
        <v>79</v>
      </c>
      <c r="BH127" s="1" t="s">
        <v>79</v>
      </c>
      <c r="BI127" s="1" t="s">
        <v>79</v>
      </c>
      <c r="BJ127" s="60" t="s">
        <v>79</v>
      </c>
      <c r="BK127" s="60" t="s">
        <v>79</v>
      </c>
      <c r="BL127" s="60" t="s">
        <v>79</v>
      </c>
      <c r="BM127" s="56">
        <v>1954</v>
      </c>
      <c r="BN127" s="1">
        <f t="shared" si="17"/>
        <v>60</v>
      </c>
      <c r="BO127" s="1">
        <v>0</v>
      </c>
      <c r="BP127" s="56" t="s">
        <v>79</v>
      </c>
      <c r="BQ127" s="56" t="s">
        <v>79</v>
      </c>
      <c r="BR127" s="56" t="s">
        <v>132</v>
      </c>
      <c r="BS127" s="56" t="s">
        <v>79</v>
      </c>
      <c r="BT127" s="56"/>
      <c r="BU127" s="56"/>
      <c r="BV127" s="58">
        <v>542.29999999999995</v>
      </c>
      <c r="BW127" s="58">
        <v>460.24</v>
      </c>
      <c r="BX127" s="58">
        <v>0</v>
      </c>
      <c r="BY127" s="58">
        <v>40.24</v>
      </c>
      <c r="BZ127" s="58">
        <v>40.880000000000003</v>
      </c>
      <c r="CA127" s="58">
        <v>0</v>
      </c>
      <c r="CB127" s="58">
        <v>0</v>
      </c>
      <c r="CC127" s="58">
        <v>0.94</v>
      </c>
      <c r="CD127" s="58">
        <v>0</v>
      </c>
      <c r="CE127" s="56">
        <v>7</v>
      </c>
      <c r="CF127" s="63">
        <v>1988</v>
      </c>
      <c r="CG127" s="58">
        <v>3.58</v>
      </c>
      <c r="CH127" s="58">
        <v>2.52</v>
      </c>
      <c r="CI127" s="58">
        <v>0</v>
      </c>
      <c r="CJ127" s="58">
        <v>7.0000000000000007E-2</v>
      </c>
      <c r="CK127" s="58">
        <v>0</v>
      </c>
      <c r="CL127" s="58">
        <v>0.99</v>
      </c>
      <c r="CM127" s="58">
        <v>0</v>
      </c>
      <c r="CN127" s="58">
        <v>0</v>
      </c>
      <c r="CO127" s="58">
        <v>0</v>
      </c>
      <c r="CP127" s="56">
        <v>20</v>
      </c>
      <c r="CQ127" s="63">
        <v>1988</v>
      </c>
      <c r="CR127" s="58">
        <v>32.28</v>
      </c>
      <c r="CS127" s="58">
        <v>31.19</v>
      </c>
      <c r="CT127" s="58">
        <v>0</v>
      </c>
      <c r="CU127" s="58">
        <v>0</v>
      </c>
      <c r="CV127" s="58">
        <v>0</v>
      </c>
      <c r="CW127" s="58">
        <v>1.0900000000000001</v>
      </c>
      <c r="CX127" s="58">
        <v>0</v>
      </c>
      <c r="CY127" s="58">
        <v>0</v>
      </c>
      <c r="CZ127" s="58">
        <v>0</v>
      </c>
      <c r="DA127" s="56">
        <v>20</v>
      </c>
      <c r="DB127" s="63">
        <v>1988</v>
      </c>
      <c r="DC127" s="58">
        <v>35.86</v>
      </c>
      <c r="DD127" s="58">
        <v>33.71</v>
      </c>
      <c r="DE127" s="58">
        <v>0</v>
      </c>
      <c r="DF127" s="58">
        <v>7.0000000000000007E-2</v>
      </c>
      <c r="DG127" s="58">
        <v>0</v>
      </c>
      <c r="DH127" s="58">
        <v>2.08</v>
      </c>
      <c r="DI127" s="58">
        <v>0</v>
      </c>
      <c r="DJ127" s="58">
        <v>0</v>
      </c>
      <c r="DK127" s="58">
        <v>0</v>
      </c>
      <c r="DL127" s="14">
        <v>6.6125760649087192E-2</v>
      </c>
      <c r="DM127" s="14">
        <f>CG127/DC127</f>
        <v>9.9832682654768551E-2</v>
      </c>
      <c r="DN127" s="56"/>
      <c r="DO127" s="56"/>
      <c r="DP127" s="122"/>
      <c r="DQ127" s="122"/>
      <c r="DR127" s="183"/>
      <c r="DS127" s="183"/>
      <c r="DT127" s="183"/>
      <c r="DY127" s="184"/>
      <c r="DZ127" s="184"/>
      <c r="EA127" s="184"/>
      <c r="EB127" s="185"/>
      <c r="EC127" s="186"/>
      <c r="ED127" s="186"/>
      <c r="EE127" s="186"/>
      <c r="EF127" s="181"/>
    </row>
    <row r="128" spans="1:137" ht="14" customHeight="1">
      <c r="A128" s="56" t="s">
        <v>630</v>
      </c>
      <c r="B128" s="86" t="s">
        <v>997</v>
      </c>
      <c r="C128" s="86"/>
      <c r="D128" s="56"/>
      <c r="E128" s="56"/>
      <c r="F128" s="56"/>
      <c r="G128" s="86"/>
      <c r="H128" s="86"/>
      <c r="I128" s="86"/>
      <c r="J128" s="86"/>
      <c r="K128" s="56" t="s">
        <v>636</v>
      </c>
      <c r="L128" s="56" t="s">
        <v>637</v>
      </c>
      <c r="M128" s="1" t="s">
        <v>536</v>
      </c>
      <c r="N128" s="56" t="s">
        <v>84</v>
      </c>
      <c r="O128" s="64" t="s">
        <v>633</v>
      </c>
      <c r="P128" s="64" t="s">
        <v>366</v>
      </c>
      <c r="Q128" s="62">
        <v>20.8</v>
      </c>
      <c r="R128" s="62">
        <v>20.8</v>
      </c>
      <c r="S128" s="63" t="s">
        <v>125</v>
      </c>
      <c r="T128" s="56"/>
      <c r="U128" s="56"/>
      <c r="X128" s="69">
        <v>50.4166666666667</v>
      </c>
      <c r="Y128" s="69">
        <v>9</v>
      </c>
      <c r="Z128" s="264">
        <f t="shared" si="9"/>
        <v>-50.4166666666667</v>
      </c>
      <c r="AA128" s="264">
        <f t="shared" si="10"/>
        <v>-9</v>
      </c>
      <c r="AB128" s="70" t="s">
        <v>634</v>
      </c>
      <c r="AC128" s="70" t="s">
        <v>635</v>
      </c>
      <c r="AE128" s="71">
        <v>1175</v>
      </c>
      <c r="AF128" s="71"/>
      <c r="AG128" s="71">
        <v>454</v>
      </c>
      <c r="AH128" s="53">
        <v>911</v>
      </c>
      <c r="AI128" s="53">
        <v>499</v>
      </c>
      <c r="AJ128" s="71">
        <f t="shared" si="11"/>
        <v>412</v>
      </c>
      <c r="AK128" s="117">
        <v>17.2</v>
      </c>
      <c r="AL128" s="62">
        <v>16</v>
      </c>
      <c r="AM128" s="9">
        <v>20.8</v>
      </c>
      <c r="AN128" s="62">
        <v>-2</v>
      </c>
      <c r="AO128" s="9">
        <v>-4.5999999999999996</v>
      </c>
      <c r="AP128" s="9">
        <v>25.4</v>
      </c>
      <c r="AQ128" s="62">
        <v>6.7</v>
      </c>
      <c r="AR128" s="62">
        <v>13.2</v>
      </c>
      <c r="AS128" s="62"/>
      <c r="AT128" s="9">
        <v>7</v>
      </c>
      <c r="AU128" s="62"/>
      <c r="AV128" s="9" t="s">
        <v>63</v>
      </c>
      <c r="AW128" s="72">
        <v>16</v>
      </c>
      <c r="AX128" s="120">
        <f t="shared" si="15"/>
        <v>130.14285714285714</v>
      </c>
      <c r="AY128" s="119">
        <v>23</v>
      </c>
      <c r="AZ128" s="56" t="s">
        <v>638</v>
      </c>
      <c r="BA128" s="56" t="s">
        <v>122</v>
      </c>
      <c r="BB128" s="54">
        <v>0.83817171093267506</v>
      </c>
      <c r="BC128" s="54">
        <v>9.5354155885348013E-2</v>
      </c>
      <c r="BD128" s="54">
        <v>6.6474133181977493E-2</v>
      </c>
      <c r="BE128" s="1" t="s">
        <v>77</v>
      </c>
      <c r="BF128" s="56">
        <v>9130</v>
      </c>
      <c r="BG128" s="1" t="s">
        <v>79</v>
      </c>
      <c r="BH128" s="1" t="s">
        <v>79</v>
      </c>
      <c r="BI128" s="1" t="s">
        <v>79</v>
      </c>
      <c r="BJ128" s="60" t="s">
        <v>79</v>
      </c>
      <c r="BK128" s="60" t="s">
        <v>79</v>
      </c>
      <c r="BL128" s="60" t="s">
        <v>79</v>
      </c>
      <c r="BM128" s="56">
        <v>1954</v>
      </c>
      <c r="BN128" s="1">
        <f t="shared" si="17"/>
        <v>60</v>
      </c>
      <c r="BO128" s="1">
        <v>0</v>
      </c>
      <c r="BP128" s="56" t="s">
        <v>79</v>
      </c>
      <c r="BQ128" s="56" t="s">
        <v>79</v>
      </c>
      <c r="BR128" s="56" t="s">
        <v>132</v>
      </c>
      <c r="BS128" s="56" t="s">
        <v>79</v>
      </c>
      <c r="BT128" s="56"/>
      <c r="BU128" s="56"/>
      <c r="BV128" s="58">
        <v>599.03</v>
      </c>
      <c r="BW128" s="58">
        <v>502.09</v>
      </c>
      <c r="BX128" s="58">
        <v>0</v>
      </c>
      <c r="BY128" s="58">
        <v>35.840000000000003</v>
      </c>
      <c r="BZ128" s="58">
        <v>19.57</v>
      </c>
      <c r="CA128" s="58">
        <v>1.71</v>
      </c>
      <c r="CB128" s="58">
        <v>0</v>
      </c>
      <c r="CC128" s="58">
        <v>18.190000000000001</v>
      </c>
      <c r="CD128" s="58">
        <v>21.63</v>
      </c>
      <c r="CE128" s="56">
        <v>7</v>
      </c>
      <c r="CF128" s="63">
        <v>1988</v>
      </c>
      <c r="CG128" s="58">
        <v>4.3600000000000003</v>
      </c>
      <c r="CH128" s="58">
        <v>1.8</v>
      </c>
      <c r="CI128" s="58">
        <v>0</v>
      </c>
      <c r="CJ128" s="58">
        <v>0.22</v>
      </c>
      <c r="CK128" s="58">
        <v>0</v>
      </c>
      <c r="CL128" s="58">
        <v>0.53</v>
      </c>
      <c r="CM128" s="58">
        <v>0</v>
      </c>
      <c r="CN128" s="58">
        <v>1.38</v>
      </c>
      <c r="CO128" s="58">
        <v>0.43</v>
      </c>
      <c r="CP128" s="56">
        <v>20</v>
      </c>
      <c r="CQ128" s="63">
        <v>1988</v>
      </c>
      <c r="CR128" s="58">
        <v>25.81</v>
      </c>
      <c r="CS128" s="58">
        <v>18.14</v>
      </c>
      <c r="CT128" s="58">
        <v>0</v>
      </c>
      <c r="CU128" s="58">
        <v>2.35</v>
      </c>
      <c r="CV128" s="58">
        <v>0</v>
      </c>
      <c r="CW128" s="58">
        <v>1.3</v>
      </c>
      <c r="CX128" s="58">
        <v>0</v>
      </c>
      <c r="CY128" s="58">
        <v>4.0199999999999996</v>
      </c>
      <c r="CZ128" s="58">
        <v>0</v>
      </c>
      <c r="DA128" s="56">
        <v>20</v>
      </c>
      <c r="DB128" s="63">
        <v>1988</v>
      </c>
      <c r="DC128" s="58">
        <v>30.17</v>
      </c>
      <c r="DD128" s="58">
        <v>19.940000000000001</v>
      </c>
      <c r="DE128" s="58">
        <v>0</v>
      </c>
      <c r="DF128" s="58">
        <v>2.57</v>
      </c>
      <c r="DG128" s="58">
        <v>0</v>
      </c>
      <c r="DH128" s="58">
        <v>1.83</v>
      </c>
      <c r="DI128" s="58">
        <v>0</v>
      </c>
      <c r="DJ128" s="58">
        <v>5.4</v>
      </c>
      <c r="DK128" s="58">
        <v>0.43</v>
      </c>
      <c r="DL128" s="14">
        <v>5.0364756356109007E-2</v>
      </c>
      <c r="DM128" s="14">
        <f>CG128/DC128</f>
        <v>0.14451441829632086</v>
      </c>
      <c r="DN128" s="56"/>
      <c r="DO128" s="56"/>
      <c r="DP128" s="124"/>
      <c r="DQ128" s="124"/>
      <c r="DR128" s="207"/>
      <c r="DS128" s="207"/>
      <c r="DT128" s="207"/>
      <c r="DU128" s="56"/>
      <c r="DV128" s="56"/>
      <c r="DW128" s="56"/>
      <c r="DX128" s="56"/>
      <c r="DY128" s="184"/>
      <c r="DZ128" s="184"/>
      <c r="EA128" s="184"/>
      <c r="EB128" s="185"/>
      <c r="EC128" s="186"/>
      <c r="ED128" s="186"/>
      <c r="EE128" s="186"/>
      <c r="EF128" s="181"/>
    </row>
    <row r="129" spans="1:137" ht="14" customHeight="1">
      <c r="A129" s="1" t="s">
        <v>639</v>
      </c>
      <c r="B129" s="86" t="s">
        <v>997</v>
      </c>
      <c r="C129" s="84"/>
      <c r="G129" s="84"/>
      <c r="H129" s="84"/>
      <c r="I129" s="84"/>
      <c r="J129" s="84"/>
      <c r="M129" s="1" t="s">
        <v>536</v>
      </c>
      <c r="N129" s="1" t="s">
        <v>84</v>
      </c>
      <c r="O129" s="55" t="s">
        <v>633</v>
      </c>
      <c r="Q129" s="1">
        <v>19.8</v>
      </c>
      <c r="R129" s="1"/>
      <c r="S129" s="1"/>
      <c r="X129" s="4">
        <v>50.42</v>
      </c>
      <c r="Y129" s="4">
        <v>9</v>
      </c>
      <c r="Z129" s="264">
        <f t="shared" si="9"/>
        <v>-50.42</v>
      </c>
      <c r="AA129" s="264">
        <f t="shared" si="10"/>
        <v>-9</v>
      </c>
      <c r="AB129" s="1" t="s">
        <v>634</v>
      </c>
      <c r="AC129" s="1"/>
      <c r="AD129" s="79"/>
      <c r="AE129" s="71">
        <v>1175</v>
      </c>
      <c r="AF129" s="71"/>
      <c r="AG129" s="71">
        <v>454</v>
      </c>
      <c r="AH129" s="53">
        <v>911</v>
      </c>
      <c r="AI129" s="53">
        <v>499</v>
      </c>
      <c r="AJ129" s="71">
        <f t="shared" si="11"/>
        <v>412</v>
      </c>
      <c r="AK129" s="117">
        <v>17.2</v>
      </c>
      <c r="AM129" s="9">
        <v>20.8</v>
      </c>
      <c r="AO129" s="9">
        <v>-4.5999999999999996</v>
      </c>
      <c r="AP129" s="9">
        <v>25.4</v>
      </c>
      <c r="AQ129" s="62">
        <v>6.7</v>
      </c>
      <c r="AR129" s="62">
        <v>13.2</v>
      </c>
      <c r="AS129" s="62"/>
      <c r="AT129" s="9">
        <v>7</v>
      </c>
      <c r="AU129" s="1"/>
      <c r="AV129" s="9" t="s">
        <v>63</v>
      </c>
      <c r="AW129" s="1"/>
      <c r="AX129" s="120">
        <f t="shared" si="15"/>
        <v>130.14285714285714</v>
      </c>
      <c r="AY129" s="119">
        <v>23</v>
      </c>
      <c r="AZ129" s="1" t="s">
        <v>458</v>
      </c>
      <c r="BN129" s="1">
        <f t="shared" si="17"/>
        <v>2014</v>
      </c>
      <c r="BV129" s="1">
        <v>542</v>
      </c>
      <c r="BW129" s="1"/>
      <c r="BX129" s="1"/>
      <c r="BY129" s="1"/>
      <c r="BZ129" s="1"/>
      <c r="CA129" s="1"/>
      <c r="CB129" s="1"/>
      <c r="CC129" s="1"/>
      <c r="CD129" s="1"/>
      <c r="CE129" s="55" t="s">
        <v>391</v>
      </c>
      <c r="CF129" s="1"/>
      <c r="CG129" s="1">
        <v>4</v>
      </c>
      <c r="CH129" s="1"/>
      <c r="CI129" s="1"/>
      <c r="CJ129" s="1"/>
      <c r="CK129" s="1"/>
      <c r="CL129" s="1"/>
      <c r="CM129" s="1"/>
      <c r="CN129" s="1"/>
      <c r="CO129" s="1"/>
      <c r="CP129" s="55" t="s">
        <v>640</v>
      </c>
      <c r="CQ129" s="1">
        <v>1988</v>
      </c>
      <c r="CR129" s="1">
        <v>32</v>
      </c>
      <c r="CS129" s="1"/>
      <c r="CT129" s="1"/>
      <c r="CU129" s="1"/>
      <c r="CV129" s="1"/>
      <c r="CW129" s="1"/>
      <c r="CX129" s="1"/>
      <c r="CY129" s="1"/>
      <c r="CZ129" s="1"/>
      <c r="DA129" s="55" t="s">
        <v>640</v>
      </c>
      <c r="DB129" s="1"/>
      <c r="DC129" s="1">
        <v>36</v>
      </c>
      <c r="DL129" s="1"/>
      <c r="DM129" s="91">
        <v>7.0000000000000007E-2</v>
      </c>
      <c r="DP129" s="122"/>
      <c r="DQ129" s="122"/>
      <c r="DR129" s="183"/>
      <c r="DS129" s="183"/>
      <c r="DT129" s="183"/>
      <c r="DY129" s="184"/>
      <c r="DZ129" s="184"/>
      <c r="EA129" s="184"/>
      <c r="EB129" s="185"/>
      <c r="EC129" s="186"/>
      <c r="ED129" s="186"/>
      <c r="EE129" s="186"/>
      <c r="EF129" s="181"/>
    </row>
    <row r="130" spans="1:137" ht="15">
      <c r="A130" s="1" t="s">
        <v>641</v>
      </c>
      <c r="B130" s="86" t="s">
        <v>997</v>
      </c>
      <c r="C130" s="84"/>
      <c r="G130" s="84"/>
      <c r="H130" s="84"/>
      <c r="I130" s="84"/>
      <c r="J130" s="84"/>
      <c r="M130" s="1" t="s">
        <v>536</v>
      </c>
      <c r="N130" s="1" t="s">
        <v>84</v>
      </c>
      <c r="O130" s="55" t="s">
        <v>633</v>
      </c>
      <c r="Q130" s="1">
        <v>20.8</v>
      </c>
      <c r="R130" s="1"/>
      <c r="S130" s="1"/>
      <c r="X130" s="4">
        <v>50.42</v>
      </c>
      <c r="Y130" s="4">
        <v>9</v>
      </c>
      <c r="Z130" s="264">
        <f t="shared" ref="Z130:Z193" si="18">V130-X130</f>
        <v>-50.42</v>
      </c>
      <c r="AA130" s="264">
        <f t="shared" ref="AA130:AA193" si="19">W130-Y130</f>
        <v>-9</v>
      </c>
      <c r="AB130" s="1" t="s">
        <v>634</v>
      </c>
      <c r="AC130" s="1"/>
      <c r="AD130" s="79"/>
      <c r="AE130" s="71">
        <v>1175</v>
      </c>
      <c r="AF130" s="71"/>
      <c r="AG130" s="71">
        <v>454</v>
      </c>
      <c r="AH130" s="53">
        <v>911</v>
      </c>
      <c r="AI130" s="53">
        <v>499</v>
      </c>
      <c r="AJ130" s="71">
        <f t="shared" ref="AJ130:AJ193" si="20">AH130-AI130</f>
        <v>412</v>
      </c>
      <c r="AK130" s="117">
        <v>17.2</v>
      </c>
      <c r="AM130" s="9">
        <v>20.8</v>
      </c>
      <c r="AO130" s="9">
        <v>-4.5999999999999996</v>
      </c>
      <c r="AP130" s="9">
        <v>25.4</v>
      </c>
      <c r="AQ130" s="62">
        <v>6.7</v>
      </c>
      <c r="AR130" s="62">
        <v>13.2</v>
      </c>
      <c r="AS130" s="62"/>
      <c r="AT130" s="9">
        <v>7</v>
      </c>
      <c r="AU130" s="1"/>
      <c r="AV130" s="9" t="s">
        <v>63</v>
      </c>
      <c r="AW130" s="1"/>
      <c r="AX130" s="120">
        <f t="shared" ref="AX130:AX154" si="21">AH130/AT130</f>
        <v>130.14285714285714</v>
      </c>
      <c r="AY130" s="119">
        <v>23</v>
      </c>
      <c r="AZ130" s="1" t="s">
        <v>553</v>
      </c>
      <c r="BN130" s="1">
        <f t="shared" si="17"/>
        <v>2014</v>
      </c>
      <c r="BV130" s="1">
        <v>599</v>
      </c>
      <c r="BW130" s="1"/>
      <c r="BX130" s="1"/>
      <c r="BY130" s="1"/>
      <c r="BZ130" s="1"/>
      <c r="CA130" s="1"/>
      <c r="CB130" s="1"/>
      <c r="CC130" s="1"/>
      <c r="CD130" s="1"/>
      <c r="CE130" s="55" t="s">
        <v>391</v>
      </c>
      <c r="CF130" s="1"/>
      <c r="CG130" s="1">
        <v>4</v>
      </c>
      <c r="CH130" s="1"/>
      <c r="CI130" s="1"/>
      <c r="CJ130" s="1"/>
      <c r="CK130" s="1"/>
      <c r="CL130" s="1"/>
      <c r="CM130" s="1"/>
      <c r="CN130" s="1"/>
      <c r="CO130" s="1"/>
      <c r="CP130" s="55" t="s">
        <v>640</v>
      </c>
      <c r="CQ130" s="1">
        <v>1988</v>
      </c>
      <c r="CR130" s="1">
        <v>26</v>
      </c>
      <c r="CS130" s="1"/>
      <c r="CT130" s="1"/>
      <c r="CU130" s="1"/>
      <c r="CV130" s="1"/>
      <c r="CW130" s="1"/>
      <c r="CX130" s="1"/>
      <c r="CY130" s="1"/>
      <c r="CZ130" s="1"/>
      <c r="DA130" s="55" t="s">
        <v>640</v>
      </c>
      <c r="DB130" s="1"/>
      <c r="DC130" s="1">
        <v>30</v>
      </c>
      <c r="DL130" s="1"/>
      <c r="DM130" s="91">
        <v>0.05</v>
      </c>
      <c r="DP130" s="122"/>
      <c r="DQ130" s="122"/>
      <c r="DR130" s="183"/>
      <c r="DS130" s="183"/>
      <c r="DT130" s="183"/>
      <c r="DY130" s="184"/>
      <c r="DZ130" s="184"/>
      <c r="EA130" s="184"/>
      <c r="EB130" s="185"/>
      <c r="EC130" s="186"/>
      <c r="ED130" s="186"/>
      <c r="EE130" s="186"/>
      <c r="EF130" s="181"/>
    </row>
    <row r="131" spans="1:137" ht="15">
      <c r="A131" s="1" t="s">
        <v>1171</v>
      </c>
      <c r="B131" s="84" t="s">
        <v>997</v>
      </c>
      <c r="C131" s="84"/>
      <c r="G131" s="84"/>
      <c r="H131" s="84"/>
      <c r="I131" s="84"/>
      <c r="J131" s="84"/>
      <c r="K131" s="1" t="s">
        <v>378</v>
      </c>
      <c r="M131" s="1" t="s">
        <v>536</v>
      </c>
      <c r="N131" s="1" t="s">
        <v>84</v>
      </c>
      <c r="O131" s="64" t="s">
        <v>379</v>
      </c>
      <c r="P131" s="55" t="s">
        <v>96</v>
      </c>
      <c r="Q131" s="2">
        <v>72.2</v>
      </c>
      <c r="R131" s="2">
        <v>14.5</v>
      </c>
      <c r="S131" s="3" t="s">
        <v>125</v>
      </c>
      <c r="X131" s="78"/>
      <c r="Y131" s="78"/>
      <c r="Z131" s="264">
        <f t="shared" si="18"/>
        <v>0</v>
      </c>
      <c r="AA131" s="264">
        <f t="shared" si="19"/>
        <v>0</v>
      </c>
      <c r="AB131" s="5" t="s">
        <v>1182</v>
      </c>
      <c r="AC131" s="5" t="s">
        <v>509</v>
      </c>
      <c r="AE131" s="52">
        <v>1067</v>
      </c>
      <c r="AF131" s="52"/>
      <c r="AG131" s="52">
        <v>524</v>
      </c>
      <c r="AH131" s="53">
        <v>900</v>
      </c>
      <c r="AI131" s="53">
        <v>447</v>
      </c>
      <c r="AJ131" s="71">
        <f t="shared" si="20"/>
        <v>453</v>
      </c>
      <c r="AK131" s="117">
        <v>10.199999999999999</v>
      </c>
      <c r="AL131" s="2">
        <v>16.2</v>
      </c>
      <c r="AM131" s="9">
        <v>21.2</v>
      </c>
      <c r="AN131" s="2">
        <v>-1.5</v>
      </c>
      <c r="AO131" s="9">
        <v>-4.5999999999999996</v>
      </c>
      <c r="AP131" s="9">
        <v>25.8</v>
      </c>
      <c r="AQ131" s="2">
        <v>7.1</v>
      </c>
      <c r="AR131" s="2">
        <v>13.5</v>
      </c>
      <c r="AT131" s="9">
        <v>7.3</v>
      </c>
      <c r="AV131" s="9" t="s">
        <v>59</v>
      </c>
      <c r="AW131" s="10">
        <f>AL131*1000/AE131</f>
        <v>15.182755388940956</v>
      </c>
      <c r="AX131" s="120">
        <f t="shared" si="21"/>
        <v>123.28767123287672</v>
      </c>
      <c r="AY131" s="119">
        <v>23</v>
      </c>
      <c r="AZ131" s="1" t="s">
        <v>837</v>
      </c>
      <c r="BA131" s="1" t="s">
        <v>122</v>
      </c>
      <c r="BB131" s="54">
        <f>(BW131/BV131)</f>
        <v>0.60980810234541583</v>
      </c>
      <c r="BC131" s="54">
        <f>(BX131+BY131+BZ131+CA131)/BV131</f>
        <v>0.30916844349680173</v>
      </c>
      <c r="BD131" s="54">
        <f>(CB131+CC131+CD131)/BV131</f>
        <v>8.1023454157782518E-2</v>
      </c>
      <c r="BE131" s="1" t="s">
        <v>77</v>
      </c>
      <c r="BF131" s="1">
        <v>9130</v>
      </c>
      <c r="BG131" s="1" t="s">
        <v>79</v>
      </c>
      <c r="BH131" s="1" t="s">
        <v>79</v>
      </c>
      <c r="BI131" s="1" t="s">
        <v>79</v>
      </c>
      <c r="BJ131" s="1" t="s">
        <v>79</v>
      </c>
      <c r="BK131" s="1" t="s">
        <v>79</v>
      </c>
      <c r="BL131" s="1" t="s">
        <v>79</v>
      </c>
      <c r="BM131" s="1">
        <v>1986</v>
      </c>
      <c r="BN131" s="1">
        <f t="shared" si="17"/>
        <v>28</v>
      </c>
      <c r="BO131" s="1">
        <v>0</v>
      </c>
      <c r="BV131" s="12">
        <v>469</v>
      </c>
      <c r="BW131" s="12">
        <v>286</v>
      </c>
      <c r="BX131" s="12">
        <v>0</v>
      </c>
      <c r="BY131" s="12">
        <v>74</v>
      </c>
      <c r="BZ131" s="58">
        <v>47</v>
      </c>
      <c r="CA131" s="58">
        <v>24</v>
      </c>
      <c r="CB131" s="12">
        <v>12</v>
      </c>
      <c r="CC131" s="1">
        <v>0</v>
      </c>
      <c r="CD131" s="12">
        <v>26</v>
      </c>
      <c r="CE131" s="1">
        <v>7</v>
      </c>
      <c r="CF131" s="3">
        <v>1994</v>
      </c>
      <c r="CG131" s="12">
        <v>17</v>
      </c>
      <c r="CH131" s="12">
        <v>3</v>
      </c>
      <c r="CI131" s="12">
        <v>0</v>
      </c>
      <c r="CJ131" s="12">
        <v>2</v>
      </c>
      <c r="CK131" s="12">
        <v>0</v>
      </c>
      <c r="CL131" s="12">
        <v>8</v>
      </c>
      <c r="CM131" s="12">
        <v>4</v>
      </c>
      <c r="CN131" s="12">
        <v>0</v>
      </c>
      <c r="CO131" s="12">
        <v>0</v>
      </c>
      <c r="CP131" s="1">
        <v>7</v>
      </c>
      <c r="CQ131" s="3">
        <v>1994</v>
      </c>
      <c r="CR131" s="12">
        <v>50</v>
      </c>
      <c r="CS131" s="12">
        <v>15</v>
      </c>
      <c r="CT131" s="12">
        <v>0</v>
      </c>
      <c r="CU131" s="12">
        <v>12</v>
      </c>
      <c r="CV131" s="12">
        <v>0</v>
      </c>
      <c r="CW131" s="12">
        <v>7</v>
      </c>
      <c r="CX131" s="12">
        <v>6</v>
      </c>
      <c r="CY131" s="12">
        <v>0</v>
      </c>
      <c r="CZ131" s="12">
        <v>0</v>
      </c>
      <c r="DA131" s="1">
        <v>7</v>
      </c>
      <c r="DB131" s="3">
        <v>1994</v>
      </c>
      <c r="DC131" s="12">
        <f t="shared" ref="DC131:DI131" si="22">CG131+CR131</f>
        <v>67</v>
      </c>
      <c r="DD131" s="12">
        <f t="shared" si="22"/>
        <v>18</v>
      </c>
      <c r="DE131" s="12">
        <f t="shared" si="22"/>
        <v>0</v>
      </c>
      <c r="DF131" s="12">
        <f t="shared" si="22"/>
        <v>14</v>
      </c>
      <c r="DG131" s="12">
        <f t="shared" si="22"/>
        <v>0</v>
      </c>
      <c r="DH131" s="12">
        <f t="shared" si="22"/>
        <v>15</v>
      </c>
      <c r="DI131" s="12">
        <f t="shared" si="22"/>
        <v>10</v>
      </c>
      <c r="DJ131" s="12">
        <v>0</v>
      </c>
      <c r="DK131" s="12">
        <v>0</v>
      </c>
      <c r="DL131" s="14">
        <f>DC131/BV131</f>
        <v>0.14285714285714285</v>
      </c>
      <c r="DM131" s="14">
        <f>CG131/DC131</f>
        <v>0.2537313432835821</v>
      </c>
      <c r="DP131" s="122"/>
      <c r="DQ131" s="122"/>
      <c r="DR131" s="183"/>
      <c r="DS131" s="183"/>
      <c r="DT131" s="183"/>
      <c r="DY131" s="184"/>
      <c r="DZ131" s="184"/>
      <c r="EA131" s="184"/>
      <c r="EB131" s="185"/>
      <c r="EC131" s="186"/>
      <c r="ED131" s="186"/>
      <c r="EE131" s="186"/>
      <c r="EF131" s="181"/>
    </row>
    <row r="132" spans="1:137" ht="13" customHeight="1">
      <c r="A132" s="103" t="s">
        <v>1080</v>
      </c>
      <c r="B132" s="84" t="s">
        <v>997</v>
      </c>
      <c r="G132" s="84"/>
      <c r="H132" s="84" t="s">
        <v>997</v>
      </c>
      <c r="I132" s="84"/>
      <c r="J132" s="84"/>
      <c r="M132" s="1" t="s">
        <v>536</v>
      </c>
      <c r="N132" s="1" t="s">
        <v>84</v>
      </c>
      <c r="O132" s="103" t="s">
        <v>1076</v>
      </c>
      <c r="P132" s="1" t="s">
        <v>96</v>
      </c>
      <c r="Q132" s="2">
        <v>33.9</v>
      </c>
      <c r="Z132" s="264">
        <f t="shared" si="18"/>
        <v>0</v>
      </c>
      <c r="AA132" s="264">
        <f t="shared" si="19"/>
        <v>0</v>
      </c>
      <c r="AB132" s="5" t="s">
        <v>1176</v>
      </c>
      <c r="AC132" s="5" t="s">
        <v>1177</v>
      </c>
      <c r="AE132" s="7">
        <v>767</v>
      </c>
      <c r="AG132" s="7">
        <v>388</v>
      </c>
      <c r="AH132" s="8">
        <v>751</v>
      </c>
      <c r="AI132" s="8">
        <v>439</v>
      </c>
      <c r="AJ132" s="71">
        <f t="shared" si="20"/>
        <v>312</v>
      </c>
      <c r="AK132" s="117">
        <v>11.8</v>
      </c>
      <c r="AM132" s="9">
        <v>22.5</v>
      </c>
      <c r="AO132" s="9">
        <v>-5</v>
      </c>
      <c r="AP132" s="9">
        <v>27.5</v>
      </c>
      <c r="AQ132" s="2">
        <v>7.6</v>
      </c>
      <c r="AR132" s="2">
        <v>14.6</v>
      </c>
      <c r="AT132" s="9">
        <v>7.6</v>
      </c>
      <c r="AV132" s="9" t="s">
        <v>63</v>
      </c>
      <c r="AX132" s="120">
        <f t="shared" si="21"/>
        <v>98.81578947368422</v>
      </c>
      <c r="AY132" s="119">
        <v>23</v>
      </c>
      <c r="AZ132" s="1" t="s">
        <v>160</v>
      </c>
      <c r="BM132" s="1">
        <v>1978</v>
      </c>
      <c r="BN132" s="1">
        <f t="shared" si="17"/>
        <v>36</v>
      </c>
      <c r="DP132" s="122"/>
      <c r="DQ132" s="122"/>
      <c r="DR132" s="183"/>
      <c r="DS132" s="183"/>
      <c r="DT132" s="183"/>
      <c r="DY132" s="184"/>
      <c r="DZ132" s="184"/>
      <c r="EA132" s="184"/>
      <c r="EB132" s="185"/>
      <c r="EC132" s="186"/>
      <c r="ED132" s="186"/>
      <c r="EE132" s="186"/>
      <c r="EF132" s="181"/>
    </row>
    <row r="133" spans="1:137" ht="13" customHeight="1">
      <c r="A133" s="56" t="s">
        <v>662</v>
      </c>
      <c r="B133" s="86" t="s">
        <v>997</v>
      </c>
      <c r="C133" s="86"/>
      <c r="D133" s="56"/>
      <c r="E133" s="56"/>
      <c r="F133" s="56"/>
      <c r="G133" s="86"/>
      <c r="H133" s="86" t="s">
        <v>997</v>
      </c>
      <c r="I133" s="86"/>
      <c r="J133" s="86"/>
      <c r="K133" s="56" t="s">
        <v>663</v>
      </c>
      <c r="L133" s="56" t="s">
        <v>540</v>
      </c>
      <c r="M133" s="1" t="s">
        <v>536</v>
      </c>
      <c r="N133" s="56" t="s">
        <v>84</v>
      </c>
      <c r="O133" s="64" t="s">
        <v>1139</v>
      </c>
      <c r="P133" s="64" t="s">
        <v>96</v>
      </c>
      <c r="Q133" s="62">
        <v>24.3</v>
      </c>
      <c r="R133" s="62">
        <v>24.2</v>
      </c>
      <c r="S133" s="63" t="s">
        <v>125</v>
      </c>
      <c r="T133" s="56"/>
      <c r="U133" s="56"/>
      <c r="X133" s="69">
        <v>50.216666666666697</v>
      </c>
      <c r="Y133" s="69">
        <v>9.9833333333333307</v>
      </c>
      <c r="Z133" s="264">
        <f t="shared" si="18"/>
        <v>-50.216666666666697</v>
      </c>
      <c r="AA133" s="264">
        <f t="shared" si="19"/>
        <v>-9.9833333333333307</v>
      </c>
      <c r="AB133" s="70" t="s">
        <v>1178</v>
      </c>
      <c r="AC133" s="70" t="s">
        <v>1179</v>
      </c>
      <c r="AE133" s="71">
        <v>824</v>
      </c>
      <c r="AF133" s="71"/>
      <c r="AG133" s="71">
        <v>337</v>
      </c>
      <c r="AH133" s="53">
        <v>831</v>
      </c>
      <c r="AI133" s="53">
        <v>292</v>
      </c>
      <c r="AJ133" s="71">
        <f t="shared" si="20"/>
        <v>539</v>
      </c>
      <c r="AK133" s="117">
        <v>10.7</v>
      </c>
      <c r="AL133" s="62">
        <v>14.7</v>
      </c>
      <c r="AM133" s="9">
        <v>22.3</v>
      </c>
      <c r="AN133" s="62">
        <v>-4.2</v>
      </c>
      <c r="AO133" s="9">
        <v>-4.9000000000000004</v>
      </c>
      <c r="AP133" s="9">
        <v>27.2</v>
      </c>
      <c r="AQ133" s="62">
        <v>7.9</v>
      </c>
      <c r="AR133" s="62">
        <v>14.6</v>
      </c>
      <c r="AS133" s="62"/>
      <c r="AT133" s="9">
        <v>7.3</v>
      </c>
      <c r="AU133" s="62"/>
      <c r="AV133" s="9" t="s">
        <v>63</v>
      </c>
      <c r="AW133" s="72">
        <v>23.040752351097201</v>
      </c>
      <c r="AX133" s="120">
        <f t="shared" si="21"/>
        <v>113.83561643835617</v>
      </c>
      <c r="AY133" s="119">
        <v>23</v>
      </c>
      <c r="AZ133" s="56" t="s">
        <v>160</v>
      </c>
      <c r="BA133" s="56" t="s">
        <v>122</v>
      </c>
      <c r="BB133" s="73" t="s">
        <v>79</v>
      </c>
      <c r="BC133" s="73" t="s">
        <v>79</v>
      </c>
      <c r="BD133" s="73" t="s">
        <v>79</v>
      </c>
      <c r="BE133" s="60" t="s">
        <v>79</v>
      </c>
      <c r="BF133" s="60" t="s">
        <v>79</v>
      </c>
      <c r="BG133" s="1" t="s">
        <v>79</v>
      </c>
      <c r="BH133" s="1" t="s">
        <v>79</v>
      </c>
      <c r="BI133" s="1" t="s">
        <v>79</v>
      </c>
      <c r="BJ133" s="60" t="s">
        <v>79</v>
      </c>
      <c r="BK133" s="60" t="s">
        <v>79</v>
      </c>
      <c r="BL133" s="60" t="s">
        <v>79</v>
      </c>
      <c r="BM133" s="56">
        <v>1978</v>
      </c>
      <c r="BN133" s="1">
        <f t="shared" si="17"/>
        <v>36</v>
      </c>
      <c r="BO133" s="1">
        <v>0</v>
      </c>
      <c r="BP133" s="60" t="s">
        <v>79</v>
      </c>
      <c r="BQ133" s="60" t="s">
        <v>79</v>
      </c>
      <c r="BR133" s="60" t="s">
        <v>79</v>
      </c>
      <c r="BS133" s="60" t="s">
        <v>79</v>
      </c>
      <c r="BT133" s="56"/>
      <c r="BU133" s="56"/>
      <c r="BV133" s="58">
        <v>595</v>
      </c>
      <c r="BW133" s="68" t="s">
        <v>79</v>
      </c>
      <c r="BX133" s="68" t="s">
        <v>79</v>
      </c>
      <c r="BY133" s="68" t="s">
        <v>79</v>
      </c>
      <c r="BZ133" s="68" t="s">
        <v>79</v>
      </c>
      <c r="CA133" s="68" t="s">
        <v>79</v>
      </c>
      <c r="CB133" s="68" t="s">
        <v>79</v>
      </c>
      <c r="CC133" s="68" t="s">
        <v>79</v>
      </c>
      <c r="CD133" s="68" t="s">
        <v>79</v>
      </c>
      <c r="CE133" s="60" t="s">
        <v>79</v>
      </c>
      <c r="CF133" s="63">
        <v>1991</v>
      </c>
      <c r="CG133" s="58">
        <v>23</v>
      </c>
      <c r="CH133" s="68" t="s">
        <v>79</v>
      </c>
      <c r="CI133" s="68" t="s">
        <v>79</v>
      </c>
      <c r="CJ133" s="68" t="s">
        <v>79</v>
      </c>
      <c r="CK133" s="68" t="s">
        <v>79</v>
      </c>
      <c r="CL133" s="68" t="s">
        <v>79</v>
      </c>
      <c r="CM133" s="68" t="s">
        <v>79</v>
      </c>
      <c r="CN133" s="68" t="s">
        <v>79</v>
      </c>
      <c r="CO133" s="68" t="s">
        <v>79</v>
      </c>
      <c r="CP133" s="68" t="s">
        <v>79</v>
      </c>
      <c r="CQ133" s="63">
        <v>1991</v>
      </c>
      <c r="CR133" s="58">
        <v>34</v>
      </c>
      <c r="CS133" s="60" t="s">
        <v>79</v>
      </c>
      <c r="CT133" s="60" t="s">
        <v>79</v>
      </c>
      <c r="CU133" s="60" t="s">
        <v>79</v>
      </c>
      <c r="CV133" s="60" t="s">
        <v>79</v>
      </c>
      <c r="CW133" s="60" t="s">
        <v>79</v>
      </c>
      <c r="CX133" s="60" t="s">
        <v>79</v>
      </c>
      <c r="CY133" s="60" t="s">
        <v>79</v>
      </c>
      <c r="CZ133" s="60" t="s">
        <v>79</v>
      </c>
      <c r="DA133" s="60" t="s">
        <v>79</v>
      </c>
      <c r="DB133" s="63">
        <v>1991</v>
      </c>
      <c r="DC133" s="58">
        <v>57</v>
      </c>
      <c r="DD133" s="68" t="s">
        <v>79</v>
      </c>
      <c r="DE133" s="68" t="s">
        <v>79</v>
      </c>
      <c r="DF133" s="68" t="s">
        <v>79</v>
      </c>
      <c r="DG133" s="68" t="s">
        <v>79</v>
      </c>
      <c r="DH133" s="68" t="s">
        <v>79</v>
      </c>
      <c r="DI133" s="68" t="s">
        <v>79</v>
      </c>
      <c r="DJ133" s="68" t="s">
        <v>79</v>
      </c>
      <c r="DK133" s="68" t="s">
        <v>79</v>
      </c>
      <c r="DL133" s="14">
        <v>9.5798319327731099E-2</v>
      </c>
      <c r="DM133" s="14">
        <f>CG133/DC133</f>
        <v>0.40350877192982454</v>
      </c>
      <c r="DN133" s="56"/>
      <c r="DO133" s="56"/>
      <c r="DP133" s="122"/>
      <c r="DQ133" s="122"/>
      <c r="DR133" s="183"/>
      <c r="DS133" s="183"/>
      <c r="DT133" s="183"/>
      <c r="DY133" s="184"/>
      <c r="DZ133" s="184"/>
      <c r="EA133" s="184"/>
      <c r="EB133" s="185"/>
      <c r="EC133" s="186"/>
      <c r="ED133" s="186"/>
      <c r="EE133" s="186"/>
      <c r="EF133" s="181"/>
    </row>
    <row r="134" spans="1:137" ht="13" customHeight="1">
      <c r="A134" s="103" t="s">
        <v>1082</v>
      </c>
      <c r="B134" s="86" t="s">
        <v>997</v>
      </c>
      <c r="G134" s="84"/>
      <c r="H134" s="84" t="s">
        <v>997</v>
      </c>
      <c r="I134" s="84"/>
      <c r="J134" s="84"/>
      <c r="M134" s="1" t="s">
        <v>536</v>
      </c>
      <c r="N134" s="1" t="s">
        <v>84</v>
      </c>
      <c r="O134" s="103" t="s">
        <v>1076</v>
      </c>
      <c r="Z134" s="264">
        <f t="shared" si="18"/>
        <v>0</v>
      </c>
      <c r="AA134" s="264">
        <f t="shared" si="19"/>
        <v>0</v>
      </c>
      <c r="AE134" s="7">
        <v>1950</v>
      </c>
      <c r="AG134" s="7">
        <v>1079</v>
      </c>
      <c r="AH134" s="8">
        <v>986</v>
      </c>
      <c r="AI134" s="8">
        <v>136</v>
      </c>
      <c r="AJ134" s="71">
        <f t="shared" si="20"/>
        <v>850</v>
      </c>
      <c r="AK134" s="117">
        <v>23.9</v>
      </c>
      <c r="AM134" s="9">
        <v>21.1</v>
      </c>
      <c r="AO134" s="9">
        <v>-6.3</v>
      </c>
      <c r="AP134" s="9">
        <v>27.4</v>
      </c>
      <c r="AQ134" s="2">
        <v>2.8</v>
      </c>
      <c r="AR134" s="2">
        <v>8.3000000000000007</v>
      </c>
      <c r="AT134" s="9">
        <v>7</v>
      </c>
      <c r="AV134" s="9" t="s">
        <v>59</v>
      </c>
      <c r="AX134" s="120">
        <f t="shared" si="21"/>
        <v>140.85714285714286</v>
      </c>
      <c r="AY134" s="119">
        <v>24</v>
      </c>
      <c r="BN134" s="1">
        <f t="shared" si="17"/>
        <v>2014</v>
      </c>
      <c r="DP134" s="122"/>
      <c r="DQ134" s="122"/>
      <c r="DR134" s="183"/>
      <c r="DS134" s="183"/>
      <c r="DT134" s="183"/>
      <c r="DY134" s="184"/>
      <c r="DZ134" s="184"/>
      <c r="EA134" s="184"/>
      <c r="EB134" s="185"/>
      <c r="EC134" s="186"/>
      <c r="ED134" s="186"/>
      <c r="EE134" s="186"/>
      <c r="EF134" s="181"/>
    </row>
    <row r="135" spans="1:137" s="56" customFormat="1" ht="15">
      <c r="A135" s="56" t="s">
        <v>712</v>
      </c>
      <c r="B135" s="86" t="s">
        <v>997</v>
      </c>
      <c r="C135" s="86"/>
      <c r="G135" s="86"/>
      <c r="H135" s="86" t="s">
        <v>997</v>
      </c>
      <c r="I135" s="86"/>
      <c r="J135" s="86"/>
      <c r="K135" s="56" t="s">
        <v>713</v>
      </c>
      <c r="L135" s="56" t="s">
        <v>540</v>
      </c>
      <c r="M135" s="1" t="s">
        <v>536</v>
      </c>
      <c r="N135" s="56" t="s">
        <v>84</v>
      </c>
      <c r="O135" s="64" t="s">
        <v>1139</v>
      </c>
      <c r="P135" s="64" t="s">
        <v>96</v>
      </c>
      <c r="Q135" s="62">
        <v>24.4</v>
      </c>
      <c r="R135" s="62">
        <v>1</v>
      </c>
      <c r="S135" s="63" t="s">
        <v>97</v>
      </c>
      <c r="V135"/>
      <c r="W135"/>
      <c r="X135" s="69">
        <v>49.35</v>
      </c>
      <c r="Y135" s="69">
        <v>12.366666666666699</v>
      </c>
      <c r="Z135" s="264">
        <f t="shared" si="18"/>
        <v>-49.35</v>
      </c>
      <c r="AA135" s="264">
        <f t="shared" si="19"/>
        <v>-12.366666666666699</v>
      </c>
      <c r="AB135" s="70" t="s">
        <v>664</v>
      </c>
      <c r="AC135" s="70" t="s">
        <v>665</v>
      </c>
      <c r="AD135" s="6"/>
      <c r="AE135" s="71">
        <v>619</v>
      </c>
      <c r="AF135" s="71"/>
      <c r="AG135" s="71"/>
      <c r="AH135" s="53">
        <v>790</v>
      </c>
      <c r="AI135" s="53">
        <v>222</v>
      </c>
      <c r="AJ135" s="71">
        <f t="shared" si="20"/>
        <v>568</v>
      </c>
      <c r="AK135" s="117">
        <v>16.399999999999999</v>
      </c>
      <c r="AL135" s="62">
        <v>13.7</v>
      </c>
      <c r="AM135" s="9">
        <v>20.8</v>
      </c>
      <c r="AN135" s="62">
        <v>-5.3</v>
      </c>
      <c r="AO135" s="9">
        <v>-6.4</v>
      </c>
      <c r="AP135" s="9">
        <v>27.2</v>
      </c>
      <c r="AQ135" s="62">
        <v>4.5</v>
      </c>
      <c r="AR135" s="62"/>
      <c r="AS135" s="62"/>
      <c r="AT135" s="9">
        <v>6.3</v>
      </c>
      <c r="AU135" s="62"/>
      <c r="AV135" s="9" t="s">
        <v>63</v>
      </c>
      <c r="AW135" s="72">
        <v>22.132471728594499</v>
      </c>
      <c r="AX135" s="120">
        <f t="shared" si="21"/>
        <v>125.39682539682541</v>
      </c>
      <c r="AY135" s="119">
        <v>25</v>
      </c>
      <c r="AZ135" s="56" t="s">
        <v>160</v>
      </c>
      <c r="BA135" s="56" t="s">
        <v>122</v>
      </c>
      <c r="BB135" s="73" t="s">
        <v>79</v>
      </c>
      <c r="BC135" s="73" t="s">
        <v>79</v>
      </c>
      <c r="BD135" s="73" t="s">
        <v>79</v>
      </c>
      <c r="BE135" s="60" t="s">
        <v>79</v>
      </c>
      <c r="BF135" s="60" t="s">
        <v>79</v>
      </c>
      <c r="BG135" s="1" t="s">
        <v>79</v>
      </c>
      <c r="BH135" s="1" t="s">
        <v>79</v>
      </c>
      <c r="BI135" s="1" t="s">
        <v>79</v>
      </c>
      <c r="BJ135" s="60" t="s">
        <v>79</v>
      </c>
      <c r="BK135" s="60" t="s">
        <v>79</v>
      </c>
      <c r="BL135" s="60" t="s">
        <v>79</v>
      </c>
      <c r="BM135" s="56">
        <v>1978</v>
      </c>
      <c r="BN135" s="1">
        <f t="shared" si="17"/>
        <v>36</v>
      </c>
      <c r="BO135" s="1">
        <v>0</v>
      </c>
      <c r="BP135" s="60" t="s">
        <v>79</v>
      </c>
      <c r="BQ135" s="60" t="s">
        <v>79</v>
      </c>
      <c r="BR135" s="60" t="s">
        <v>79</v>
      </c>
      <c r="BS135" s="60" t="s">
        <v>79</v>
      </c>
      <c r="BV135" s="58">
        <v>876</v>
      </c>
      <c r="BW135" s="68" t="s">
        <v>79</v>
      </c>
      <c r="BX135" s="68" t="s">
        <v>79</v>
      </c>
      <c r="BY135" s="68" t="s">
        <v>79</v>
      </c>
      <c r="BZ135" s="68" t="s">
        <v>79</v>
      </c>
      <c r="CA135" s="68" t="s">
        <v>79</v>
      </c>
      <c r="CB135" s="68" t="s">
        <v>79</v>
      </c>
      <c r="CC135" s="68" t="s">
        <v>79</v>
      </c>
      <c r="CD135" s="68" t="s">
        <v>79</v>
      </c>
      <c r="CE135" s="60" t="s">
        <v>79</v>
      </c>
      <c r="CF135" s="63">
        <v>1991</v>
      </c>
      <c r="CG135" s="58">
        <v>13</v>
      </c>
      <c r="CH135" s="68" t="s">
        <v>79</v>
      </c>
      <c r="CI135" s="68" t="s">
        <v>79</v>
      </c>
      <c r="CJ135" s="68" t="s">
        <v>79</v>
      </c>
      <c r="CK135" s="68" t="s">
        <v>79</v>
      </c>
      <c r="CL135" s="68" t="s">
        <v>79</v>
      </c>
      <c r="CM135" s="68" t="s">
        <v>79</v>
      </c>
      <c r="CN135" s="68" t="s">
        <v>79</v>
      </c>
      <c r="CO135" s="68" t="s">
        <v>79</v>
      </c>
      <c r="CP135" s="68" t="s">
        <v>79</v>
      </c>
      <c r="CQ135" s="63">
        <v>1991</v>
      </c>
      <c r="CR135" s="58">
        <v>60</v>
      </c>
      <c r="CS135" s="60" t="s">
        <v>79</v>
      </c>
      <c r="CT135" s="60" t="s">
        <v>79</v>
      </c>
      <c r="CU135" s="60" t="s">
        <v>79</v>
      </c>
      <c r="CV135" s="60" t="s">
        <v>79</v>
      </c>
      <c r="CW135" s="60" t="s">
        <v>79</v>
      </c>
      <c r="CX135" s="60" t="s">
        <v>79</v>
      </c>
      <c r="CY135" s="60" t="s">
        <v>79</v>
      </c>
      <c r="CZ135" s="60" t="s">
        <v>79</v>
      </c>
      <c r="DA135" s="60" t="s">
        <v>79</v>
      </c>
      <c r="DB135" s="63">
        <v>1991</v>
      </c>
      <c r="DC135" s="58">
        <v>73</v>
      </c>
      <c r="DD135" s="68" t="s">
        <v>79</v>
      </c>
      <c r="DE135" s="68" t="s">
        <v>79</v>
      </c>
      <c r="DF135" s="68" t="s">
        <v>79</v>
      </c>
      <c r="DG135" s="68" t="s">
        <v>79</v>
      </c>
      <c r="DH135" s="68" t="s">
        <v>79</v>
      </c>
      <c r="DI135" s="68" t="s">
        <v>79</v>
      </c>
      <c r="DJ135" s="68" t="s">
        <v>79</v>
      </c>
      <c r="DK135" s="68" t="s">
        <v>79</v>
      </c>
      <c r="DL135" s="14">
        <v>8.3333333333333301E-2</v>
      </c>
      <c r="DM135" s="14">
        <f>CG135/DC135</f>
        <v>0.17808219178082191</v>
      </c>
      <c r="DP135" s="122"/>
      <c r="DQ135" s="122"/>
      <c r="DR135" s="183"/>
      <c r="DS135" s="183"/>
      <c r="DT135" s="183"/>
      <c r="DU135" s="1"/>
      <c r="DV135" s="1"/>
      <c r="DW135" s="1"/>
      <c r="DX135" s="1"/>
      <c r="DY135" s="184"/>
      <c r="DZ135" s="184"/>
      <c r="EA135" s="184"/>
      <c r="EB135" s="185"/>
      <c r="EC135" s="186"/>
      <c r="ED135" s="186"/>
      <c r="EE135" s="186"/>
      <c r="EF135" s="181"/>
      <c r="EG135" s="1"/>
    </row>
    <row r="136" spans="1:137" ht="14" customHeight="1">
      <c r="A136" s="103" t="s">
        <v>1079</v>
      </c>
      <c r="B136" s="84" t="s">
        <v>997</v>
      </c>
      <c r="G136" s="84"/>
      <c r="H136" s="84" t="s">
        <v>997</v>
      </c>
      <c r="I136" s="84"/>
      <c r="J136" s="84"/>
      <c r="M136" s="1" t="s">
        <v>536</v>
      </c>
      <c r="N136" s="56" t="s">
        <v>84</v>
      </c>
      <c r="O136" s="103" t="s">
        <v>1076</v>
      </c>
      <c r="Z136" s="264">
        <f t="shared" si="18"/>
        <v>0</v>
      </c>
      <c r="AA136" s="264">
        <f t="shared" si="19"/>
        <v>0</v>
      </c>
      <c r="AH136" s="8">
        <v>1002</v>
      </c>
      <c r="AI136" s="8">
        <v>371</v>
      </c>
      <c r="AJ136" s="71">
        <f t="shared" si="20"/>
        <v>631</v>
      </c>
      <c r="AK136" s="117">
        <v>15.2</v>
      </c>
      <c r="AM136" s="9">
        <v>21.7</v>
      </c>
      <c r="AO136" s="9">
        <v>-4.9000000000000004</v>
      </c>
      <c r="AP136" s="9">
        <v>26.6</v>
      </c>
      <c r="AT136" s="9">
        <v>7.6</v>
      </c>
      <c r="AV136" s="9" t="s">
        <v>145</v>
      </c>
      <c r="AX136" s="120">
        <f t="shared" si="21"/>
        <v>131.84210526315789</v>
      </c>
      <c r="AY136" s="119">
        <v>24</v>
      </c>
      <c r="BN136" s="1">
        <f t="shared" si="17"/>
        <v>2014</v>
      </c>
      <c r="DP136" s="122"/>
      <c r="DQ136" s="122"/>
      <c r="DR136" s="183"/>
      <c r="DS136" s="183"/>
      <c r="DT136" s="183"/>
      <c r="DY136" s="184"/>
      <c r="DZ136" s="184"/>
      <c r="EA136" s="184"/>
      <c r="EB136" s="185"/>
      <c r="EC136" s="186"/>
      <c r="ED136" s="186"/>
      <c r="EE136" s="186"/>
      <c r="EF136" s="181"/>
    </row>
    <row r="137" spans="1:137" s="269" customFormat="1" ht="15">
      <c r="A137" s="269" t="s">
        <v>715</v>
      </c>
      <c r="B137" s="270" t="s">
        <v>997</v>
      </c>
      <c r="C137" s="270" t="s">
        <v>997</v>
      </c>
      <c r="E137" s="269" t="s">
        <v>1362</v>
      </c>
      <c r="F137" s="269" t="s">
        <v>1364</v>
      </c>
      <c r="G137" s="270" t="s">
        <v>997</v>
      </c>
      <c r="H137" s="270" t="s">
        <v>997</v>
      </c>
      <c r="I137" s="270" t="s">
        <v>997</v>
      </c>
      <c r="J137" s="270" t="s">
        <v>997</v>
      </c>
      <c r="K137" s="269" t="s">
        <v>716</v>
      </c>
      <c r="M137" s="269" t="s">
        <v>536</v>
      </c>
      <c r="N137" s="269" t="s">
        <v>84</v>
      </c>
      <c r="O137" s="271" t="s">
        <v>1358</v>
      </c>
      <c r="P137" s="271" t="s">
        <v>96</v>
      </c>
      <c r="Q137" s="272">
        <v>43</v>
      </c>
      <c r="R137" s="272">
        <v>43</v>
      </c>
      <c r="S137" s="273" t="s">
        <v>125</v>
      </c>
      <c r="V137" s="274">
        <v>53.339404677924598</v>
      </c>
      <c r="W137" s="274">
        <v>13.202830386334201</v>
      </c>
      <c r="X137" s="275">
        <v>53.316666666666698</v>
      </c>
      <c r="Y137" s="275">
        <v>13.1666666666667</v>
      </c>
      <c r="Z137" s="276">
        <f t="shared" si="18"/>
        <v>2.2738011257899871E-2</v>
      </c>
      <c r="AA137" s="276">
        <f t="shared" si="19"/>
        <v>3.6163719667500871E-2</v>
      </c>
      <c r="AB137" s="277" t="s">
        <v>717</v>
      </c>
      <c r="AC137" s="277" t="s">
        <v>191</v>
      </c>
      <c r="AD137" s="278"/>
      <c r="AE137" s="279">
        <v>569</v>
      </c>
      <c r="AF137" s="279"/>
      <c r="AG137" s="279"/>
      <c r="AH137" s="280">
        <v>587</v>
      </c>
      <c r="AI137" s="280">
        <v>414</v>
      </c>
      <c r="AJ137" s="279">
        <f t="shared" si="20"/>
        <v>173</v>
      </c>
      <c r="AK137" s="281">
        <v>9.3000000000000007</v>
      </c>
      <c r="AL137" s="272">
        <v>17.2</v>
      </c>
      <c r="AM137" s="282">
        <v>21.6</v>
      </c>
      <c r="AN137" s="272">
        <v>-0.60000000000000009</v>
      </c>
      <c r="AO137" s="282">
        <v>-3.4</v>
      </c>
      <c r="AP137" s="282">
        <v>25.1</v>
      </c>
      <c r="AQ137" s="272">
        <v>8.4</v>
      </c>
      <c r="AR137" s="272"/>
      <c r="AS137" s="272"/>
      <c r="AT137" s="282">
        <v>7.9</v>
      </c>
      <c r="AU137" s="272"/>
      <c r="AV137" s="282" t="s">
        <v>129</v>
      </c>
      <c r="AW137" s="283">
        <v>30.228471001757502</v>
      </c>
      <c r="AX137" s="284">
        <f t="shared" si="21"/>
        <v>74.303797468354432</v>
      </c>
      <c r="AY137" s="285">
        <v>23</v>
      </c>
      <c r="AZ137" s="269" t="s">
        <v>577</v>
      </c>
      <c r="BA137" s="269" t="s">
        <v>122</v>
      </c>
      <c r="BB137" s="286">
        <v>0.92794759825327511</v>
      </c>
      <c r="BC137" s="286">
        <v>3.9301310043668096E-2</v>
      </c>
      <c r="BD137" s="286">
        <v>3.2751091703056796E-2</v>
      </c>
      <c r="BE137" s="269" t="s">
        <v>77</v>
      </c>
      <c r="BF137" s="269">
        <v>9130</v>
      </c>
      <c r="BG137" s="269" t="s">
        <v>102</v>
      </c>
      <c r="BH137" s="269" t="s">
        <v>79</v>
      </c>
      <c r="BI137" s="269" t="s">
        <v>79</v>
      </c>
      <c r="BJ137" s="269" t="s">
        <v>79</v>
      </c>
      <c r="BK137" s="269" t="s">
        <v>130</v>
      </c>
      <c r="BL137" s="269" t="s">
        <v>131</v>
      </c>
      <c r="BM137" s="269">
        <v>1977</v>
      </c>
      <c r="BN137" s="269">
        <f t="shared" si="17"/>
        <v>37</v>
      </c>
      <c r="BO137" s="269">
        <v>0</v>
      </c>
      <c r="BP137" s="269" t="s">
        <v>79</v>
      </c>
      <c r="BQ137" s="269" t="s">
        <v>79</v>
      </c>
      <c r="BR137" s="269" t="s">
        <v>132</v>
      </c>
      <c r="BS137" s="269" t="s">
        <v>133</v>
      </c>
      <c r="BV137" s="287">
        <v>458</v>
      </c>
      <c r="BW137" s="287">
        <v>425</v>
      </c>
      <c r="BX137" s="287">
        <v>18</v>
      </c>
      <c r="BY137" s="287">
        <v>0</v>
      </c>
      <c r="BZ137" s="287">
        <v>0</v>
      </c>
      <c r="CA137" s="287">
        <v>0</v>
      </c>
      <c r="CB137" s="287">
        <v>0</v>
      </c>
      <c r="CC137" s="287">
        <v>1</v>
      </c>
      <c r="CD137" s="287">
        <v>14</v>
      </c>
      <c r="CE137" s="269">
        <v>7</v>
      </c>
      <c r="CF137" s="288">
        <v>1999</v>
      </c>
      <c r="CG137" s="287">
        <v>43.94</v>
      </c>
      <c r="CH137" s="287">
        <v>31.52</v>
      </c>
      <c r="CI137" s="287">
        <v>3.26</v>
      </c>
      <c r="CJ137" s="287">
        <v>0</v>
      </c>
      <c r="CK137" s="287">
        <v>0</v>
      </c>
      <c r="CL137" s="287">
        <v>0</v>
      </c>
      <c r="CM137" s="287">
        <v>0</v>
      </c>
      <c r="CN137" s="287">
        <v>0</v>
      </c>
      <c r="CO137" s="287">
        <v>9.16</v>
      </c>
      <c r="CP137" s="269">
        <v>7</v>
      </c>
      <c r="CQ137" s="288">
        <v>1999</v>
      </c>
      <c r="CR137" s="287">
        <v>90.98</v>
      </c>
      <c r="CS137" s="287">
        <v>85.82</v>
      </c>
      <c r="CT137" s="287">
        <v>3.71</v>
      </c>
      <c r="CU137" s="287">
        <v>0</v>
      </c>
      <c r="CV137" s="287">
        <v>0</v>
      </c>
      <c r="CW137" s="287">
        <v>0</v>
      </c>
      <c r="CX137" s="287">
        <v>0</v>
      </c>
      <c r="CY137" s="287">
        <v>7.0000000000000001E-3</v>
      </c>
      <c r="CZ137" s="287">
        <v>1.45</v>
      </c>
      <c r="DA137" s="269">
        <v>15</v>
      </c>
      <c r="DB137" s="288">
        <v>1999</v>
      </c>
      <c r="DC137" s="287">
        <v>134.9</v>
      </c>
      <c r="DD137" s="287">
        <v>117.34</v>
      </c>
      <c r="DE137" s="287">
        <v>6.97</v>
      </c>
      <c r="DF137" s="287">
        <v>0</v>
      </c>
      <c r="DG137" s="287">
        <v>0</v>
      </c>
      <c r="DH137" s="287">
        <v>0</v>
      </c>
      <c r="DI137" s="287">
        <v>0</v>
      </c>
      <c r="DJ137" s="287">
        <v>7.0000000000000001E-3</v>
      </c>
      <c r="DK137" s="287">
        <v>10.61</v>
      </c>
      <c r="DL137" s="289">
        <v>0.29499999999999998</v>
      </c>
      <c r="DM137" s="289">
        <f>CG137/DC137</f>
        <v>0.32572275759822089</v>
      </c>
      <c r="DP137" s="290"/>
      <c r="DQ137" s="290"/>
      <c r="DR137" s="291"/>
      <c r="DS137" s="291"/>
      <c r="DT137" s="291"/>
      <c r="DY137" s="292"/>
      <c r="DZ137" s="292"/>
      <c r="EA137" s="292"/>
      <c r="EB137" s="293"/>
      <c r="EC137" s="294"/>
      <c r="ED137" s="294"/>
      <c r="EE137" s="294"/>
      <c r="EF137" s="295"/>
    </row>
    <row r="138" spans="1:137" ht="15">
      <c r="A138" s="1" t="s">
        <v>1172</v>
      </c>
      <c r="B138" s="97"/>
      <c r="C138" s="84"/>
      <c r="G138" s="84"/>
      <c r="H138" s="84"/>
      <c r="I138" s="84"/>
      <c r="J138" s="84"/>
      <c r="K138" s="1" t="s">
        <v>380</v>
      </c>
      <c r="M138" s="1" t="s">
        <v>536</v>
      </c>
      <c r="N138" s="1" t="s">
        <v>84</v>
      </c>
      <c r="O138" s="64" t="s">
        <v>381</v>
      </c>
      <c r="P138" s="55" t="s">
        <v>96</v>
      </c>
      <c r="Q138" s="2">
        <v>43</v>
      </c>
      <c r="R138" s="2">
        <v>43</v>
      </c>
      <c r="S138" s="3" t="s">
        <v>125</v>
      </c>
      <c r="X138" s="78"/>
      <c r="Y138" s="78"/>
      <c r="Z138" s="264">
        <f t="shared" si="18"/>
        <v>0</v>
      </c>
      <c r="AA138" s="264">
        <f t="shared" si="19"/>
        <v>0</v>
      </c>
      <c r="AB138" s="5" t="s">
        <v>382</v>
      </c>
      <c r="AC138" s="5" t="s">
        <v>382</v>
      </c>
      <c r="AE138" s="52">
        <v>793</v>
      </c>
      <c r="AF138" s="52"/>
      <c r="AG138" s="52"/>
      <c r="AH138" s="53"/>
      <c r="AI138" s="53"/>
      <c r="AJ138" s="71">
        <f t="shared" si="20"/>
        <v>0</v>
      </c>
      <c r="AK138" s="117"/>
      <c r="AL138" s="2">
        <v>15</v>
      </c>
      <c r="AN138" s="2">
        <v>0</v>
      </c>
      <c r="AQ138" s="2">
        <v>8.5</v>
      </c>
      <c r="AW138" s="10">
        <f>AL138*1000/AE138</f>
        <v>18.915510718789406</v>
      </c>
      <c r="AX138" s="120" t="e">
        <f t="shared" si="21"/>
        <v>#DIV/0!</v>
      </c>
      <c r="AY138" s="119"/>
      <c r="AZ138" s="1" t="s">
        <v>838</v>
      </c>
      <c r="BA138" s="1" t="s">
        <v>122</v>
      </c>
      <c r="BB138" s="54">
        <f>(BW138/BV138)</f>
        <v>0.34234234234234234</v>
      </c>
      <c r="BC138" s="54">
        <f>(BX138+BY138+BZ138+CA138)/BV138</f>
        <v>0.53753753753753752</v>
      </c>
      <c r="BD138" s="54">
        <f>(CB138+CC138+CD138)/BV138</f>
        <v>0.12012012012012012</v>
      </c>
      <c r="BE138" s="60"/>
      <c r="BF138" s="60"/>
      <c r="BM138" s="1">
        <v>1994</v>
      </c>
      <c r="BN138" s="1">
        <f t="shared" si="17"/>
        <v>20</v>
      </c>
      <c r="BO138" s="1">
        <v>0</v>
      </c>
      <c r="BV138" s="12">
        <v>333</v>
      </c>
      <c r="BW138" s="12">
        <v>114</v>
      </c>
      <c r="BX138" s="12">
        <v>132</v>
      </c>
      <c r="BY138" s="12">
        <v>0</v>
      </c>
      <c r="BZ138" s="58">
        <v>0</v>
      </c>
      <c r="CA138" s="58">
        <v>47</v>
      </c>
      <c r="CB138" s="12">
        <v>0</v>
      </c>
      <c r="CC138" s="1">
        <v>16</v>
      </c>
      <c r="CD138" s="12">
        <v>24</v>
      </c>
      <c r="CE138" s="1">
        <v>7</v>
      </c>
      <c r="CF138" s="3">
        <v>1995</v>
      </c>
      <c r="CG138" s="12">
        <v>5</v>
      </c>
      <c r="CH138" s="57" t="s">
        <v>79</v>
      </c>
      <c r="CI138" s="57" t="s">
        <v>79</v>
      </c>
      <c r="CJ138" s="57" t="s">
        <v>79</v>
      </c>
      <c r="CK138" s="57" t="s">
        <v>79</v>
      </c>
      <c r="CL138" s="57" t="s">
        <v>79</v>
      </c>
      <c r="CM138" s="57" t="s">
        <v>79</v>
      </c>
      <c r="CN138" s="57" t="s">
        <v>79</v>
      </c>
      <c r="CO138" s="57" t="s">
        <v>79</v>
      </c>
      <c r="CP138" s="1">
        <v>7</v>
      </c>
      <c r="CQ138" s="3">
        <v>1995</v>
      </c>
      <c r="CR138" s="12">
        <v>16</v>
      </c>
      <c r="CS138" s="57" t="s">
        <v>79</v>
      </c>
      <c r="CT138" s="57" t="s">
        <v>79</v>
      </c>
      <c r="CU138" s="57" t="s">
        <v>79</v>
      </c>
      <c r="CV138" s="57" t="s">
        <v>79</v>
      </c>
      <c r="CW138" s="57" t="s">
        <v>79</v>
      </c>
      <c r="CX138" s="57" t="s">
        <v>79</v>
      </c>
      <c r="CY138" s="57" t="s">
        <v>79</v>
      </c>
      <c r="CZ138" s="57" t="s">
        <v>79</v>
      </c>
      <c r="DA138" s="1">
        <v>7</v>
      </c>
      <c r="DB138" s="3">
        <v>1995</v>
      </c>
      <c r="DC138" s="12">
        <f>CG138+CR138</f>
        <v>21</v>
      </c>
      <c r="DD138" s="12" t="s">
        <v>79</v>
      </c>
      <c r="DE138" s="12" t="s">
        <v>79</v>
      </c>
      <c r="DF138" s="12" t="s">
        <v>79</v>
      </c>
      <c r="DG138" s="12" t="s">
        <v>79</v>
      </c>
      <c r="DH138" s="12" t="s">
        <v>79</v>
      </c>
      <c r="DI138" s="12" t="s">
        <v>79</v>
      </c>
      <c r="DJ138" s="12" t="s">
        <v>79</v>
      </c>
      <c r="DK138" s="12" t="s">
        <v>79</v>
      </c>
      <c r="DL138" s="14">
        <f>DC138/BV138</f>
        <v>6.3063063063063057E-2</v>
      </c>
      <c r="DM138" s="14">
        <f>CG138/DC138</f>
        <v>0.23809523809523808</v>
      </c>
      <c r="DP138" s="122"/>
      <c r="DQ138" s="122"/>
      <c r="DR138" s="183"/>
      <c r="DS138" s="183"/>
      <c r="DT138" s="183"/>
      <c r="DY138" s="184"/>
      <c r="DZ138" s="184"/>
      <c r="EA138" s="184"/>
      <c r="EB138" s="185"/>
      <c r="EC138" s="186"/>
      <c r="ED138" s="186"/>
      <c r="EE138" s="186"/>
      <c r="EF138" s="181"/>
    </row>
    <row r="139" spans="1:137" ht="15">
      <c r="A139" s="103" t="s">
        <v>1103</v>
      </c>
      <c r="B139" s="99"/>
      <c r="G139" s="84"/>
      <c r="H139" s="84" t="s">
        <v>997</v>
      </c>
      <c r="I139" s="84"/>
      <c r="J139" s="84"/>
      <c r="M139" s="1" t="s">
        <v>536</v>
      </c>
      <c r="N139" s="1" t="s">
        <v>84</v>
      </c>
      <c r="O139" s="103" t="s">
        <v>1104</v>
      </c>
      <c r="Z139" s="264">
        <f t="shared" si="18"/>
        <v>0</v>
      </c>
      <c r="AA139" s="264">
        <f t="shared" si="19"/>
        <v>0</v>
      </c>
      <c r="AJ139" s="71">
        <f t="shared" si="20"/>
        <v>0</v>
      </c>
      <c r="AK139" s="117"/>
      <c r="AX139" s="120" t="e">
        <f t="shared" si="21"/>
        <v>#DIV/0!</v>
      </c>
      <c r="AY139" s="119"/>
      <c r="BN139" s="1">
        <f t="shared" si="17"/>
        <v>2014</v>
      </c>
      <c r="DP139" s="122"/>
      <c r="DQ139" s="122"/>
      <c r="DR139" s="183"/>
      <c r="DS139" s="183"/>
      <c r="DT139" s="183"/>
      <c r="DY139" s="184"/>
      <c r="DZ139" s="184"/>
      <c r="EA139" s="184"/>
      <c r="EB139" s="185"/>
      <c r="EC139" s="186"/>
      <c r="ED139" s="186"/>
      <c r="EE139" s="186"/>
      <c r="EF139" s="181"/>
    </row>
    <row r="140" spans="1:137" ht="15">
      <c r="A140" s="1" t="s">
        <v>750</v>
      </c>
      <c r="B140" s="84" t="s">
        <v>997</v>
      </c>
      <c r="C140" s="84"/>
      <c r="G140" s="84"/>
      <c r="H140" s="84"/>
      <c r="I140" s="84"/>
      <c r="J140" s="84"/>
      <c r="K140" s="1" t="s">
        <v>751</v>
      </c>
      <c r="M140" s="1" t="s">
        <v>536</v>
      </c>
      <c r="N140" s="1" t="s">
        <v>84</v>
      </c>
      <c r="O140" s="55" t="s">
        <v>502</v>
      </c>
      <c r="P140" s="55" t="s">
        <v>503</v>
      </c>
      <c r="Q140" s="62">
        <v>14.6</v>
      </c>
      <c r="R140" s="62">
        <v>1.9</v>
      </c>
      <c r="S140" s="63" t="s">
        <v>97</v>
      </c>
      <c r="X140" s="4">
        <v>51.65</v>
      </c>
      <c r="Y140" s="4">
        <v>10.5833333333333</v>
      </c>
      <c r="Z140" s="264">
        <f t="shared" si="18"/>
        <v>-51.65</v>
      </c>
      <c r="AA140" s="264">
        <f t="shared" si="19"/>
        <v>-10.5833333333333</v>
      </c>
      <c r="AB140" s="5" t="s">
        <v>752</v>
      </c>
      <c r="AC140" s="5" t="s">
        <v>753</v>
      </c>
      <c r="AE140" s="52">
        <v>1312</v>
      </c>
      <c r="AF140" s="52"/>
      <c r="AG140" s="52">
        <v>519</v>
      </c>
      <c r="AH140" s="53">
        <v>1091</v>
      </c>
      <c r="AI140" s="53">
        <v>424</v>
      </c>
      <c r="AJ140" s="71">
        <f t="shared" si="20"/>
        <v>667</v>
      </c>
      <c r="AK140" s="117">
        <v>19.600000000000001</v>
      </c>
      <c r="AL140" s="2">
        <v>12</v>
      </c>
      <c r="AM140" s="9">
        <v>18.7</v>
      </c>
      <c r="AN140" s="2">
        <v>-4.2</v>
      </c>
      <c r="AO140" s="9">
        <v>-5.0999999999999996</v>
      </c>
      <c r="AP140" s="9">
        <v>23.8</v>
      </c>
      <c r="AQ140" s="2">
        <v>6.1</v>
      </c>
      <c r="AR140" s="2">
        <v>12.3</v>
      </c>
      <c r="AT140" s="9">
        <v>5.8</v>
      </c>
      <c r="AW140" s="10">
        <v>10.909090909090899</v>
      </c>
      <c r="AX140" s="120">
        <f t="shared" si="21"/>
        <v>188.10344827586206</v>
      </c>
      <c r="AY140" s="119"/>
      <c r="AZ140" s="1" t="s">
        <v>714</v>
      </c>
      <c r="BA140" s="1" t="s">
        <v>122</v>
      </c>
      <c r="BB140" s="54">
        <v>0.84621565161497703</v>
      </c>
      <c r="BC140" s="54">
        <v>3.2138839787883701E-4</v>
      </c>
      <c r="BD140" s="54">
        <v>0.15346295998714402</v>
      </c>
      <c r="BE140" s="1" t="s">
        <v>377</v>
      </c>
      <c r="BF140" s="1">
        <v>9110</v>
      </c>
      <c r="BG140" s="1" t="s">
        <v>102</v>
      </c>
      <c r="BH140" s="1" t="s">
        <v>79</v>
      </c>
      <c r="BI140" s="1" t="s">
        <v>79</v>
      </c>
      <c r="BJ140" s="1" t="s">
        <v>79</v>
      </c>
      <c r="BK140" s="1" t="s">
        <v>79</v>
      </c>
      <c r="BL140" s="1" t="s">
        <v>79</v>
      </c>
      <c r="BM140" s="56">
        <v>1972</v>
      </c>
      <c r="BN140" s="1">
        <f t="shared" si="17"/>
        <v>42</v>
      </c>
      <c r="BO140" s="1">
        <v>0</v>
      </c>
      <c r="BP140" s="56" t="s">
        <v>79</v>
      </c>
      <c r="BQ140" s="56" t="s">
        <v>79</v>
      </c>
      <c r="BR140" s="56" t="s">
        <v>132</v>
      </c>
      <c r="BS140" s="56" t="s">
        <v>79</v>
      </c>
      <c r="BU140" s="48" t="s">
        <v>147</v>
      </c>
      <c r="BV140" s="12">
        <v>622.29999999999995</v>
      </c>
      <c r="BW140" s="12">
        <v>526.6</v>
      </c>
      <c r="BX140" s="12">
        <v>0</v>
      </c>
      <c r="BY140" s="12">
        <v>0</v>
      </c>
      <c r="BZ140" s="12">
        <v>0</v>
      </c>
      <c r="CA140" s="12">
        <v>0.2</v>
      </c>
      <c r="CB140" s="12">
        <v>0</v>
      </c>
      <c r="CC140" s="12">
        <v>95.5</v>
      </c>
      <c r="CD140" s="12">
        <v>0</v>
      </c>
      <c r="CE140" s="1">
        <v>7</v>
      </c>
      <c r="CF140" s="3">
        <v>2000</v>
      </c>
      <c r="CG140" s="12">
        <v>20.100000000000001</v>
      </c>
      <c r="CH140" s="12">
        <v>8.9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11.2</v>
      </c>
      <c r="CO140" s="12">
        <v>0</v>
      </c>
      <c r="CP140" s="1">
        <v>7</v>
      </c>
      <c r="CQ140" s="3">
        <v>2000</v>
      </c>
      <c r="CR140" s="12">
        <v>35.200000000000003</v>
      </c>
      <c r="CS140" s="12">
        <v>17.600000000000001</v>
      </c>
      <c r="CT140" s="12">
        <v>0</v>
      </c>
      <c r="CU140" s="12">
        <v>0</v>
      </c>
      <c r="CV140" s="12">
        <v>0</v>
      </c>
      <c r="CW140" s="12">
        <v>1.2</v>
      </c>
      <c r="CX140" s="12">
        <v>0</v>
      </c>
      <c r="CY140" s="12">
        <v>16.5</v>
      </c>
      <c r="CZ140" s="12">
        <v>0</v>
      </c>
      <c r="DA140" s="1">
        <v>7</v>
      </c>
      <c r="DB140" s="3">
        <v>2000</v>
      </c>
      <c r="DC140" s="12">
        <v>55.3</v>
      </c>
      <c r="DD140" s="12">
        <v>26.5</v>
      </c>
      <c r="DE140" s="12">
        <v>0</v>
      </c>
      <c r="DF140" s="12">
        <v>0</v>
      </c>
      <c r="DG140" s="12">
        <v>0</v>
      </c>
      <c r="DH140" s="12">
        <v>1.2</v>
      </c>
      <c r="DI140" s="12">
        <v>0</v>
      </c>
      <c r="DJ140" s="12">
        <v>27.7</v>
      </c>
      <c r="DK140" s="12">
        <v>0</v>
      </c>
      <c r="DL140" s="14">
        <v>8.8999999999999996E-2</v>
      </c>
      <c r="DM140" s="14">
        <f>CG140/DC140</f>
        <v>0.36347197106690782</v>
      </c>
      <c r="DP140" s="122"/>
      <c r="DQ140" s="122"/>
      <c r="DR140" s="183"/>
      <c r="DS140" s="183"/>
      <c r="DT140" s="183"/>
      <c r="DY140" s="184"/>
      <c r="DZ140" s="184"/>
      <c r="EA140" s="184"/>
      <c r="EB140" s="185"/>
      <c r="EC140" s="186"/>
      <c r="ED140" s="186"/>
      <c r="EE140" s="186"/>
      <c r="EF140" s="181"/>
    </row>
    <row r="141" spans="1:137" s="56" customFormat="1" ht="15">
      <c r="A141" s="103" t="s">
        <v>1105</v>
      </c>
      <c r="B141" s="86" t="s">
        <v>997</v>
      </c>
      <c r="C141" s="1"/>
      <c r="D141" s="1"/>
      <c r="E141" s="1"/>
      <c r="F141" s="1"/>
      <c r="G141" s="84"/>
      <c r="H141" s="84"/>
      <c r="I141" s="84"/>
      <c r="J141" s="84"/>
      <c r="K141" s="1"/>
      <c r="L141" s="1"/>
      <c r="M141" s="1" t="s">
        <v>536</v>
      </c>
      <c r="N141" s="1" t="s">
        <v>84</v>
      </c>
      <c r="O141" s="103" t="s">
        <v>1104</v>
      </c>
      <c r="P141" s="1"/>
      <c r="Q141" s="2"/>
      <c r="R141" s="2"/>
      <c r="S141" s="3"/>
      <c r="T141" s="1"/>
      <c r="U141" s="1"/>
      <c r="V141"/>
      <c r="W141"/>
      <c r="X141" s="4"/>
      <c r="Y141" s="4"/>
      <c r="Z141" s="264">
        <f t="shared" si="18"/>
        <v>0</v>
      </c>
      <c r="AA141" s="264">
        <f t="shared" si="19"/>
        <v>0</v>
      </c>
      <c r="AB141" s="5"/>
      <c r="AC141" s="5"/>
      <c r="AD141" s="6"/>
      <c r="AE141" s="7">
        <v>1004</v>
      </c>
      <c r="AF141" s="7"/>
      <c r="AG141" s="7">
        <v>492</v>
      </c>
      <c r="AH141" s="8">
        <v>1057</v>
      </c>
      <c r="AI141" s="8">
        <v>459</v>
      </c>
      <c r="AJ141" s="71">
        <f t="shared" si="20"/>
        <v>598</v>
      </c>
      <c r="AK141" s="117">
        <v>13.8</v>
      </c>
      <c r="AL141" s="2"/>
      <c r="AM141" s="9">
        <v>22.4</v>
      </c>
      <c r="AN141" s="2"/>
      <c r="AO141" s="9">
        <v>-4.3</v>
      </c>
      <c r="AP141" s="9">
        <v>26.7</v>
      </c>
      <c r="AQ141" s="2">
        <v>6.4</v>
      </c>
      <c r="AR141" s="2">
        <v>12.8</v>
      </c>
      <c r="AS141" s="2"/>
      <c r="AT141" s="9">
        <v>7.8</v>
      </c>
      <c r="AU141" s="2"/>
      <c r="AV141" s="9" t="s">
        <v>63</v>
      </c>
      <c r="AW141" s="10"/>
      <c r="AX141" s="120">
        <f t="shared" si="21"/>
        <v>135.51282051282053</v>
      </c>
      <c r="AY141" s="119">
        <v>24</v>
      </c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>
        <f t="shared" si="17"/>
        <v>2014</v>
      </c>
      <c r="BO141" s="1"/>
      <c r="BP141" s="1"/>
      <c r="BQ141" s="1"/>
      <c r="BR141" s="1"/>
      <c r="BS141" s="1"/>
      <c r="BT141" s="1"/>
      <c r="BU141" s="1"/>
      <c r="BV141" s="12"/>
      <c r="BW141" s="12"/>
      <c r="BX141" s="12"/>
      <c r="BY141" s="12"/>
      <c r="BZ141" s="12"/>
      <c r="CA141" s="12"/>
      <c r="CB141" s="12"/>
      <c r="CC141" s="12"/>
      <c r="CD141" s="12"/>
      <c r="CE141" s="1"/>
      <c r="CF141" s="3"/>
      <c r="CG141" s="12"/>
      <c r="CH141" s="12"/>
      <c r="CI141" s="12"/>
      <c r="CJ141" s="12"/>
      <c r="CK141" s="12"/>
      <c r="CL141" s="12"/>
      <c r="CM141" s="12"/>
      <c r="CN141" s="12"/>
      <c r="CO141" s="12"/>
      <c r="CP141" s="1"/>
      <c r="CQ141" s="3"/>
      <c r="CR141" s="12"/>
      <c r="CS141" s="12"/>
      <c r="CT141" s="12"/>
      <c r="CU141" s="12"/>
      <c r="CV141" s="12"/>
      <c r="CW141" s="12"/>
      <c r="CX141" s="12"/>
      <c r="CY141" s="12"/>
      <c r="CZ141" s="12"/>
      <c r="DA141" s="1"/>
      <c r="DB141" s="3"/>
      <c r="DC141" s="12"/>
      <c r="DD141" s="1"/>
      <c r="DE141" s="1"/>
      <c r="DF141" s="1"/>
      <c r="DG141" s="1"/>
      <c r="DH141" s="1"/>
      <c r="DI141" s="1"/>
      <c r="DJ141" s="1"/>
      <c r="DK141" s="1"/>
      <c r="DL141" s="14"/>
      <c r="DM141" s="1"/>
      <c r="DN141" s="1"/>
      <c r="DO141" s="1"/>
      <c r="DP141" s="122"/>
      <c r="DQ141" s="122"/>
      <c r="DR141" s="183"/>
      <c r="DS141" s="183"/>
      <c r="DT141" s="183"/>
      <c r="DU141" s="1"/>
      <c r="DV141" s="1"/>
      <c r="DW141" s="1"/>
      <c r="DX141" s="1"/>
      <c r="DY141" s="184"/>
      <c r="DZ141" s="184"/>
      <c r="EA141" s="184"/>
      <c r="EB141" s="185"/>
      <c r="EC141" s="186"/>
      <c r="ED141" s="186"/>
      <c r="EE141" s="186"/>
      <c r="EF141" s="181"/>
      <c r="EG141" s="1"/>
    </row>
    <row r="142" spans="1:137" ht="15">
      <c r="A142" s="1" t="s">
        <v>790</v>
      </c>
      <c r="B142" s="84" t="s">
        <v>997</v>
      </c>
      <c r="C142" s="84"/>
      <c r="G142" s="84"/>
      <c r="H142" s="84"/>
      <c r="I142" s="84"/>
      <c r="J142" s="84"/>
      <c r="K142" s="1" t="s">
        <v>791</v>
      </c>
      <c r="L142" s="1" t="s">
        <v>792</v>
      </c>
      <c r="M142" s="1" t="s">
        <v>536</v>
      </c>
      <c r="N142" s="1" t="s">
        <v>84</v>
      </c>
      <c r="O142" s="55" t="s">
        <v>793</v>
      </c>
      <c r="P142" s="55" t="s">
        <v>480</v>
      </c>
      <c r="Q142" s="2">
        <v>20</v>
      </c>
      <c r="R142" s="2">
        <v>20</v>
      </c>
      <c r="S142" s="3" t="s">
        <v>125</v>
      </c>
      <c r="X142" s="4">
        <v>54.328499999999998</v>
      </c>
      <c r="Y142" s="4">
        <v>13.540699999999999</v>
      </c>
      <c r="Z142" s="264">
        <f t="shared" si="18"/>
        <v>-54.328499999999998</v>
      </c>
      <c r="AA142" s="264">
        <f t="shared" si="19"/>
        <v>-13.540699999999999</v>
      </c>
      <c r="AB142" s="5" t="s">
        <v>794</v>
      </c>
      <c r="AC142" s="5" t="s">
        <v>795</v>
      </c>
      <c r="AD142" s="6" t="s">
        <v>842</v>
      </c>
      <c r="AE142" s="52">
        <v>561</v>
      </c>
      <c r="AF142" s="52"/>
      <c r="AG142" s="52"/>
      <c r="AH142" s="53">
        <v>546</v>
      </c>
      <c r="AI142" s="53">
        <v>387</v>
      </c>
      <c r="AJ142" s="71">
        <f t="shared" si="20"/>
        <v>159</v>
      </c>
      <c r="AK142" s="117">
        <v>5.6</v>
      </c>
      <c r="AL142" s="2">
        <v>16.899999999999999</v>
      </c>
      <c r="AM142" s="9">
        <v>21.1</v>
      </c>
      <c r="AN142" s="2">
        <v>0.4</v>
      </c>
      <c r="AO142" s="9">
        <v>-2.5</v>
      </c>
      <c r="AP142" s="9">
        <v>23.6</v>
      </c>
      <c r="AQ142" s="2">
        <v>8.3000000000000007</v>
      </c>
      <c r="AT142" s="9">
        <v>8.3000000000000007</v>
      </c>
      <c r="AV142" s="9" t="s">
        <v>843</v>
      </c>
      <c r="AW142" s="10">
        <v>30.124777183600699</v>
      </c>
      <c r="AX142" s="120">
        <f t="shared" si="21"/>
        <v>65.783132530120483</v>
      </c>
      <c r="AY142" s="119">
        <v>23</v>
      </c>
      <c r="AZ142" s="1" t="s">
        <v>845</v>
      </c>
      <c r="BA142" s="1" t="s">
        <v>122</v>
      </c>
      <c r="BB142" s="54">
        <v>0.64527629233511608</v>
      </c>
      <c r="BC142" s="54">
        <v>0.35472370766488404</v>
      </c>
      <c r="BD142" s="54">
        <v>0</v>
      </c>
      <c r="BE142" s="1" t="s">
        <v>77</v>
      </c>
      <c r="BF142" s="1">
        <v>9130</v>
      </c>
      <c r="BG142" s="1" t="s">
        <v>102</v>
      </c>
      <c r="BH142" s="1" t="s">
        <v>79</v>
      </c>
      <c r="BI142" s="1" t="s">
        <v>79</v>
      </c>
      <c r="BJ142" s="1" t="s">
        <v>79</v>
      </c>
      <c r="BK142" s="1" t="s">
        <v>79</v>
      </c>
      <c r="BL142" s="1" t="s">
        <v>79</v>
      </c>
      <c r="BM142" s="1">
        <v>1936</v>
      </c>
      <c r="BN142" s="1">
        <f t="shared" ref="BN142:BN173" si="23">2014-BM142</f>
        <v>78</v>
      </c>
      <c r="BO142" s="1">
        <v>1</v>
      </c>
      <c r="BP142" s="1" t="s">
        <v>79</v>
      </c>
      <c r="BQ142" s="1" t="s">
        <v>79</v>
      </c>
      <c r="BR142" s="1" t="s">
        <v>132</v>
      </c>
      <c r="BS142" s="1" t="s">
        <v>79</v>
      </c>
      <c r="BT142" s="1" t="s">
        <v>796</v>
      </c>
      <c r="BV142" s="12">
        <v>561</v>
      </c>
      <c r="BW142" s="12">
        <v>362</v>
      </c>
      <c r="BX142" s="12">
        <v>94</v>
      </c>
      <c r="BY142" s="12">
        <v>0</v>
      </c>
      <c r="BZ142" s="12">
        <v>87</v>
      </c>
      <c r="CA142" s="12">
        <v>18</v>
      </c>
      <c r="CB142" s="12">
        <v>0</v>
      </c>
      <c r="CC142" s="12">
        <v>0</v>
      </c>
      <c r="CD142" s="12">
        <v>0</v>
      </c>
      <c r="CE142" s="1">
        <v>7</v>
      </c>
      <c r="CF142" s="3">
        <v>1997</v>
      </c>
      <c r="CG142" s="12">
        <v>43</v>
      </c>
      <c r="CH142" s="12">
        <v>30</v>
      </c>
      <c r="CI142" s="12">
        <v>12</v>
      </c>
      <c r="CJ142" s="12">
        <v>0</v>
      </c>
      <c r="CK142" s="12">
        <v>0</v>
      </c>
      <c r="CL142" s="12">
        <v>1</v>
      </c>
      <c r="CM142" s="12">
        <v>0</v>
      </c>
      <c r="CN142" s="12">
        <v>0</v>
      </c>
      <c r="CO142" s="12">
        <v>0</v>
      </c>
      <c r="CP142" s="1">
        <v>7</v>
      </c>
      <c r="CQ142" s="63">
        <v>1997</v>
      </c>
      <c r="CR142" s="12">
        <v>106</v>
      </c>
      <c r="CS142" s="12">
        <v>94</v>
      </c>
      <c r="CT142" s="12">
        <v>8</v>
      </c>
      <c r="CU142" s="12">
        <v>0</v>
      </c>
      <c r="CV142" s="12">
        <v>2</v>
      </c>
      <c r="CW142" s="12">
        <v>2</v>
      </c>
      <c r="CX142" s="12">
        <v>0</v>
      </c>
      <c r="CY142" s="12">
        <v>0</v>
      </c>
      <c r="CZ142" s="12">
        <v>0</v>
      </c>
      <c r="DA142" s="1">
        <v>7</v>
      </c>
      <c r="DB142" s="63">
        <v>1997</v>
      </c>
      <c r="DC142" s="12">
        <v>149</v>
      </c>
      <c r="DD142" s="12">
        <v>124</v>
      </c>
      <c r="DE142" s="12">
        <v>20</v>
      </c>
      <c r="DF142" s="12">
        <v>0</v>
      </c>
      <c r="DG142" s="12">
        <v>2</v>
      </c>
      <c r="DH142" s="12">
        <v>3</v>
      </c>
      <c r="DI142" s="12">
        <v>0</v>
      </c>
      <c r="DJ142" s="12">
        <v>0</v>
      </c>
      <c r="DK142" s="12">
        <v>0</v>
      </c>
      <c r="DL142" s="14">
        <v>0.26559714795008904</v>
      </c>
      <c r="DM142" s="14">
        <f>CG142/DC142</f>
        <v>0.28859060402684567</v>
      </c>
      <c r="DP142" s="122"/>
      <c r="DQ142" s="122"/>
      <c r="DR142" s="183"/>
      <c r="DS142" s="183"/>
      <c r="DT142" s="183"/>
      <c r="DY142" s="184"/>
      <c r="DZ142" s="184"/>
      <c r="EA142" s="184"/>
      <c r="EB142" s="185"/>
      <c r="EC142" s="186">
        <v>0.57999999999999996</v>
      </c>
      <c r="ED142" s="186">
        <v>0.8</v>
      </c>
      <c r="EE142" s="186">
        <v>0.59</v>
      </c>
      <c r="EF142" s="181"/>
    </row>
    <row r="143" spans="1:137" ht="13" customHeight="1">
      <c r="A143" s="1" t="s">
        <v>797</v>
      </c>
      <c r="B143" s="84" t="s">
        <v>997</v>
      </c>
      <c r="C143" s="84"/>
      <c r="G143" s="84"/>
      <c r="H143" s="84"/>
      <c r="I143" s="84"/>
      <c r="J143" s="84"/>
      <c r="M143" s="1" t="s">
        <v>536</v>
      </c>
      <c r="N143" s="1" t="s">
        <v>84</v>
      </c>
      <c r="O143" s="55" t="s">
        <v>793</v>
      </c>
      <c r="Q143" s="1">
        <v>20</v>
      </c>
      <c r="R143" s="1"/>
      <c r="S143" s="1"/>
      <c r="X143" s="4">
        <v>54.32</v>
      </c>
      <c r="Y143" s="4">
        <v>13.53</v>
      </c>
      <c r="Z143" s="264">
        <f t="shared" si="18"/>
        <v>-54.32</v>
      </c>
      <c r="AA143" s="264">
        <f t="shared" si="19"/>
        <v>-13.53</v>
      </c>
      <c r="AB143" s="92">
        <v>41549</v>
      </c>
      <c r="AC143" s="1"/>
      <c r="AD143" s="79"/>
      <c r="AE143" s="1"/>
      <c r="AF143" s="1"/>
      <c r="AG143" s="1"/>
      <c r="AH143" s="53">
        <v>546</v>
      </c>
      <c r="AI143" s="53">
        <v>387</v>
      </c>
      <c r="AJ143" s="71">
        <f t="shared" si="20"/>
        <v>159</v>
      </c>
      <c r="AK143" s="117">
        <v>5.6</v>
      </c>
      <c r="AL143" s="2">
        <v>16.899999999999999</v>
      </c>
      <c r="AM143" s="9">
        <v>21.1</v>
      </c>
      <c r="AN143" s="2">
        <v>0.4</v>
      </c>
      <c r="AO143" s="9">
        <v>-2.5</v>
      </c>
      <c r="AP143" s="9">
        <v>23.6</v>
      </c>
      <c r="AQ143" s="2">
        <v>8.3000000000000007</v>
      </c>
      <c r="AT143" s="9">
        <v>8.3000000000000007</v>
      </c>
      <c r="AV143" s="9" t="s">
        <v>843</v>
      </c>
      <c r="AW143" s="10">
        <v>30.124777183600699</v>
      </c>
      <c r="AX143" s="120">
        <f t="shared" si="21"/>
        <v>65.783132530120483</v>
      </c>
      <c r="AY143" s="119">
        <v>23</v>
      </c>
      <c r="AZ143" s="1" t="s">
        <v>798</v>
      </c>
      <c r="BN143" s="1">
        <f t="shared" si="23"/>
        <v>2014</v>
      </c>
      <c r="BV143" s="1">
        <v>561</v>
      </c>
      <c r="BW143" s="1"/>
      <c r="BX143" s="1"/>
      <c r="BY143" s="1"/>
      <c r="BZ143" s="1"/>
      <c r="CA143" s="1"/>
      <c r="CB143" s="1"/>
      <c r="CC143" s="1"/>
      <c r="CD143" s="1"/>
      <c r="CE143" s="55" t="s">
        <v>291</v>
      </c>
      <c r="CF143" s="1"/>
      <c r="CG143" s="1">
        <v>43</v>
      </c>
      <c r="CH143" s="1"/>
      <c r="CI143" s="1"/>
      <c r="CJ143" s="1"/>
      <c r="CK143" s="1"/>
      <c r="CL143" s="1"/>
      <c r="CM143" s="1"/>
      <c r="CN143" s="1"/>
      <c r="CO143" s="1"/>
      <c r="CP143" s="55" t="s">
        <v>291</v>
      </c>
      <c r="CQ143" s="1">
        <v>1997</v>
      </c>
      <c r="CR143" s="1">
        <v>106</v>
      </c>
      <c r="CS143" s="1"/>
      <c r="CT143" s="1"/>
      <c r="CU143" s="1"/>
      <c r="CV143" s="1"/>
      <c r="CW143" s="1"/>
      <c r="CX143" s="1"/>
      <c r="CY143" s="1"/>
      <c r="CZ143" s="1"/>
      <c r="DA143" s="55" t="s">
        <v>291</v>
      </c>
      <c r="DB143" s="1"/>
      <c r="DC143" s="1">
        <v>149</v>
      </c>
      <c r="DL143" s="1"/>
      <c r="DM143" s="91">
        <v>0.27</v>
      </c>
      <c r="DP143" s="124"/>
      <c r="DQ143" s="124"/>
      <c r="DR143" s="207"/>
      <c r="DS143" s="207"/>
      <c r="DT143" s="207"/>
      <c r="DU143" s="56"/>
      <c r="DV143" s="56"/>
      <c r="DW143" s="56"/>
      <c r="DX143" s="56"/>
      <c r="DY143" s="184"/>
      <c r="DZ143" s="184"/>
      <c r="EA143" s="184"/>
      <c r="EB143" s="185"/>
      <c r="EC143" s="186"/>
      <c r="ED143" s="186"/>
      <c r="EE143" s="186"/>
      <c r="EF143" s="181"/>
    </row>
    <row r="144" spans="1:137" ht="15">
      <c r="A144" s="1" t="s">
        <v>799</v>
      </c>
      <c r="B144" s="84" t="s">
        <v>997</v>
      </c>
      <c r="C144" s="84"/>
      <c r="G144" s="84"/>
      <c r="H144" s="84"/>
      <c r="I144" s="84"/>
      <c r="J144" s="84"/>
      <c r="K144" s="1" t="s">
        <v>800</v>
      </c>
      <c r="L144" s="1" t="s">
        <v>801</v>
      </c>
      <c r="M144" s="1" t="s">
        <v>536</v>
      </c>
      <c r="N144" s="1" t="s">
        <v>84</v>
      </c>
      <c r="O144" s="55" t="s">
        <v>502</v>
      </c>
      <c r="P144" s="55" t="s">
        <v>503</v>
      </c>
      <c r="Q144" s="62">
        <v>10.6</v>
      </c>
      <c r="R144" s="62">
        <v>1</v>
      </c>
      <c r="S144" s="63" t="s">
        <v>97</v>
      </c>
      <c r="X144" s="4">
        <v>51.75</v>
      </c>
      <c r="Y144" s="4">
        <v>10.5833333333333</v>
      </c>
      <c r="Z144" s="264">
        <f t="shared" si="18"/>
        <v>-51.75</v>
      </c>
      <c r="AA144" s="264">
        <f t="shared" si="19"/>
        <v>-10.5833333333333</v>
      </c>
      <c r="AB144" s="5" t="s">
        <v>802</v>
      </c>
      <c r="AC144" s="5" t="s">
        <v>803</v>
      </c>
      <c r="AE144" s="52">
        <v>1050</v>
      </c>
      <c r="AF144" s="52"/>
      <c r="AG144" s="52"/>
      <c r="AH144" s="53">
        <v>992</v>
      </c>
      <c r="AI144" s="53">
        <v>287</v>
      </c>
      <c r="AJ144" s="71">
        <f t="shared" si="20"/>
        <v>705</v>
      </c>
      <c r="AK144" s="117">
        <v>19.3</v>
      </c>
      <c r="AL144" s="2">
        <v>12</v>
      </c>
      <c r="AM144" s="9">
        <v>19.600000000000001</v>
      </c>
      <c r="AN144" s="2">
        <v>-4.2</v>
      </c>
      <c r="AO144" s="9">
        <v>-3.9</v>
      </c>
      <c r="AP144" s="9">
        <v>23.7</v>
      </c>
      <c r="AQ144" s="2">
        <v>4.8</v>
      </c>
      <c r="AT144" s="9">
        <v>6.9</v>
      </c>
      <c r="AV144" s="9" t="s">
        <v>63</v>
      </c>
      <c r="AW144" s="10">
        <v>11.4285714285714</v>
      </c>
      <c r="AX144" s="120">
        <f t="shared" si="21"/>
        <v>143.76811594202897</v>
      </c>
      <c r="AY144" s="119">
        <v>24</v>
      </c>
      <c r="AZ144" s="1" t="s">
        <v>51</v>
      </c>
      <c r="BA144" s="1" t="s">
        <v>122</v>
      </c>
      <c r="BB144" s="54">
        <v>0.99908904577544999</v>
      </c>
      <c r="BC144" s="54">
        <v>0</v>
      </c>
      <c r="BD144" s="54">
        <v>6.8321566841266206E-4</v>
      </c>
      <c r="BE144" s="1" t="s">
        <v>377</v>
      </c>
      <c r="BF144" s="1">
        <v>9110</v>
      </c>
      <c r="BG144" s="1" t="s">
        <v>102</v>
      </c>
      <c r="BH144" s="1" t="s">
        <v>79</v>
      </c>
      <c r="BI144" s="1" t="s">
        <v>79</v>
      </c>
      <c r="BJ144" s="1" t="s">
        <v>79</v>
      </c>
      <c r="BK144" s="1" t="s">
        <v>79</v>
      </c>
      <c r="BL144" s="1" t="s">
        <v>131</v>
      </c>
      <c r="BM144" s="56">
        <v>1972</v>
      </c>
      <c r="BN144" s="1">
        <f t="shared" si="23"/>
        <v>42</v>
      </c>
      <c r="BO144" s="1">
        <v>0</v>
      </c>
      <c r="BP144" s="1" t="s">
        <v>79</v>
      </c>
      <c r="BQ144" s="1" t="s">
        <v>79</v>
      </c>
      <c r="BR144" s="1" t="s">
        <v>132</v>
      </c>
      <c r="BS144" s="1" t="s">
        <v>79</v>
      </c>
      <c r="BV144" s="12">
        <v>439.1</v>
      </c>
      <c r="BW144" s="12">
        <v>438.7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0.30000000000000004</v>
      </c>
      <c r="CD144" s="12">
        <v>0</v>
      </c>
      <c r="CE144" s="1">
        <v>7</v>
      </c>
      <c r="CF144" s="3">
        <v>1996</v>
      </c>
      <c r="CG144" s="12">
        <v>3.2</v>
      </c>
      <c r="CH144" s="12">
        <v>3.2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">
        <v>7</v>
      </c>
      <c r="CQ144" s="3">
        <v>1996</v>
      </c>
      <c r="CR144" s="12">
        <v>23.4</v>
      </c>
      <c r="CS144" s="12">
        <v>22.2</v>
      </c>
      <c r="CT144" s="12">
        <v>0</v>
      </c>
      <c r="CU144" s="12">
        <v>0</v>
      </c>
      <c r="CV144" s="12">
        <v>0</v>
      </c>
      <c r="CW144" s="12">
        <v>1.2</v>
      </c>
      <c r="CX144" s="12">
        <v>0</v>
      </c>
      <c r="CY144" s="12">
        <v>0</v>
      </c>
      <c r="CZ144" s="12">
        <v>0</v>
      </c>
      <c r="DA144" s="1">
        <v>7</v>
      </c>
      <c r="DB144" s="3">
        <v>1996</v>
      </c>
      <c r="DC144" s="12">
        <v>26.6</v>
      </c>
      <c r="DD144" s="12">
        <v>25.4</v>
      </c>
      <c r="DE144" s="12">
        <v>0</v>
      </c>
      <c r="DF144" s="12">
        <v>0</v>
      </c>
      <c r="DG144" s="12">
        <v>0</v>
      </c>
      <c r="DH144" s="12">
        <v>1.2</v>
      </c>
      <c r="DI144" s="12">
        <v>0</v>
      </c>
      <c r="DJ144" s="12">
        <v>0</v>
      </c>
      <c r="DK144" s="12">
        <v>0</v>
      </c>
      <c r="DL144" s="14">
        <v>6.0999999999999999E-2</v>
      </c>
      <c r="DM144" s="14">
        <f>CG144/DC144</f>
        <v>0.12030075187969924</v>
      </c>
      <c r="DP144" s="122"/>
      <c r="DQ144" s="122"/>
      <c r="DR144" s="183"/>
      <c r="DS144" s="183"/>
      <c r="DT144" s="183"/>
      <c r="DY144" s="184"/>
      <c r="DZ144" s="184"/>
      <c r="EA144" s="184"/>
      <c r="EB144" s="185"/>
      <c r="EC144" s="186"/>
      <c r="ED144" s="186"/>
      <c r="EE144" s="186"/>
      <c r="EF144" s="181"/>
    </row>
    <row r="145" spans="1:137" ht="15">
      <c r="A145" s="1" t="s">
        <v>799</v>
      </c>
      <c r="B145" s="84" t="s">
        <v>997</v>
      </c>
      <c r="C145" s="84"/>
      <c r="G145" s="84"/>
      <c r="H145" s="84"/>
      <c r="I145" s="84"/>
      <c r="J145" s="84"/>
      <c r="K145" s="1" t="s">
        <v>804</v>
      </c>
      <c r="L145" s="1" t="s">
        <v>805</v>
      </c>
      <c r="M145" s="1" t="s">
        <v>536</v>
      </c>
      <c r="N145" s="1" t="s">
        <v>84</v>
      </c>
      <c r="O145" s="55" t="s">
        <v>502</v>
      </c>
      <c r="P145" s="55" t="s">
        <v>503</v>
      </c>
      <c r="Q145" s="62">
        <v>10.6</v>
      </c>
      <c r="R145" s="62">
        <v>1</v>
      </c>
      <c r="S145" s="63" t="s">
        <v>97</v>
      </c>
      <c r="X145" s="4">
        <v>51.75</v>
      </c>
      <c r="Y145" s="4">
        <v>10.5833333333333</v>
      </c>
      <c r="Z145" s="264">
        <f t="shared" si="18"/>
        <v>-51.75</v>
      </c>
      <c r="AA145" s="264">
        <f t="shared" si="19"/>
        <v>-10.5833333333333</v>
      </c>
      <c r="AB145" s="5" t="s">
        <v>1158</v>
      </c>
      <c r="AC145" s="5" t="s">
        <v>803</v>
      </c>
      <c r="AE145" s="52">
        <v>1029</v>
      </c>
      <c r="AF145" s="52"/>
      <c r="AG145" s="52">
        <v>438</v>
      </c>
      <c r="AH145" s="53">
        <v>992</v>
      </c>
      <c r="AI145" s="53">
        <v>287</v>
      </c>
      <c r="AJ145" s="71">
        <f t="shared" si="20"/>
        <v>705</v>
      </c>
      <c r="AK145" s="117">
        <v>19.3</v>
      </c>
      <c r="AL145" s="2">
        <v>12</v>
      </c>
      <c r="AM145" s="9">
        <v>19.600000000000001</v>
      </c>
      <c r="AN145" s="2">
        <v>-4.2</v>
      </c>
      <c r="AO145" s="9">
        <v>-3.9</v>
      </c>
      <c r="AP145" s="9">
        <v>23.7</v>
      </c>
      <c r="AQ145" s="2">
        <v>7.3</v>
      </c>
      <c r="AR145" s="2">
        <v>13.3</v>
      </c>
      <c r="AT145" s="9">
        <v>6.9</v>
      </c>
      <c r="AV145" s="9" t="s">
        <v>63</v>
      </c>
      <c r="AW145" s="10">
        <v>11.4285714285714</v>
      </c>
      <c r="AX145" s="120">
        <f t="shared" si="21"/>
        <v>143.76811594202897</v>
      </c>
      <c r="AY145" s="119">
        <v>24</v>
      </c>
      <c r="AZ145" s="1" t="s">
        <v>1159</v>
      </c>
      <c r="BA145" s="1" t="s">
        <v>122</v>
      </c>
      <c r="BB145" s="54">
        <v>0.99790663596399409</v>
      </c>
      <c r="BC145" s="54">
        <v>4.1867280720117204E-4</v>
      </c>
      <c r="BD145" s="54">
        <v>1.6746912288046901E-3</v>
      </c>
      <c r="BE145" s="1" t="s">
        <v>377</v>
      </c>
      <c r="BF145" s="1">
        <v>9110</v>
      </c>
      <c r="BG145" s="1" t="s">
        <v>102</v>
      </c>
      <c r="BH145" s="1" t="s">
        <v>79</v>
      </c>
      <c r="BI145" s="1" t="s">
        <v>79</v>
      </c>
      <c r="BJ145" s="1" t="s">
        <v>79</v>
      </c>
      <c r="BK145" s="1" t="s">
        <v>79</v>
      </c>
      <c r="BL145" s="1" t="s">
        <v>131</v>
      </c>
      <c r="BM145" s="56">
        <v>1972</v>
      </c>
      <c r="BN145" s="1">
        <f t="shared" si="23"/>
        <v>42</v>
      </c>
      <c r="BO145" s="1">
        <v>0</v>
      </c>
      <c r="BP145" s="1" t="s">
        <v>79</v>
      </c>
      <c r="BQ145" s="1" t="s">
        <v>79</v>
      </c>
      <c r="BR145" s="1" t="s">
        <v>132</v>
      </c>
      <c r="BS145" s="1" t="s">
        <v>79</v>
      </c>
      <c r="BV145" s="12">
        <v>477.7</v>
      </c>
      <c r="BW145" s="12">
        <v>476.7</v>
      </c>
      <c r="BX145" s="12">
        <v>0</v>
      </c>
      <c r="BY145" s="12">
        <v>0</v>
      </c>
      <c r="BZ145" s="12">
        <v>0</v>
      </c>
      <c r="CA145" s="12">
        <v>0.2</v>
      </c>
      <c r="CB145" s="12">
        <v>0</v>
      </c>
      <c r="CC145" s="12">
        <v>0.8</v>
      </c>
      <c r="CD145" s="12">
        <v>0</v>
      </c>
      <c r="CE145" s="1">
        <v>7</v>
      </c>
      <c r="CF145" s="3">
        <v>1999</v>
      </c>
      <c r="CG145" s="12">
        <v>2.5</v>
      </c>
      <c r="CH145" s="12">
        <v>2.5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">
        <v>7</v>
      </c>
      <c r="CQ145" s="3">
        <v>1999</v>
      </c>
      <c r="CR145" s="12">
        <v>40</v>
      </c>
      <c r="CS145" s="12">
        <v>40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">
        <v>7</v>
      </c>
      <c r="DB145" s="3">
        <v>1999</v>
      </c>
      <c r="DC145" s="12">
        <v>42.5</v>
      </c>
      <c r="DD145" s="12">
        <v>42.5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4">
        <v>8.8999999999999996E-2</v>
      </c>
      <c r="DM145" s="14">
        <f>CG145/DC145</f>
        <v>5.8823529411764705E-2</v>
      </c>
      <c r="DP145" s="122"/>
      <c r="DQ145" s="122"/>
      <c r="DR145" s="183"/>
      <c r="DS145" s="183"/>
      <c r="DT145" s="183"/>
      <c r="DY145" s="184"/>
      <c r="DZ145" s="184"/>
      <c r="EA145" s="184"/>
      <c r="EB145" s="185"/>
      <c r="EC145" s="186"/>
      <c r="ED145" s="186"/>
      <c r="EE145" s="186"/>
      <c r="EF145" s="181"/>
    </row>
    <row r="146" spans="1:137" ht="15">
      <c r="A146" s="133" t="s">
        <v>248</v>
      </c>
      <c r="B146" s="134" t="s">
        <v>997</v>
      </c>
      <c r="C146" s="134" t="s">
        <v>997</v>
      </c>
      <c r="D146" s="133">
        <v>2013</v>
      </c>
      <c r="E146" s="133" t="s">
        <v>1325</v>
      </c>
      <c r="F146" s="133"/>
      <c r="G146" s="134" t="s">
        <v>997</v>
      </c>
      <c r="H146" s="134" t="s">
        <v>997</v>
      </c>
      <c r="I146" s="134" t="s">
        <v>997</v>
      </c>
      <c r="J146" s="134" t="s">
        <v>997</v>
      </c>
      <c r="K146" s="133" t="s">
        <v>249</v>
      </c>
      <c r="L146" s="133"/>
      <c r="M146" s="133" t="s">
        <v>536</v>
      </c>
      <c r="N146" s="133" t="s">
        <v>84</v>
      </c>
      <c r="O146" s="135" t="s">
        <v>1149</v>
      </c>
      <c r="P146" s="135" t="s">
        <v>251</v>
      </c>
      <c r="Q146" s="136">
        <v>90.7</v>
      </c>
      <c r="R146" s="136">
        <v>10.9</v>
      </c>
      <c r="S146" s="137" t="s">
        <v>125</v>
      </c>
      <c r="T146" s="133"/>
      <c r="U146" s="133"/>
      <c r="V146">
        <v>49.863364285780698</v>
      </c>
      <c r="W146">
        <v>10.467299168526401</v>
      </c>
      <c r="X146" s="138">
        <v>49.863399999999999</v>
      </c>
      <c r="Y146" s="138">
        <v>10.467000000000001</v>
      </c>
      <c r="Z146" s="264">
        <f t="shared" si="18"/>
        <v>-3.5714219301041794E-5</v>
      </c>
      <c r="AA146" s="264">
        <f t="shared" si="19"/>
        <v>2.9916852639999547E-4</v>
      </c>
      <c r="AB146" s="139" t="s">
        <v>252</v>
      </c>
      <c r="AC146" s="139" t="s">
        <v>253</v>
      </c>
      <c r="AD146" s="140" t="s">
        <v>254</v>
      </c>
      <c r="AE146" s="141">
        <v>716</v>
      </c>
      <c r="AF146" s="141"/>
      <c r="AG146" s="141">
        <v>332</v>
      </c>
      <c r="AH146" s="142">
        <v>690</v>
      </c>
      <c r="AI146" s="142">
        <v>431</v>
      </c>
      <c r="AJ146" s="141">
        <f t="shared" si="20"/>
        <v>259</v>
      </c>
      <c r="AK146" s="143">
        <v>7.4</v>
      </c>
      <c r="AL146" s="136">
        <v>18.2</v>
      </c>
      <c r="AM146" s="144">
        <v>22.8</v>
      </c>
      <c r="AN146" s="136">
        <v>-0.7</v>
      </c>
      <c r="AO146" s="144">
        <v>-4.2</v>
      </c>
      <c r="AP146" s="144">
        <v>27</v>
      </c>
      <c r="AQ146" s="136">
        <v>8.1</v>
      </c>
      <c r="AR146" s="136">
        <v>14.9</v>
      </c>
      <c r="AS146" s="136"/>
      <c r="AT146" s="144">
        <v>8</v>
      </c>
      <c r="AU146" s="136"/>
      <c r="AV146" s="144" t="s">
        <v>63</v>
      </c>
      <c r="AW146" s="145">
        <v>28.526645768025102</v>
      </c>
      <c r="AX146" s="146">
        <f t="shared" si="21"/>
        <v>86.25</v>
      </c>
      <c r="AY146" s="147">
        <v>23</v>
      </c>
      <c r="AZ146" s="133" t="s">
        <v>160</v>
      </c>
      <c r="BA146" s="133" t="s">
        <v>122</v>
      </c>
      <c r="BB146" s="157" t="s">
        <v>79</v>
      </c>
      <c r="BC146" s="157" t="s">
        <v>79</v>
      </c>
      <c r="BD146" s="157" t="s">
        <v>79</v>
      </c>
      <c r="BE146" s="149" t="s">
        <v>79</v>
      </c>
      <c r="BF146" s="149" t="s">
        <v>79</v>
      </c>
      <c r="BG146" s="133" t="s">
        <v>79</v>
      </c>
      <c r="BH146" s="133" t="s">
        <v>79</v>
      </c>
      <c r="BI146" s="133" t="s">
        <v>79</v>
      </c>
      <c r="BJ146" s="149" t="s">
        <v>79</v>
      </c>
      <c r="BK146" s="149" t="s">
        <v>79</v>
      </c>
      <c r="BL146" s="149" t="s">
        <v>79</v>
      </c>
      <c r="BM146" s="133">
        <v>1978</v>
      </c>
      <c r="BN146" s="133">
        <f t="shared" si="23"/>
        <v>36</v>
      </c>
      <c r="BO146" s="133">
        <v>0</v>
      </c>
      <c r="BP146" s="149" t="s">
        <v>79</v>
      </c>
      <c r="BQ146" s="149" t="s">
        <v>79</v>
      </c>
      <c r="BR146" s="149" t="s">
        <v>79</v>
      </c>
      <c r="BS146" s="149" t="s">
        <v>79</v>
      </c>
      <c r="BT146" s="133"/>
      <c r="BU146" s="133"/>
      <c r="BV146" s="150">
        <v>780</v>
      </c>
      <c r="BW146" s="158" t="s">
        <v>79</v>
      </c>
      <c r="BX146" s="158" t="s">
        <v>79</v>
      </c>
      <c r="BY146" s="158" t="s">
        <v>79</v>
      </c>
      <c r="BZ146" s="158" t="s">
        <v>79</v>
      </c>
      <c r="CA146" s="158" t="s">
        <v>79</v>
      </c>
      <c r="CB146" s="158" t="s">
        <v>79</v>
      </c>
      <c r="CC146" s="158" t="s">
        <v>79</v>
      </c>
      <c r="CD146" s="158" t="s">
        <v>79</v>
      </c>
      <c r="CE146" s="149" t="s">
        <v>79</v>
      </c>
      <c r="CF146" s="137">
        <v>1991</v>
      </c>
      <c r="CG146" s="150">
        <v>6</v>
      </c>
      <c r="CH146" s="158" t="s">
        <v>79</v>
      </c>
      <c r="CI146" s="158" t="s">
        <v>79</v>
      </c>
      <c r="CJ146" s="158" t="s">
        <v>79</v>
      </c>
      <c r="CK146" s="158" t="s">
        <v>79</v>
      </c>
      <c r="CL146" s="158" t="s">
        <v>79</v>
      </c>
      <c r="CM146" s="158" t="s">
        <v>79</v>
      </c>
      <c r="CN146" s="158" t="s">
        <v>79</v>
      </c>
      <c r="CO146" s="158" t="s">
        <v>79</v>
      </c>
      <c r="CP146" s="158" t="s">
        <v>79</v>
      </c>
      <c r="CQ146" s="137">
        <v>1991</v>
      </c>
      <c r="CR146" s="150">
        <v>115</v>
      </c>
      <c r="CS146" s="149" t="s">
        <v>79</v>
      </c>
      <c r="CT146" s="149" t="s">
        <v>79</v>
      </c>
      <c r="CU146" s="149" t="s">
        <v>79</v>
      </c>
      <c r="CV146" s="149" t="s">
        <v>79</v>
      </c>
      <c r="CW146" s="149" t="s">
        <v>79</v>
      </c>
      <c r="CX146" s="149" t="s">
        <v>79</v>
      </c>
      <c r="CY146" s="149" t="s">
        <v>79</v>
      </c>
      <c r="CZ146" s="149" t="s">
        <v>79</v>
      </c>
      <c r="DA146" s="149" t="s">
        <v>79</v>
      </c>
      <c r="DB146" s="137">
        <v>1991</v>
      </c>
      <c r="DC146" s="150">
        <v>121</v>
      </c>
      <c r="DD146" s="158" t="s">
        <v>79</v>
      </c>
      <c r="DE146" s="158" t="s">
        <v>79</v>
      </c>
      <c r="DF146" s="158" t="s">
        <v>79</v>
      </c>
      <c r="DG146" s="158" t="s">
        <v>79</v>
      </c>
      <c r="DH146" s="158" t="s">
        <v>79</v>
      </c>
      <c r="DI146" s="158" t="s">
        <v>79</v>
      </c>
      <c r="DJ146" s="158" t="s">
        <v>79</v>
      </c>
      <c r="DK146" s="158" t="s">
        <v>79</v>
      </c>
      <c r="DL146" s="152">
        <v>0.15512820512820502</v>
      </c>
      <c r="DM146" s="152">
        <f>CG146/DC146</f>
        <v>4.9586776859504134E-2</v>
      </c>
      <c r="DN146" s="133"/>
      <c r="DO146" s="133"/>
      <c r="DP146" s="153">
        <v>69</v>
      </c>
      <c r="DQ146" s="153">
        <v>3.1</v>
      </c>
      <c r="DR146" s="192">
        <v>0.28999999999999998</v>
      </c>
      <c r="DS146" s="192">
        <v>0.41</v>
      </c>
      <c r="DT146" s="192">
        <v>0.86</v>
      </c>
      <c r="DU146" s="133">
        <v>20</v>
      </c>
      <c r="DV146" s="133">
        <v>89</v>
      </c>
      <c r="DW146" s="133">
        <v>118</v>
      </c>
      <c r="DX146" s="133">
        <v>15.9</v>
      </c>
      <c r="DY146" s="218"/>
      <c r="DZ146" s="218"/>
      <c r="EA146" s="218"/>
      <c r="EB146" s="219"/>
      <c r="EC146" s="220">
        <v>4.66</v>
      </c>
      <c r="ED146" s="220">
        <v>2.34</v>
      </c>
      <c r="EE146" s="220">
        <v>1.82</v>
      </c>
      <c r="EF146" s="221"/>
    </row>
    <row r="147" spans="1:137" ht="13" customHeight="1">
      <c r="A147" s="1" t="s">
        <v>248</v>
      </c>
      <c r="B147" s="84" t="s">
        <v>997</v>
      </c>
      <c r="C147" s="84"/>
      <c r="G147" s="84"/>
      <c r="H147" s="84"/>
      <c r="I147" s="84"/>
      <c r="J147" s="84"/>
      <c r="M147" s="1" t="s">
        <v>536</v>
      </c>
      <c r="N147" s="1" t="s">
        <v>84</v>
      </c>
      <c r="O147" s="55" t="s">
        <v>250</v>
      </c>
      <c r="Q147" s="1">
        <v>96.6</v>
      </c>
      <c r="R147" s="1"/>
      <c r="S147" s="1"/>
      <c r="X147" s="4">
        <v>49.85</v>
      </c>
      <c r="Y147" s="4">
        <v>10.48</v>
      </c>
      <c r="Z147" s="264">
        <f t="shared" si="18"/>
        <v>-49.85</v>
      </c>
      <c r="AA147" s="264">
        <f t="shared" si="19"/>
        <v>-10.48</v>
      </c>
      <c r="AB147" s="1" t="s">
        <v>252</v>
      </c>
      <c r="AC147" s="1"/>
      <c r="AD147" s="79"/>
      <c r="AE147" s="1"/>
      <c r="AF147" s="1"/>
      <c r="AG147" s="1"/>
      <c r="AH147" s="53">
        <v>690</v>
      </c>
      <c r="AI147" s="53">
        <v>431</v>
      </c>
      <c r="AJ147" s="71">
        <f t="shared" si="20"/>
        <v>259</v>
      </c>
      <c r="AK147" s="117">
        <v>7.4</v>
      </c>
      <c r="AL147" s="62">
        <v>18.2</v>
      </c>
      <c r="AM147" s="9">
        <v>22.8</v>
      </c>
      <c r="AN147" s="62">
        <v>-0.7</v>
      </c>
      <c r="AO147" s="9">
        <v>-4.2</v>
      </c>
      <c r="AP147" s="9">
        <v>27</v>
      </c>
      <c r="AQ147" s="62">
        <v>8.1</v>
      </c>
      <c r="AR147" s="62">
        <v>14.9</v>
      </c>
      <c r="AS147" s="62"/>
      <c r="AT147" s="9">
        <v>8</v>
      </c>
      <c r="AU147" s="62"/>
      <c r="AV147" s="9" t="s">
        <v>63</v>
      </c>
      <c r="AW147" s="72">
        <v>28.526645768025102</v>
      </c>
      <c r="AX147" s="120">
        <f t="shared" si="21"/>
        <v>86.25</v>
      </c>
      <c r="AY147" s="119">
        <v>23</v>
      </c>
      <c r="AZ147" s="1" t="s">
        <v>160</v>
      </c>
      <c r="BN147" s="1">
        <f t="shared" si="23"/>
        <v>2014</v>
      </c>
      <c r="BV147" s="1">
        <v>480</v>
      </c>
      <c r="BW147" s="1"/>
      <c r="BX147" s="1"/>
      <c r="BY147" s="1"/>
      <c r="BZ147" s="1"/>
      <c r="CA147" s="1"/>
      <c r="CB147" s="1"/>
      <c r="CC147" s="1"/>
      <c r="CD147" s="1"/>
      <c r="CE147" s="55" t="s">
        <v>359</v>
      </c>
      <c r="CF147" s="1"/>
      <c r="CG147" s="1">
        <v>6</v>
      </c>
      <c r="CH147" s="1"/>
      <c r="CI147" s="1"/>
      <c r="CJ147" s="1"/>
      <c r="CK147" s="1"/>
      <c r="CL147" s="1"/>
      <c r="CM147" s="1"/>
      <c r="CN147" s="1"/>
      <c r="CO147" s="1"/>
      <c r="CP147" s="55" t="s">
        <v>359</v>
      </c>
      <c r="CQ147" s="1">
        <v>1991</v>
      </c>
      <c r="CR147" s="1">
        <v>84</v>
      </c>
      <c r="CS147" s="1"/>
      <c r="CT147" s="1"/>
      <c r="CU147" s="1"/>
      <c r="CV147" s="1"/>
      <c r="CW147" s="1"/>
      <c r="CX147" s="1"/>
      <c r="CY147" s="1"/>
      <c r="CZ147" s="1"/>
      <c r="DA147" s="55" t="s">
        <v>359</v>
      </c>
      <c r="DB147" s="1"/>
      <c r="DC147" s="1">
        <v>90</v>
      </c>
      <c r="DL147" s="1"/>
      <c r="DM147" s="91">
        <v>0.19</v>
      </c>
      <c r="DP147" s="122"/>
      <c r="DQ147" s="122"/>
      <c r="DR147" s="183"/>
      <c r="DS147" s="183"/>
      <c r="DT147" s="183"/>
      <c r="DY147" s="184"/>
      <c r="DZ147" s="184"/>
      <c r="EA147" s="184"/>
      <c r="EB147" s="185"/>
      <c r="EC147" s="186">
        <v>4.66</v>
      </c>
      <c r="ED147" s="186">
        <v>2.34</v>
      </c>
      <c r="EE147" s="186">
        <v>1.82</v>
      </c>
      <c r="EF147" s="181"/>
    </row>
    <row r="148" spans="1:137" ht="15">
      <c r="A148" s="103" t="s">
        <v>1078</v>
      </c>
      <c r="B148" s="84" t="s">
        <v>997</v>
      </c>
      <c r="G148" s="84"/>
      <c r="H148" s="84" t="s">
        <v>997</v>
      </c>
      <c r="I148" s="84"/>
      <c r="J148" s="84"/>
      <c r="M148" s="1" t="s">
        <v>536</v>
      </c>
      <c r="N148" s="56" t="s">
        <v>84</v>
      </c>
      <c r="O148" s="103" t="s">
        <v>1076</v>
      </c>
      <c r="P148" s="1" t="s">
        <v>96</v>
      </c>
      <c r="Q148" s="2">
        <v>38.1</v>
      </c>
      <c r="Z148" s="264">
        <f t="shared" si="18"/>
        <v>0</v>
      </c>
      <c r="AA148" s="264">
        <f t="shared" si="19"/>
        <v>0</v>
      </c>
      <c r="AB148" s="5" t="s">
        <v>1174</v>
      </c>
      <c r="AC148" s="5" t="s">
        <v>1175</v>
      </c>
      <c r="AE148" s="7">
        <v>1240</v>
      </c>
      <c r="AG148" s="7">
        <v>689</v>
      </c>
      <c r="AH148" s="8">
        <v>966</v>
      </c>
      <c r="AI148" s="8">
        <v>468</v>
      </c>
      <c r="AJ148" s="71">
        <f t="shared" si="20"/>
        <v>498</v>
      </c>
      <c r="AK148" s="117">
        <v>13</v>
      </c>
      <c r="AM148" s="9">
        <v>22.3</v>
      </c>
      <c r="AO148" s="9">
        <v>-4.8</v>
      </c>
      <c r="AP148" s="9">
        <v>27.1</v>
      </c>
      <c r="AQ148" s="2">
        <v>7.6</v>
      </c>
      <c r="AR148" s="2">
        <v>14.5</v>
      </c>
      <c r="AT148" s="9">
        <v>7.8</v>
      </c>
      <c r="AV148" s="9" t="s">
        <v>145</v>
      </c>
      <c r="AX148" s="120">
        <f t="shared" si="21"/>
        <v>123.84615384615385</v>
      </c>
      <c r="AY148" s="119">
        <v>25</v>
      </c>
      <c r="AZ148" s="1" t="s">
        <v>160</v>
      </c>
      <c r="BM148" s="1">
        <v>1978</v>
      </c>
      <c r="BN148" s="1">
        <f t="shared" si="23"/>
        <v>36</v>
      </c>
      <c r="DP148" s="122"/>
      <c r="DQ148" s="122"/>
      <c r="DR148" s="183"/>
      <c r="DS148" s="183"/>
      <c r="DT148" s="183"/>
      <c r="DY148" s="184"/>
      <c r="DZ148" s="184"/>
      <c r="EA148" s="184"/>
      <c r="EB148" s="185"/>
      <c r="EC148" s="186"/>
      <c r="ED148" s="186"/>
      <c r="EE148" s="186"/>
      <c r="EF148" s="181"/>
    </row>
    <row r="149" spans="1:137" ht="15">
      <c r="A149" s="103" t="s">
        <v>1106</v>
      </c>
      <c r="B149" s="99"/>
      <c r="G149" s="84"/>
      <c r="H149" s="84" t="s">
        <v>997</v>
      </c>
      <c r="I149" s="84"/>
      <c r="J149" s="84"/>
      <c r="M149" s="1" t="s">
        <v>536</v>
      </c>
      <c r="N149" s="56" t="s">
        <v>84</v>
      </c>
      <c r="O149" s="103" t="s">
        <v>1104</v>
      </c>
      <c r="Z149" s="264">
        <f t="shared" si="18"/>
        <v>0</v>
      </c>
      <c r="AA149" s="264">
        <f t="shared" si="19"/>
        <v>0</v>
      </c>
      <c r="AH149" s="8">
        <v>725</v>
      </c>
      <c r="AI149" s="8">
        <v>504</v>
      </c>
      <c r="AJ149" s="71">
        <f t="shared" si="20"/>
        <v>221</v>
      </c>
      <c r="AK149" s="117">
        <v>10.5</v>
      </c>
      <c r="AM149" s="9">
        <v>22.8</v>
      </c>
      <c r="AO149" s="9">
        <v>-3.3</v>
      </c>
      <c r="AP149" s="9">
        <v>26.1</v>
      </c>
      <c r="AT149" s="9">
        <v>8.6</v>
      </c>
      <c r="AV149" s="9" t="s">
        <v>63</v>
      </c>
      <c r="AX149" s="120">
        <f t="shared" si="21"/>
        <v>84.302325581395351</v>
      </c>
      <c r="AY149" s="119">
        <v>25</v>
      </c>
      <c r="BN149" s="1">
        <f t="shared" si="23"/>
        <v>2014</v>
      </c>
      <c r="DP149" s="122"/>
      <c r="DQ149" s="122"/>
      <c r="DR149" s="183"/>
      <c r="DS149" s="183"/>
      <c r="DT149" s="183"/>
      <c r="DY149" s="184"/>
      <c r="DZ149" s="184"/>
      <c r="EA149" s="184"/>
      <c r="EB149" s="185"/>
      <c r="EC149" s="186"/>
      <c r="ED149" s="186"/>
      <c r="EE149" s="186"/>
      <c r="EF149" s="181"/>
    </row>
    <row r="150" spans="1:137" ht="15">
      <c r="A150" s="103" t="s">
        <v>1108</v>
      </c>
      <c r="B150" s="86" t="s">
        <v>997</v>
      </c>
      <c r="G150" s="84"/>
      <c r="H150" s="84" t="s">
        <v>997</v>
      </c>
      <c r="I150" s="84"/>
      <c r="J150" s="84"/>
      <c r="M150" s="1" t="s">
        <v>536</v>
      </c>
      <c r="N150" s="56" t="s">
        <v>84</v>
      </c>
      <c r="O150" s="103" t="s">
        <v>1104</v>
      </c>
      <c r="Z150" s="264">
        <f t="shared" si="18"/>
        <v>0</v>
      </c>
      <c r="AA150" s="264">
        <f t="shared" si="19"/>
        <v>0</v>
      </c>
      <c r="AE150" s="7">
        <v>832</v>
      </c>
      <c r="AG150" s="7">
        <v>420</v>
      </c>
      <c r="AH150" s="8">
        <v>688</v>
      </c>
      <c r="AI150" s="8">
        <v>609</v>
      </c>
      <c r="AJ150" s="71">
        <f t="shared" si="20"/>
        <v>79</v>
      </c>
      <c r="AK150" s="117">
        <v>2</v>
      </c>
      <c r="AM150" s="9">
        <v>25.1</v>
      </c>
      <c r="AO150" s="9">
        <v>-1.1000000000000001</v>
      </c>
      <c r="AP150" s="9">
        <v>26.2</v>
      </c>
      <c r="AQ150" s="2">
        <v>10.199999999999999</v>
      </c>
      <c r="AR150" s="2">
        <v>16.899999999999999</v>
      </c>
      <c r="AT150" s="9">
        <v>10.4</v>
      </c>
      <c r="AV150" s="9" t="s">
        <v>1223</v>
      </c>
      <c r="AX150" s="120">
        <f t="shared" si="21"/>
        <v>66.153846153846146</v>
      </c>
      <c r="AY150" s="119">
        <v>23</v>
      </c>
      <c r="BN150" s="1">
        <f t="shared" si="23"/>
        <v>2014</v>
      </c>
      <c r="DP150" s="122"/>
      <c r="DQ150" s="122"/>
      <c r="DR150" s="183"/>
      <c r="DS150" s="183"/>
      <c r="DT150" s="183"/>
      <c r="DY150" s="184"/>
      <c r="DZ150" s="184"/>
      <c r="EA150" s="184"/>
      <c r="EB150" s="185"/>
      <c r="EC150" s="186"/>
      <c r="ED150" s="186"/>
      <c r="EE150" s="186"/>
      <c r="EF150" s="181"/>
    </row>
    <row r="151" spans="1:137" ht="15">
      <c r="A151" s="1" t="s">
        <v>1173</v>
      </c>
      <c r="B151" s="84" t="s">
        <v>997</v>
      </c>
      <c r="C151" s="84"/>
      <c r="G151" s="84"/>
      <c r="H151" s="84" t="s">
        <v>997</v>
      </c>
      <c r="I151" s="84"/>
      <c r="J151" s="84"/>
      <c r="K151" s="1" t="s">
        <v>383</v>
      </c>
      <c r="M151" s="1" t="s">
        <v>536</v>
      </c>
      <c r="N151" s="1" t="s">
        <v>84</v>
      </c>
      <c r="O151" s="64" t="s">
        <v>1201</v>
      </c>
      <c r="P151" s="55" t="s">
        <v>366</v>
      </c>
      <c r="Q151" s="2">
        <v>75.8</v>
      </c>
      <c r="R151" s="2">
        <v>9.3000000000000007</v>
      </c>
      <c r="S151" s="3" t="s">
        <v>125</v>
      </c>
      <c r="X151" s="4">
        <v>48</v>
      </c>
      <c r="Y151" s="4">
        <v>8.2666666666666693</v>
      </c>
      <c r="Z151" s="264">
        <f t="shared" si="18"/>
        <v>-48</v>
      </c>
      <c r="AA151" s="264">
        <f t="shared" si="19"/>
        <v>-8.2666666666666693</v>
      </c>
      <c r="AB151" s="5" t="s">
        <v>1190</v>
      </c>
      <c r="AC151" s="5" t="s">
        <v>385</v>
      </c>
      <c r="AE151" s="52">
        <v>1493</v>
      </c>
      <c r="AF151" s="52"/>
      <c r="AG151" s="52">
        <v>619</v>
      </c>
      <c r="AH151" s="53">
        <v>1157</v>
      </c>
      <c r="AI151" s="53">
        <v>238</v>
      </c>
      <c r="AJ151" s="71">
        <f t="shared" si="20"/>
        <v>919</v>
      </c>
      <c r="AK151" s="117">
        <v>18</v>
      </c>
      <c r="AL151" s="2">
        <v>15</v>
      </c>
      <c r="AM151" s="9">
        <v>20.7</v>
      </c>
      <c r="AN151" s="2">
        <v>-0.1</v>
      </c>
      <c r="AO151" s="9">
        <v>-4.3</v>
      </c>
      <c r="AP151" s="9">
        <v>25</v>
      </c>
      <c r="AQ151" s="2">
        <v>7.4</v>
      </c>
      <c r="AR151" s="2">
        <v>13.6</v>
      </c>
      <c r="AT151" s="9">
        <v>7.2</v>
      </c>
      <c r="AV151" s="9" t="s">
        <v>63</v>
      </c>
      <c r="AW151" s="10">
        <v>9.375</v>
      </c>
      <c r="AX151" s="120">
        <f t="shared" si="21"/>
        <v>160.69444444444443</v>
      </c>
      <c r="AY151" s="119">
        <v>25</v>
      </c>
      <c r="AZ151" s="1" t="s">
        <v>851</v>
      </c>
      <c r="BA151" s="1" t="s">
        <v>76</v>
      </c>
      <c r="BB151" s="54">
        <v>0.42003710575139103</v>
      </c>
      <c r="BC151" s="54">
        <v>8.9981447124304295E-2</v>
      </c>
      <c r="BD151" s="54">
        <v>0.49016697588126201</v>
      </c>
      <c r="BE151" s="60" t="s">
        <v>79</v>
      </c>
      <c r="BF151" s="60" t="s">
        <v>79</v>
      </c>
      <c r="BG151" s="1" t="s">
        <v>79</v>
      </c>
      <c r="BH151" s="1" t="s">
        <v>79</v>
      </c>
      <c r="BI151" s="1" t="s">
        <v>79</v>
      </c>
      <c r="BJ151" s="1" t="s">
        <v>79</v>
      </c>
      <c r="BK151" s="1" t="s">
        <v>79</v>
      </c>
      <c r="BL151" s="1" t="s">
        <v>79</v>
      </c>
      <c r="BM151" s="1">
        <v>1970</v>
      </c>
      <c r="BN151" s="1">
        <f t="shared" si="23"/>
        <v>44</v>
      </c>
      <c r="BO151" s="1">
        <v>0</v>
      </c>
      <c r="BP151" s="1" t="s">
        <v>79</v>
      </c>
      <c r="BQ151" s="1" t="s">
        <v>79</v>
      </c>
      <c r="BR151" s="1" t="s">
        <v>79</v>
      </c>
      <c r="BS151" s="1" t="s">
        <v>79</v>
      </c>
      <c r="BV151" s="12">
        <v>538</v>
      </c>
      <c r="BW151" s="12">
        <v>230</v>
      </c>
      <c r="BX151" s="12">
        <v>0</v>
      </c>
      <c r="BY151" s="12">
        <v>0</v>
      </c>
      <c r="BZ151" s="58">
        <v>24</v>
      </c>
      <c r="CA151" s="58">
        <v>22</v>
      </c>
      <c r="CB151" s="12">
        <v>129.4</v>
      </c>
      <c r="CC151" s="1">
        <v>134</v>
      </c>
      <c r="CD151" s="12">
        <v>4</v>
      </c>
      <c r="CE151" s="1">
        <v>7</v>
      </c>
      <c r="CF151" s="3">
        <v>1999</v>
      </c>
      <c r="CG151" s="12">
        <v>21</v>
      </c>
      <c r="CH151" s="12">
        <v>4</v>
      </c>
      <c r="CI151" s="12">
        <v>0</v>
      </c>
      <c r="CJ151" s="12">
        <v>0</v>
      </c>
      <c r="CK151" s="12">
        <v>0</v>
      </c>
      <c r="CL151" s="12">
        <v>2</v>
      </c>
      <c r="CM151" s="12">
        <v>7</v>
      </c>
      <c r="CN151" s="12">
        <v>8</v>
      </c>
      <c r="CO151" s="12">
        <v>0</v>
      </c>
      <c r="CP151" s="1">
        <v>7</v>
      </c>
      <c r="CQ151" s="3">
        <v>1999</v>
      </c>
      <c r="CR151" s="12">
        <v>42</v>
      </c>
      <c r="CS151" s="12">
        <v>14</v>
      </c>
      <c r="CT151" s="12">
        <v>0</v>
      </c>
      <c r="CU151" s="12">
        <v>0</v>
      </c>
      <c r="CV151" s="12">
        <v>1</v>
      </c>
      <c r="CW151" s="12">
        <v>1</v>
      </c>
      <c r="CX151" s="12">
        <v>12</v>
      </c>
      <c r="CY151" s="12">
        <v>14</v>
      </c>
      <c r="CZ151" s="12">
        <v>0</v>
      </c>
      <c r="DA151" s="1">
        <v>7</v>
      </c>
      <c r="DB151" s="3">
        <v>1999</v>
      </c>
      <c r="DC151" s="12">
        <v>63</v>
      </c>
      <c r="DD151" s="12">
        <v>18</v>
      </c>
      <c r="DE151" s="12">
        <v>0</v>
      </c>
      <c r="DF151" s="12">
        <v>0</v>
      </c>
      <c r="DG151" s="12">
        <v>1</v>
      </c>
      <c r="DH151" s="12">
        <v>3</v>
      </c>
      <c r="DI151" s="12">
        <v>19</v>
      </c>
      <c r="DJ151" s="12">
        <v>22</v>
      </c>
      <c r="DK151" s="12">
        <v>0</v>
      </c>
      <c r="DL151" s="14">
        <f>DC151/BV151</f>
        <v>0.1171003717472119</v>
      </c>
      <c r="DM151" s="14">
        <f>CG151/DC151</f>
        <v>0.33333333333333331</v>
      </c>
      <c r="DP151" s="122"/>
      <c r="DQ151" s="122"/>
      <c r="DR151" s="183"/>
      <c r="DS151" s="183"/>
      <c r="DT151" s="183"/>
      <c r="DY151" s="184"/>
      <c r="DZ151" s="184"/>
      <c r="EA151" s="184"/>
      <c r="EB151" s="185"/>
      <c r="EC151" s="186"/>
      <c r="ED151" s="186"/>
      <c r="EE151" s="186"/>
      <c r="EF151" s="181"/>
    </row>
    <row r="152" spans="1:137" ht="27">
      <c r="A152" s="1" t="s">
        <v>343</v>
      </c>
      <c r="B152" s="84" t="s">
        <v>997</v>
      </c>
      <c r="C152" s="84"/>
      <c r="G152" s="84"/>
      <c r="H152" s="84"/>
      <c r="I152" s="84"/>
      <c r="J152" s="84"/>
      <c r="K152" s="1" t="s">
        <v>344</v>
      </c>
      <c r="M152" s="1" t="s">
        <v>347</v>
      </c>
      <c r="N152" s="1" t="s">
        <v>139</v>
      </c>
      <c r="O152" s="55" t="s">
        <v>140</v>
      </c>
      <c r="P152" s="55" t="s">
        <v>96</v>
      </c>
      <c r="Q152" s="2">
        <v>112.8</v>
      </c>
      <c r="R152" s="2">
        <v>116.5</v>
      </c>
      <c r="S152" s="3" t="s">
        <v>141</v>
      </c>
      <c r="V152">
        <v>48.549910432082598</v>
      </c>
      <c r="W152">
        <v>20.699653210889799</v>
      </c>
      <c r="X152" s="4">
        <v>48.55</v>
      </c>
      <c r="Y152" s="4">
        <v>20.7</v>
      </c>
      <c r="Z152" s="264">
        <f t="shared" si="18"/>
        <v>-8.9567917399335784E-5</v>
      </c>
      <c r="AA152" s="264">
        <f t="shared" si="19"/>
        <v>-3.4678911019980774E-4</v>
      </c>
      <c r="AB152" s="5" t="s">
        <v>345</v>
      </c>
      <c r="AC152" s="5" t="s">
        <v>346</v>
      </c>
      <c r="AE152" s="52">
        <v>700</v>
      </c>
      <c r="AF152" s="52"/>
      <c r="AG152" s="52"/>
      <c r="AH152" s="53"/>
      <c r="AI152" s="53"/>
      <c r="AJ152" s="71">
        <f t="shared" si="20"/>
        <v>0</v>
      </c>
      <c r="AK152" s="117"/>
      <c r="AL152" s="2">
        <v>18.5</v>
      </c>
      <c r="AN152" s="2">
        <v>-4</v>
      </c>
      <c r="AQ152" s="2">
        <v>8</v>
      </c>
      <c r="AW152" s="10">
        <v>26.428571428571399</v>
      </c>
      <c r="AX152" s="120" t="e">
        <f t="shared" si="21"/>
        <v>#DIV/0!</v>
      </c>
      <c r="AY152" s="119"/>
      <c r="AZ152" s="1" t="s">
        <v>834</v>
      </c>
      <c r="BA152" s="1" t="s">
        <v>122</v>
      </c>
      <c r="BB152" s="54">
        <v>0.23861652399189001</v>
      </c>
      <c r="BC152" s="54">
        <v>0.75317498310430309</v>
      </c>
      <c r="BD152" s="54">
        <v>8.2084929038071606E-3</v>
      </c>
      <c r="BE152" s="1" t="s">
        <v>77</v>
      </c>
      <c r="BF152" s="1">
        <v>9130</v>
      </c>
      <c r="BG152" s="60" t="s">
        <v>79</v>
      </c>
      <c r="BH152" s="60" t="s">
        <v>79</v>
      </c>
      <c r="BI152" s="60" t="s">
        <v>79</v>
      </c>
      <c r="BJ152" s="60" t="s">
        <v>79</v>
      </c>
      <c r="BK152" s="60" t="s">
        <v>79</v>
      </c>
      <c r="BL152" s="60" t="s">
        <v>79</v>
      </c>
      <c r="BM152" s="60" t="s">
        <v>79</v>
      </c>
      <c r="BN152" s="1" t="e">
        <f t="shared" si="23"/>
        <v>#VALUE!</v>
      </c>
      <c r="BO152" s="60"/>
      <c r="BP152" s="1" t="s">
        <v>79</v>
      </c>
      <c r="BQ152" s="1" t="s">
        <v>79</v>
      </c>
      <c r="BR152" s="1" t="s">
        <v>132</v>
      </c>
      <c r="BS152" s="1" t="s">
        <v>79</v>
      </c>
      <c r="BT152" s="1" t="s">
        <v>198</v>
      </c>
      <c r="BV152" s="12">
        <v>284.096</v>
      </c>
      <c r="BW152" s="12">
        <v>67.790000000000006</v>
      </c>
      <c r="BX152" s="12">
        <v>77.150999999999996</v>
      </c>
      <c r="BY152" s="12">
        <v>12.313000000000001</v>
      </c>
      <c r="BZ152" s="12">
        <v>5.55</v>
      </c>
      <c r="CA152" s="12">
        <v>118.96</v>
      </c>
      <c r="CB152" s="12">
        <v>0</v>
      </c>
      <c r="CC152" s="12">
        <v>0</v>
      </c>
      <c r="CD152" s="12">
        <v>2.3319999999999999</v>
      </c>
      <c r="CE152" s="1">
        <v>2</v>
      </c>
      <c r="CF152" s="3">
        <v>2001</v>
      </c>
      <c r="CG152" s="12">
        <v>19.283999999999999</v>
      </c>
      <c r="CH152" s="57" t="s">
        <v>79</v>
      </c>
      <c r="CI152" s="57" t="s">
        <v>79</v>
      </c>
      <c r="CJ152" s="57" t="s">
        <v>79</v>
      </c>
      <c r="CK152" s="57" t="s">
        <v>79</v>
      </c>
      <c r="CL152" s="57" t="s">
        <v>79</v>
      </c>
      <c r="CM152" s="57" t="s">
        <v>79</v>
      </c>
      <c r="CN152" s="57" t="s">
        <v>79</v>
      </c>
      <c r="CO152" s="57" t="s">
        <v>79</v>
      </c>
      <c r="CP152" s="1">
        <v>2</v>
      </c>
      <c r="CQ152" s="3">
        <v>2002</v>
      </c>
      <c r="CR152" s="12">
        <v>20.975999999999999</v>
      </c>
      <c r="CS152" s="57" t="s">
        <v>79</v>
      </c>
      <c r="CT152" s="57" t="s">
        <v>79</v>
      </c>
      <c r="CU152" s="57" t="s">
        <v>79</v>
      </c>
      <c r="CV152" s="57" t="s">
        <v>79</v>
      </c>
      <c r="CW152" s="57" t="s">
        <v>79</v>
      </c>
      <c r="CX152" s="57" t="s">
        <v>79</v>
      </c>
      <c r="CY152" s="57" t="s">
        <v>79</v>
      </c>
      <c r="CZ152" s="57" t="s">
        <v>79</v>
      </c>
      <c r="DA152" s="1">
        <v>10</v>
      </c>
      <c r="DB152" s="3">
        <v>2002</v>
      </c>
      <c r="DC152" s="12">
        <v>40.26</v>
      </c>
      <c r="DD152" s="57" t="s">
        <v>79</v>
      </c>
      <c r="DE152" s="57" t="s">
        <v>79</v>
      </c>
      <c r="DF152" s="57" t="s">
        <v>79</v>
      </c>
      <c r="DG152" s="57" t="s">
        <v>79</v>
      </c>
      <c r="DH152" s="57" t="s">
        <v>79</v>
      </c>
      <c r="DI152" s="57" t="s">
        <v>79</v>
      </c>
      <c r="DJ152" s="57" t="s">
        <v>79</v>
      </c>
      <c r="DK152" s="57" t="s">
        <v>79</v>
      </c>
      <c r="DL152" s="14">
        <v>0.14000000000000001</v>
      </c>
      <c r="DM152" s="14">
        <f>CG152/DC152</f>
        <v>0.4789865871833085</v>
      </c>
      <c r="DP152" s="122"/>
      <c r="DQ152" s="122"/>
      <c r="DR152" s="183"/>
      <c r="DS152" s="183"/>
      <c r="DT152" s="183"/>
      <c r="DY152" s="184"/>
      <c r="DZ152" s="184"/>
      <c r="EA152" s="184"/>
      <c r="EB152" s="185"/>
      <c r="EC152" s="186">
        <v>6.25</v>
      </c>
      <c r="ED152" s="186">
        <v>3.13</v>
      </c>
      <c r="EE152" s="186">
        <v>1.78</v>
      </c>
      <c r="EF152" s="181"/>
    </row>
    <row r="153" spans="1:137" ht="15">
      <c r="A153" s="1" t="s">
        <v>135</v>
      </c>
      <c r="B153" s="86" t="s">
        <v>997</v>
      </c>
      <c r="C153" s="97"/>
      <c r="D153" s="1">
        <v>2001</v>
      </c>
      <c r="E153" s="48" t="s">
        <v>136</v>
      </c>
      <c r="F153" s="48" t="s">
        <v>137</v>
      </c>
      <c r="G153" s="85" t="s">
        <v>997</v>
      </c>
      <c r="H153" s="85" t="s">
        <v>997</v>
      </c>
      <c r="I153" s="85" t="s">
        <v>997</v>
      </c>
      <c r="J153" s="85"/>
      <c r="K153" s="1" t="s">
        <v>138</v>
      </c>
      <c r="M153" s="1" t="s">
        <v>347</v>
      </c>
      <c r="N153" s="1" t="s">
        <v>139</v>
      </c>
      <c r="O153" s="55" t="s">
        <v>140</v>
      </c>
      <c r="P153" s="55" t="s">
        <v>96</v>
      </c>
      <c r="Q153" s="2">
        <v>54.8</v>
      </c>
      <c r="R153" s="2">
        <v>63</v>
      </c>
      <c r="S153" s="3" t="s">
        <v>141</v>
      </c>
      <c r="V153">
        <v>47.9235831281621</v>
      </c>
      <c r="W153">
        <v>19.889745473267698</v>
      </c>
      <c r="X153" s="4">
        <v>47.922899999999998</v>
      </c>
      <c r="Y153" s="4">
        <v>19.889199999999999</v>
      </c>
      <c r="Z153" s="264">
        <f t="shared" si="18"/>
        <v>6.8312816210180927E-4</v>
      </c>
      <c r="AA153" s="264">
        <f t="shared" si="19"/>
        <v>5.4547326769949223E-4</v>
      </c>
      <c r="AB153" s="5" t="s">
        <v>142</v>
      </c>
      <c r="AC153" s="5" t="s">
        <v>99</v>
      </c>
      <c r="AD153" s="6" t="s">
        <v>143</v>
      </c>
      <c r="AE153" s="52">
        <v>784</v>
      </c>
      <c r="AF153" s="52">
        <v>232</v>
      </c>
      <c r="AG153" s="52"/>
      <c r="AH153" s="53">
        <v>739</v>
      </c>
      <c r="AI153" s="53">
        <v>458</v>
      </c>
      <c r="AJ153" s="71">
        <f t="shared" si="20"/>
        <v>281</v>
      </c>
      <c r="AK153" s="117">
        <v>12</v>
      </c>
      <c r="AL153" s="2">
        <v>15.5</v>
      </c>
      <c r="AM153" s="9">
        <v>21.3</v>
      </c>
      <c r="AN153" s="2">
        <v>-4.4000000000000004</v>
      </c>
      <c r="AO153" s="9">
        <v>-8.1</v>
      </c>
      <c r="AP153" s="9">
        <v>29.4</v>
      </c>
      <c r="AQ153" s="2">
        <v>6.1</v>
      </c>
      <c r="AS153" s="2">
        <v>15</v>
      </c>
      <c r="AT153" s="9">
        <v>6.1</v>
      </c>
      <c r="AU153" s="48" t="s">
        <v>144</v>
      </c>
      <c r="AV153" s="49" t="s">
        <v>145</v>
      </c>
      <c r="AW153" s="10">
        <v>19.770408163265301</v>
      </c>
      <c r="AX153" s="120">
        <f t="shared" si="21"/>
        <v>121.14754098360656</v>
      </c>
      <c r="AY153" s="119">
        <v>23</v>
      </c>
      <c r="AZ153" s="1" t="s">
        <v>146</v>
      </c>
      <c r="BA153" s="1" t="s">
        <v>122</v>
      </c>
      <c r="BB153" s="54">
        <v>1</v>
      </c>
      <c r="BC153" s="54">
        <v>0</v>
      </c>
      <c r="BD153" s="54">
        <v>0</v>
      </c>
      <c r="BE153" s="1" t="s">
        <v>77</v>
      </c>
      <c r="BF153" s="1">
        <v>9130</v>
      </c>
      <c r="BG153" s="60" t="s">
        <v>79</v>
      </c>
      <c r="BH153" s="60" t="s">
        <v>79</v>
      </c>
      <c r="BI153" s="60" t="s">
        <v>79</v>
      </c>
      <c r="BJ153" s="60" t="s">
        <v>79</v>
      </c>
      <c r="BK153" s="60" t="s">
        <v>79</v>
      </c>
      <c r="BL153" s="60" t="s">
        <v>79</v>
      </c>
      <c r="BM153" s="56">
        <v>1986</v>
      </c>
      <c r="BN153" s="1">
        <f t="shared" si="23"/>
        <v>28</v>
      </c>
      <c r="BO153" s="56">
        <v>1</v>
      </c>
      <c r="BP153" s="1" t="s">
        <v>78</v>
      </c>
      <c r="BQ153" s="1" t="s">
        <v>79</v>
      </c>
      <c r="BR153" s="1" t="s">
        <v>79</v>
      </c>
      <c r="BS153" s="1" t="s">
        <v>133</v>
      </c>
      <c r="BT153" s="1" t="s">
        <v>45</v>
      </c>
      <c r="BU153" s="48" t="s">
        <v>147</v>
      </c>
      <c r="BV153" s="12">
        <v>453.79</v>
      </c>
      <c r="BW153" s="12">
        <v>453.79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">
        <v>2</v>
      </c>
      <c r="CF153" s="3">
        <v>2001</v>
      </c>
      <c r="CG153" s="12">
        <v>15.172000000000001</v>
      </c>
      <c r="CH153" s="57" t="s">
        <v>79</v>
      </c>
      <c r="CI153" s="57" t="s">
        <v>79</v>
      </c>
      <c r="CJ153" s="57" t="s">
        <v>79</v>
      </c>
      <c r="CK153" s="57" t="s">
        <v>79</v>
      </c>
      <c r="CL153" s="57" t="s">
        <v>79</v>
      </c>
      <c r="CM153" s="57" t="s">
        <v>79</v>
      </c>
      <c r="CN153" s="57" t="s">
        <v>79</v>
      </c>
      <c r="CO153" s="57" t="s">
        <v>79</v>
      </c>
      <c r="CP153" s="1">
        <v>2</v>
      </c>
      <c r="CQ153" s="3">
        <v>2001</v>
      </c>
      <c r="CR153" s="12">
        <v>83.519000000000005</v>
      </c>
      <c r="CS153" s="57" t="s">
        <v>79</v>
      </c>
      <c r="CT153" s="57" t="s">
        <v>79</v>
      </c>
      <c r="CU153" s="57" t="s">
        <v>79</v>
      </c>
      <c r="CV153" s="57" t="s">
        <v>79</v>
      </c>
      <c r="CW153" s="57" t="s">
        <v>79</v>
      </c>
      <c r="CX153" s="57" t="s">
        <v>79</v>
      </c>
      <c r="CY153" s="57" t="s">
        <v>79</v>
      </c>
      <c r="CZ153" s="57" t="s">
        <v>79</v>
      </c>
      <c r="DA153" s="1">
        <v>10</v>
      </c>
      <c r="DB153" s="3">
        <v>2002</v>
      </c>
      <c r="DC153" s="12">
        <v>98.691000000000003</v>
      </c>
      <c r="DD153" s="57" t="s">
        <v>79</v>
      </c>
      <c r="DE153" s="57" t="s">
        <v>79</v>
      </c>
      <c r="DF153" s="57" t="s">
        <v>79</v>
      </c>
      <c r="DG153" s="57" t="s">
        <v>79</v>
      </c>
      <c r="DH153" s="57" t="s">
        <v>79</v>
      </c>
      <c r="DI153" s="57" t="s">
        <v>79</v>
      </c>
      <c r="DJ153" s="57" t="s">
        <v>79</v>
      </c>
      <c r="DK153" s="57" t="s">
        <v>79</v>
      </c>
      <c r="DL153" s="14">
        <v>0.22</v>
      </c>
      <c r="DM153" s="14">
        <f>CG153/DC153</f>
        <v>0.15373235654720288</v>
      </c>
      <c r="DN153" s="48">
        <v>97</v>
      </c>
      <c r="DO153" s="50" t="s">
        <v>148</v>
      </c>
      <c r="DP153" s="122"/>
      <c r="DQ153" s="122"/>
      <c r="DR153" s="183"/>
      <c r="DS153" s="183"/>
      <c r="DT153" s="183"/>
      <c r="DU153" s="1">
        <v>97</v>
      </c>
      <c r="DV153" s="1">
        <v>104</v>
      </c>
      <c r="DX153" s="1">
        <v>8.8000000000000007</v>
      </c>
      <c r="DY153" s="184" t="s">
        <v>1240</v>
      </c>
      <c r="DZ153" s="184">
        <v>5308005</v>
      </c>
      <c r="EA153" s="184">
        <v>417072</v>
      </c>
      <c r="EB153" s="185" t="s">
        <v>1251</v>
      </c>
      <c r="EC153" s="188">
        <v>5.8297299999999996</v>
      </c>
      <c r="ED153" s="188">
        <v>2.0637099999999999</v>
      </c>
      <c r="EE153" s="188">
        <v>1.4693700000000001</v>
      </c>
      <c r="EF153" s="181" t="s">
        <v>1252</v>
      </c>
    </row>
    <row r="154" spans="1:137" ht="27">
      <c r="A154" s="1" t="s">
        <v>194</v>
      </c>
      <c r="B154" s="84" t="s">
        <v>997</v>
      </c>
      <c r="C154" s="97"/>
      <c r="D154" s="1">
        <v>2001</v>
      </c>
      <c r="E154" s="48" t="s">
        <v>831</v>
      </c>
      <c r="F154" s="48" t="s">
        <v>137</v>
      </c>
      <c r="G154" s="84" t="s">
        <v>997</v>
      </c>
      <c r="H154" s="84" t="s">
        <v>997</v>
      </c>
      <c r="I154" s="84" t="s">
        <v>997</v>
      </c>
      <c r="J154" s="84"/>
      <c r="K154" s="1" t="s">
        <v>195</v>
      </c>
      <c r="M154" s="1" t="s">
        <v>347</v>
      </c>
      <c r="N154" s="1" t="s">
        <v>139</v>
      </c>
      <c r="O154" s="55" t="s">
        <v>140</v>
      </c>
      <c r="P154" s="55" t="s">
        <v>96</v>
      </c>
      <c r="Q154" s="2">
        <v>59.3</v>
      </c>
      <c r="R154" s="2">
        <v>27.9</v>
      </c>
      <c r="S154" s="3" t="s">
        <v>141</v>
      </c>
      <c r="V154">
        <v>48.059786302781397</v>
      </c>
      <c r="W154">
        <v>20.4460485162993</v>
      </c>
      <c r="X154" s="4">
        <v>48.061300000000003</v>
      </c>
      <c r="Y154" s="4">
        <v>20.447299999999998</v>
      </c>
      <c r="Z154" s="264">
        <f t="shared" si="18"/>
        <v>-1.5136972186056141E-3</v>
      </c>
      <c r="AA154" s="264">
        <f t="shared" si="19"/>
        <v>-1.251483700698941E-3</v>
      </c>
      <c r="AB154" s="5" t="s">
        <v>196</v>
      </c>
      <c r="AC154" s="5" t="s">
        <v>99</v>
      </c>
      <c r="AD154" s="6" t="s">
        <v>197</v>
      </c>
      <c r="AE154" s="48">
        <v>896</v>
      </c>
      <c r="AF154" s="48">
        <v>258</v>
      </c>
      <c r="AG154" s="48"/>
      <c r="AH154" s="53">
        <v>758</v>
      </c>
      <c r="AI154" s="53">
        <v>451</v>
      </c>
      <c r="AJ154" s="71">
        <f t="shared" si="20"/>
        <v>307</v>
      </c>
      <c r="AK154" s="117">
        <v>14.9</v>
      </c>
      <c r="AL154" s="2">
        <v>15.5</v>
      </c>
      <c r="AM154" s="9">
        <v>20.9</v>
      </c>
      <c r="AN154" s="2">
        <v>-4.0999999999999996</v>
      </c>
      <c r="AO154" s="9">
        <v>-8.5</v>
      </c>
      <c r="AP154" s="9">
        <v>29.4</v>
      </c>
      <c r="AQ154" s="2">
        <v>6.1</v>
      </c>
      <c r="AS154" s="2">
        <v>14.6</v>
      </c>
      <c r="AT154" s="9">
        <v>5.7</v>
      </c>
      <c r="AU154" s="48" t="s">
        <v>569</v>
      </c>
      <c r="AV154" s="9" t="s">
        <v>59</v>
      </c>
      <c r="AW154" s="10">
        <v>18.235294117647101</v>
      </c>
      <c r="AX154" s="120">
        <f t="shared" si="21"/>
        <v>132.98245614035088</v>
      </c>
      <c r="AY154" s="119">
        <v>23</v>
      </c>
      <c r="AZ154" s="1" t="s">
        <v>458</v>
      </c>
      <c r="BA154" s="1" t="s">
        <v>122</v>
      </c>
      <c r="BB154" s="54">
        <v>0.88634462567963201</v>
      </c>
      <c r="BC154" s="54">
        <v>0.11365537432036801</v>
      </c>
      <c r="BD154" s="54">
        <v>0</v>
      </c>
      <c r="BE154" s="1" t="s">
        <v>77</v>
      </c>
      <c r="BF154" s="1">
        <v>9130</v>
      </c>
      <c r="BG154" s="60" t="s">
        <v>79</v>
      </c>
      <c r="BH154" s="60" t="s">
        <v>79</v>
      </c>
      <c r="BI154" s="60" t="s">
        <v>79</v>
      </c>
      <c r="BJ154" s="60" t="s">
        <v>79</v>
      </c>
      <c r="BK154" s="60" t="s">
        <v>79</v>
      </c>
      <c r="BL154" s="60" t="s">
        <v>79</v>
      </c>
      <c r="BM154" s="56">
        <v>1976</v>
      </c>
      <c r="BN154" s="1">
        <f t="shared" si="23"/>
        <v>38</v>
      </c>
      <c r="BO154" s="56">
        <v>0</v>
      </c>
      <c r="BP154" s="1" t="s">
        <v>79</v>
      </c>
      <c r="BQ154" s="1" t="s">
        <v>79</v>
      </c>
      <c r="BR154" s="1" t="s">
        <v>132</v>
      </c>
      <c r="BS154" s="1" t="s">
        <v>79</v>
      </c>
      <c r="BT154" s="1" t="s">
        <v>198</v>
      </c>
      <c r="BV154" s="12">
        <v>765.12</v>
      </c>
      <c r="BW154" s="12">
        <v>678.16</v>
      </c>
      <c r="BX154" s="12">
        <v>0</v>
      </c>
      <c r="BY154" s="12">
        <v>20.149999999999999</v>
      </c>
      <c r="BZ154" s="12">
        <v>66.81</v>
      </c>
      <c r="CA154" s="12">
        <v>0</v>
      </c>
      <c r="CB154" s="12">
        <v>0</v>
      </c>
      <c r="CC154" s="12">
        <v>0</v>
      </c>
      <c r="CD154" s="12">
        <v>0</v>
      </c>
      <c r="CE154" s="1">
        <v>2</v>
      </c>
      <c r="CF154" s="3">
        <v>2001</v>
      </c>
      <c r="CG154" s="12">
        <v>25.879000000000001</v>
      </c>
      <c r="CH154" s="57" t="s">
        <v>79</v>
      </c>
      <c r="CI154" s="57" t="s">
        <v>79</v>
      </c>
      <c r="CJ154" s="57" t="s">
        <v>79</v>
      </c>
      <c r="CK154" s="57" t="s">
        <v>79</v>
      </c>
      <c r="CL154" s="57" t="s">
        <v>79</v>
      </c>
      <c r="CM154" s="57" t="s">
        <v>79</v>
      </c>
      <c r="CN154" s="57" t="s">
        <v>79</v>
      </c>
      <c r="CO154" s="57" t="s">
        <v>79</v>
      </c>
      <c r="CP154" s="1">
        <v>2</v>
      </c>
      <c r="CQ154" s="3">
        <v>2001</v>
      </c>
      <c r="CR154" s="12">
        <v>137.756</v>
      </c>
      <c r="CS154" s="57" t="s">
        <v>79</v>
      </c>
      <c r="CT154" s="57" t="s">
        <v>79</v>
      </c>
      <c r="CU154" s="57" t="s">
        <v>79</v>
      </c>
      <c r="CV154" s="57" t="s">
        <v>79</v>
      </c>
      <c r="CW154" s="57" t="s">
        <v>79</v>
      </c>
      <c r="CX154" s="57" t="s">
        <v>79</v>
      </c>
      <c r="CY154" s="57" t="s">
        <v>79</v>
      </c>
      <c r="CZ154" s="57" t="s">
        <v>79</v>
      </c>
      <c r="DA154" s="1">
        <v>10</v>
      </c>
      <c r="DB154" s="3">
        <v>2001</v>
      </c>
      <c r="DC154" s="12">
        <v>163.63499999999999</v>
      </c>
      <c r="DD154" s="57" t="s">
        <v>79</v>
      </c>
      <c r="DE154" s="57" t="s">
        <v>79</v>
      </c>
      <c r="DF154" s="57" t="s">
        <v>79</v>
      </c>
      <c r="DG154" s="57" t="s">
        <v>79</v>
      </c>
      <c r="DH154" s="57" t="s">
        <v>79</v>
      </c>
      <c r="DI154" s="57" t="s">
        <v>79</v>
      </c>
      <c r="DJ154" s="57" t="s">
        <v>79</v>
      </c>
      <c r="DK154" s="57" t="s">
        <v>79</v>
      </c>
      <c r="DL154" s="14">
        <v>0.21</v>
      </c>
      <c r="DM154" s="14">
        <f>CG154/DC154</f>
        <v>0.1581507623674642</v>
      </c>
      <c r="DN154" s="48">
        <v>110</v>
      </c>
      <c r="DO154" s="50" t="s">
        <v>148</v>
      </c>
      <c r="DP154" s="122">
        <v>66</v>
      </c>
      <c r="DQ154" s="253">
        <v>4</v>
      </c>
      <c r="DR154" s="183">
        <v>0.09</v>
      </c>
      <c r="DS154" s="183">
        <v>0.25</v>
      </c>
      <c r="DT154" s="183">
        <v>0.86</v>
      </c>
      <c r="DU154" s="1">
        <v>110</v>
      </c>
      <c r="DV154" s="1">
        <v>136</v>
      </c>
      <c r="DX154" s="1">
        <v>11.7</v>
      </c>
      <c r="DY154" s="184" t="s">
        <v>1240</v>
      </c>
      <c r="DZ154" s="184">
        <v>5323115</v>
      </c>
      <c r="EA154" s="184">
        <v>459020</v>
      </c>
      <c r="EB154" s="185" t="s">
        <v>1253</v>
      </c>
      <c r="EC154" s="188">
        <v>3.9562200000000001</v>
      </c>
      <c r="ED154" s="188">
        <v>2.0390100000000002</v>
      </c>
      <c r="EE154" s="188">
        <v>1.5467599999999999</v>
      </c>
      <c r="EF154" s="181" t="s">
        <v>1252</v>
      </c>
    </row>
    <row r="155" spans="1:137" ht="15">
      <c r="A155" s="1" t="s">
        <v>1284</v>
      </c>
      <c r="M155" s="1" t="s">
        <v>1285</v>
      </c>
      <c r="N155" s="1" t="s">
        <v>1286</v>
      </c>
      <c r="P155" s="1" t="s">
        <v>96</v>
      </c>
      <c r="V155">
        <v>36.222168663157099</v>
      </c>
      <c r="W155">
        <v>52.526453366567601</v>
      </c>
      <c r="X155" s="4">
        <v>36.22</v>
      </c>
      <c r="Y155" s="4">
        <v>52.53</v>
      </c>
      <c r="Z155" s="264">
        <f t="shared" si="18"/>
        <v>2.1686631571000703E-3</v>
      </c>
      <c r="AA155" s="264">
        <f t="shared" si="19"/>
        <v>-3.5466334323999149E-3</v>
      </c>
      <c r="AD155" s="6" t="s">
        <v>1289</v>
      </c>
      <c r="AH155" s="8">
        <v>638</v>
      </c>
      <c r="AI155" s="8">
        <v>432</v>
      </c>
      <c r="AJ155" s="109">
        <f t="shared" si="20"/>
        <v>206</v>
      </c>
      <c r="AK155" s="8">
        <v>6.7</v>
      </c>
      <c r="AM155" s="9">
        <v>31.2</v>
      </c>
      <c r="AO155" s="9">
        <v>-1.9</v>
      </c>
      <c r="AP155" s="9">
        <v>33.200000000000003</v>
      </c>
      <c r="AT155" s="9">
        <v>14.4</v>
      </c>
      <c r="AV155" s="130" t="s">
        <v>353</v>
      </c>
      <c r="AY155" s="131" t="s">
        <v>353</v>
      </c>
      <c r="DP155" s="122"/>
      <c r="DQ155" s="122"/>
      <c r="DR155" s="183"/>
      <c r="DS155" s="183"/>
      <c r="DT155" s="183"/>
      <c r="EC155" s="210"/>
      <c r="ED155" s="210"/>
      <c r="EE155" s="210"/>
    </row>
    <row r="156" spans="1:137" s="56" customFormat="1" ht="15">
      <c r="A156" s="1" t="s">
        <v>1287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 t="s">
        <v>1285</v>
      </c>
      <c r="N156" s="1" t="s">
        <v>1286</v>
      </c>
      <c r="O156" s="1"/>
      <c r="P156" s="1" t="s">
        <v>96</v>
      </c>
      <c r="Q156" s="2"/>
      <c r="R156" s="2"/>
      <c r="S156" s="3"/>
      <c r="T156" s="1"/>
      <c r="U156" s="1"/>
      <c r="V156">
        <v>36.5340404330884</v>
      </c>
      <c r="W156">
        <v>51.478616524611901</v>
      </c>
      <c r="X156" s="4">
        <v>36.53</v>
      </c>
      <c r="Y156" s="4">
        <v>51.48</v>
      </c>
      <c r="Z156" s="264">
        <f t="shared" si="18"/>
        <v>4.0404330883987427E-3</v>
      </c>
      <c r="AA156" s="264">
        <f t="shared" si="19"/>
        <v>-1.3834753880956896E-3</v>
      </c>
      <c r="AB156" s="5"/>
      <c r="AC156" s="5"/>
      <c r="AD156" s="6" t="s">
        <v>1290</v>
      </c>
      <c r="AE156" s="7"/>
      <c r="AF156" s="7"/>
      <c r="AG156" s="7"/>
      <c r="AH156" s="8">
        <v>354</v>
      </c>
      <c r="AI156" s="8">
        <v>364</v>
      </c>
      <c r="AJ156" s="109">
        <f t="shared" si="20"/>
        <v>-10</v>
      </c>
      <c r="AK156" s="8">
        <v>4.2</v>
      </c>
      <c r="AL156" s="2"/>
      <c r="AM156" s="9">
        <v>32.200000000000003</v>
      </c>
      <c r="AN156" s="2"/>
      <c r="AO156" s="9">
        <v>-2</v>
      </c>
      <c r="AP156" s="9">
        <v>34.200000000000003</v>
      </c>
      <c r="AQ156" s="2"/>
      <c r="AR156" s="2"/>
      <c r="AS156" s="2"/>
      <c r="AT156" s="9">
        <v>14.4</v>
      </c>
      <c r="AU156" s="2"/>
      <c r="AV156" s="130" t="s">
        <v>353</v>
      </c>
      <c r="AW156" s="10"/>
      <c r="AX156" s="10"/>
      <c r="AY156" s="131" t="s">
        <v>353</v>
      </c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2"/>
      <c r="BW156" s="12"/>
      <c r="BX156" s="12"/>
      <c r="BY156" s="12"/>
      <c r="BZ156" s="12"/>
      <c r="CA156" s="12"/>
      <c r="CB156" s="12"/>
      <c r="CC156" s="12"/>
      <c r="CD156" s="12"/>
      <c r="CE156" s="1"/>
      <c r="CF156" s="3"/>
      <c r="CG156" s="12"/>
      <c r="CH156" s="12"/>
      <c r="CI156" s="12"/>
      <c r="CJ156" s="12"/>
      <c r="CK156" s="12"/>
      <c r="CL156" s="12"/>
      <c r="CM156" s="12"/>
      <c r="CN156" s="12"/>
      <c r="CO156" s="12"/>
      <c r="CP156" s="1"/>
      <c r="CQ156" s="3"/>
      <c r="CR156" s="12"/>
      <c r="CS156" s="12"/>
      <c r="CT156" s="12"/>
      <c r="CU156" s="12"/>
      <c r="CV156" s="12"/>
      <c r="CW156" s="12"/>
      <c r="CX156" s="12"/>
      <c r="CY156" s="12"/>
      <c r="CZ156" s="12"/>
      <c r="DA156" s="1"/>
      <c r="DB156" s="3"/>
      <c r="DC156" s="12"/>
      <c r="DD156" s="1"/>
      <c r="DE156" s="1"/>
      <c r="DF156" s="1"/>
      <c r="DG156" s="1"/>
      <c r="DH156" s="1"/>
      <c r="DI156" s="1"/>
      <c r="DJ156" s="1"/>
      <c r="DK156" s="1"/>
      <c r="DL156" s="14"/>
      <c r="DM156" s="1"/>
      <c r="DN156" s="1"/>
      <c r="DO156" s="1"/>
      <c r="DP156" s="122"/>
      <c r="DQ156" s="122"/>
      <c r="DR156" s="183"/>
      <c r="DS156" s="183"/>
      <c r="DT156" s="183"/>
      <c r="DU156" s="1"/>
      <c r="DV156" s="1"/>
      <c r="DW156" s="1"/>
      <c r="DX156" s="1"/>
      <c r="DY156" s="1"/>
      <c r="DZ156" s="1"/>
      <c r="EA156" s="1"/>
      <c r="EB156" s="1"/>
      <c r="EC156" s="210"/>
      <c r="ED156" s="210"/>
      <c r="EE156" s="210"/>
      <c r="EF156" s="1"/>
      <c r="EG156" s="1"/>
    </row>
    <row r="157" spans="1:137" ht="13" customHeight="1">
      <c r="A157" s="1" t="s">
        <v>1288</v>
      </c>
      <c r="M157" s="1" t="s">
        <v>1285</v>
      </c>
      <c r="N157" s="1" t="s">
        <v>1286</v>
      </c>
      <c r="P157" s="1" t="s">
        <v>96</v>
      </c>
      <c r="V157">
        <v>37.369108837120898</v>
      </c>
      <c r="W157">
        <v>55.892640824082001</v>
      </c>
      <c r="X157" s="4">
        <v>37.369999999999997</v>
      </c>
      <c r="Y157" s="4">
        <v>55.89</v>
      </c>
      <c r="Z157" s="264">
        <f t="shared" si="18"/>
        <v>-8.9116287909973835E-4</v>
      </c>
      <c r="AA157" s="264">
        <f t="shared" si="19"/>
        <v>2.6408240820003925E-3</v>
      </c>
      <c r="AD157" s="6" t="s">
        <v>1291</v>
      </c>
      <c r="AH157" s="8">
        <v>263</v>
      </c>
      <c r="AI157" s="8">
        <v>209</v>
      </c>
      <c r="AJ157" s="109">
        <f t="shared" si="20"/>
        <v>54</v>
      </c>
      <c r="AK157" s="8">
        <v>2.5</v>
      </c>
      <c r="AM157" s="9">
        <v>34.200000000000003</v>
      </c>
      <c r="AO157" s="9">
        <v>-0.8</v>
      </c>
      <c r="AP157" s="9">
        <v>35</v>
      </c>
      <c r="AT157" s="9">
        <v>15.5</v>
      </c>
      <c r="AV157" s="130" t="s">
        <v>353</v>
      </c>
      <c r="AY157" s="131" t="s">
        <v>353</v>
      </c>
      <c r="DP157" s="122"/>
      <c r="DQ157" s="122"/>
      <c r="DR157" s="183"/>
      <c r="DS157" s="183"/>
      <c r="DT157" s="183"/>
      <c r="EC157" s="210"/>
      <c r="ED157" s="210"/>
      <c r="EE157" s="210"/>
    </row>
    <row r="158" spans="1:137" ht="13" customHeight="1">
      <c r="A158" s="159" t="s">
        <v>405</v>
      </c>
      <c r="B158" s="160"/>
      <c r="C158" s="160"/>
      <c r="D158" s="161">
        <v>2012</v>
      </c>
      <c r="E158" s="159" t="s">
        <v>406</v>
      </c>
      <c r="F158" s="161" t="s">
        <v>90</v>
      </c>
      <c r="G158" s="162"/>
      <c r="H158" s="162"/>
      <c r="I158" s="162"/>
      <c r="J158" s="162"/>
      <c r="K158" s="161"/>
      <c r="L158" s="161"/>
      <c r="M158" s="159" t="s">
        <v>980</v>
      </c>
      <c r="N158" s="159" t="s">
        <v>86</v>
      </c>
      <c r="O158" s="159"/>
      <c r="P158" s="159"/>
      <c r="Q158" s="161"/>
      <c r="R158" s="159"/>
      <c r="S158" s="159"/>
      <c r="T158" s="159"/>
      <c r="U158" s="159"/>
      <c r="V158">
        <v>42.2597730107804</v>
      </c>
      <c r="W158">
        <v>12.4999930842261</v>
      </c>
      <c r="X158" s="163">
        <v>42.26</v>
      </c>
      <c r="Y158" s="163">
        <v>12.5</v>
      </c>
      <c r="Z158" s="264">
        <f t="shared" si="18"/>
        <v>-2.2698921959829477E-4</v>
      </c>
      <c r="AA158" s="264">
        <f t="shared" si="19"/>
        <v>-6.9157739002179142E-6</v>
      </c>
      <c r="AB158" s="161"/>
      <c r="AC158" s="161">
        <v>300</v>
      </c>
      <c r="AD158" s="164"/>
      <c r="AE158" s="161"/>
      <c r="AF158" s="161"/>
      <c r="AG158" s="161"/>
      <c r="AH158" s="164">
        <v>839</v>
      </c>
      <c r="AI158" s="164">
        <v>438</v>
      </c>
      <c r="AJ158" s="165">
        <f t="shared" si="20"/>
        <v>401</v>
      </c>
      <c r="AK158" s="166">
        <v>0.2</v>
      </c>
      <c r="AL158" s="167"/>
      <c r="AM158" s="166">
        <v>30.4</v>
      </c>
      <c r="AN158" s="167"/>
      <c r="AO158" s="166">
        <v>2.5</v>
      </c>
      <c r="AP158" s="166">
        <v>28</v>
      </c>
      <c r="AQ158" s="167"/>
      <c r="AR158" s="167"/>
      <c r="AS158" s="167"/>
      <c r="AT158" s="166">
        <v>14.7</v>
      </c>
      <c r="AU158" s="161"/>
      <c r="AV158" s="164" t="s">
        <v>63</v>
      </c>
      <c r="AW158" s="161"/>
      <c r="AX158" s="168">
        <f t="shared" ref="AX158:AX183" si="24">AH158/AT158</f>
        <v>57.074829931972793</v>
      </c>
      <c r="AY158" s="169">
        <v>23</v>
      </c>
      <c r="AZ158" s="161"/>
      <c r="BA158" s="161"/>
      <c r="BB158" s="161"/>
      <c r="BC158" s="161"/>
      <c r="BD158" s="161"/>
      <c r="BE158" s="161"/>
      <c r="BF158" s="161"/>
      <c r="BG158" s="161"/>
      <c r="BH158" s="161"/>
      <c r="BI158" s="161"/>
      <c r="BJ158" s="161"/>
      <c r="BK158" s="161"/>
      <c r="BL158" s="161"/>
      <c r="BM158" s="161"/>
      <c r="BN158" s="161">
        <f t="shared" ref="BN158:BN182" si="25">2014-BM158</f>
        <v>2014</v>
      </c>
      <c r="BO158" s="161"/>
      <c r="BP158" s="161"/>
      <c r="BQ158" s="161"/>
      <c r="BR158" s="161"/>
      <c r="BS158" s="161"/>
      <c r="BT158" s="161"/>
      <c r="BU158" s="161"/>
      <c r="BV158" s="161"/>
      <c r="BW158" s="161"/>
      <c r="BX158" s="161"/>
      <c r="BY158" s="161"/>
      <c r="BZ158" s="161"/>
      <c r="CA158" s="161"/>
      <c r="CB158" s="161"/>
      <c r="CC158" s="161"/>
      <c r="CD158" s="161"/>
      <c r="CE158" s="161"/>
      <c r="CF158" s="161"/>
      <c r="CG158" s="161"/>
      <c r="CH158" s="161"/>
      <c r="CI158" s="161"/>
      <c r="CJ158" s="161"/>
      <c r="CK158" s="161"/>
      <c r="CL158" s="161"/>
      <c r="CM158" s="161"/>
      <c r="CN158" s="161"/>
      <c r="CO158" s="161"/>
      <c r="CP158" s="161"/>
      <c r="CQ158" s="161"/>
      <c r="CR158" s="161"/>
      <c r="CS158" s="161"/>
      <c r="CT158" s="161"/>
      <c r="CU158" s="161"/>
      <c r="CV158" s="161"/>
      <c r="CW158" s="161"/>
      <c r="CX158" s="161"/>
      <c r="CY158" s="161"/>
      <c r="CZ158" s="161"/>
      <c r="DA158" s="161"/>
      <c r="DB158" s="161"/>
      <c r="DC158" s="161"/>
      <c r="DD158" s="161"/>
      <c r="DE158" s="161"/>
      <c r="DF158" s="161"/>
      <c r="DG158" s="161"/>
      <c r="DH158" s="161"/>
      <c r="DI158" s="161"/>
      <c r="DJ158" s="161"/>
      <c r="DK158" s="161"/>
      <c r="DL158" s="161"/>
      <c r="DM158" s="161"/>
      <c r="DN158" s="161"/>
      <c r="DO158" s="161"/>
      <c r="DP158" s="170"/>
      <c r="DQ158" s="170"/>
      <c r="DR158" s="190"/>
      <c r="DS158" s="190"/>
      <c r="DT158" s="190"/>
      <c r="DU158" s="161"/>
      <c r="DV158" s="161"/>
      <c r="DW158" s="161"/>
      <c r="DX158" s="161"/>
      <c r="DY158" s="213"/>
      <c r="DZ158" s="213"/>
      <c r="EA158" s="213"/>
      <c r="EB158" s="214"/>
      <c r="EC158" s="191">
        <v>0.08</v>
      </c>
      <c r="ED158" s="191">
        <v>0.94</v>
      </c>
      <c r="EE158" s="191">
        <v>0.76</v>
      </c>
      <c r="EF158" s="215"/>
      <c r="EG158" s="161"/>
    </row>
    <row r="159" spans="1:137" ht="15">
      <c r="A159" s="159" t="s">
        <v>1134</v>
      </c>
      <c r="B159" s="160" t="s">
        <v>997</v>
      </c>
      <c r="C159" s="160" t="s">
        <v>997</v>
      </c>
      <c r="D159" s="161">
        <v>2012</v>
      </c>
      <c r="E159" s="159" t="s">
        <v>441</v>
      </c>
      <c r="F159" s="161" t="s">
        <v>90</v>
      </c>
      <c r="G159" s="162" t="s">
        <v>997</v>
      </c>
      <c r="H159" s="162" t="s">
        <v>997</v>
      </c>
      <c r="I159" s="162" t="s">
        <v>997</v>
      </c>
      <c r="J159" s="162" t="s">
        <v>997</v>
      </c>
      <c r="K159" s="161"/>
      <c r="L159" s="161"/>
      <c r="M159" s="159" t="s">
        <v>980</v>
      </c>
      <c r="N159" s="159" t="s">
        <v>86</v>
      </c>
      <c r="O159" s="171" t="s">
        <v>1070</v>
      </c>
      <c r="P159" s="159"/>
      <c r="Q159" s="161">
        <v>143</v>
      </c>
      <c r="R159" s="159"/>
      <c r="S159" s="159"/>
      <c r="T159" s="159"/>
      <c r="U159" s="159"/>
      <c r="V159">
        <v>42.1716125452323</v>
      </c>
      <c r="W159">
        <v>12.161946345680001</v>
      </c>
      <c r="X159" s="163">
        <v>42.147500000000001</v>
      </c>
      <c r="Y159" s="172">
        <v>12.172499999999999</v>
      </c>
      <c r="Z159" s="264">
        <f t="shared" si="18"/>
        <v>2.4112545232298999E-2</v>
      </c>
      <c r="AA159" s="264">
        <f t="shared" si="19"/>
        <v>-1.0553654319998884E-2</v>
      </c>
      <c r="AB159" s="161"/>
      <c r="AC159" s="161">
        <v>500</v>
      </c>
      <c r="AD159" s="164">
        <v>470</v>
      </c>
      <c r="AE159" s="161"/>
      <c r="AF159" s="161"/>
      <c r="AG159" s="161"/>
      <c r="AH159" s="164">
        <v>734</v>
      </c>
      <c r="AI159" s="164">
        <v>517</v>
      </c>
      <c r="AJ159" s="165">
        <f t="shared" si="20"/>
        <v>217</v>
      </c>
      <c r="AK159" s="166">
        <v>0</v>
      </c>
      <c r="AL159" s="167"/>
      <c r="AM159" s="166">
        <v>28.5</v>
      </c>
      <c r="AN159" s="167"/>
      <c r="AO159" s="166">
        <v>3.1</v>
      </c>
      <c r="AP159" s="166">
        <v>25.4</v>
      </c>
      <c r="AQ159" s="167"/>
      <c r="AR159" s="167"/>
      <c r="AS159" s="167"/>
      <c r="AT159" s="166">
        <v>13.9</v>
      </c>
      <c r="AU159" s="161"/>
      <c r="AV159" s="164" t="s">
        <v>63</v>
      </c>
      <c r="AW159" s="161"/>
      <c r="AX159" s="168">
        <f t="shared" si="24"/>
        <v>52.805755395683455</v>
      </c>
      <c r="AY159" s="169">
        <v>23</v>
      </c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  <c r="BN159" s="161">
        <f t="shared" si="25"/>
        <v>2014</v>
      </c>
      <c r="BO159" s="161"/>
      <c r="BP159" s="161"/>
      <c r="BQ159" s="161"/>
      <c r="BR159" s="161"/>
      <c r="BS159" s="161"/>
      <c r="BT159" s="161"/>
      <c r="BU159" s="161"/>
      <c r="BV159" s="161"/>
      <c r="BW159" s="161"/>
      <c r="BX159" s="161"/>
      <c r="BY159" s="161"/>
      <c r="BZ159" s="161"/>
      <c r="CA159" s="161"/>
      <c r="CB159" s="161"/>
      <c r="CC159" s="161"/>
      <c r="CD159" s="161"/>
      <c r="CE159" s="161"/>
      <c r="CF159" s="161"/>
      <c r="CG159" s="161"/>
      <c r="CH159" s="161"/>
      <c r="CI159" s="161"/>
      <c r="CJ159" s="161"/>
      <c r="CK159" s="161"/>
      <c r="CL159" s="161"/>
      <c r="CM159" s="161"/>
      <c r="CN159" s="161"/>
      <c r="CO159" s="161"/>
      <c r="CP159" s="161"/>
      <c r="CQ159" s="161"/>
      <c r="CR159" s="161"/>
      <c r="CS159" s="161"/>
      <c r="CT159" s="161"/>
      <c r="CU159" s="161"/>
      <c r="CV159" s="161"/>
      <c r="CW159" s="161"/>
      <c r="CX159" s="161"/>
      <c r="CY159" s="161"/>
      <c r="CZ159" s="161"/>
      <c r="DA159" s="161"/>
      <c r="DB159" s="161"/>
      <c r="DC159" s="161"/>
      <c r="DD159" s="161"/>
      <c r="DE159" s="161"/>
      <c r="DF159" s="161"/>
      <c r="DG159" s="161"/>
      <c r="DH159" s="161"/>
      <c r="DI159" s="161"/>
      <c r="DJ159" s="161"/>
      <c r="DK159" s="161"/>
      <c r="DL159" s="161"/>
      <c r="DM159" s="161"/>
      <c r="DN159" s="161"/>
      <c r="DO159" s="161"/>
      <c r="DP159" s="170">
        <v>49</v>
      </c>
      <c r="DQ159" s="170">
        <v>2.9</v>
      </c>
      <c r="DR159" s="190">
        <v>7.0000000000000007E-2</v>
      </c>
      <c r="DS159" s="190">
        <v>0.47</v>
      </c>
      <c r="DT159" s="190">
        <v>0.63</v>
      </c>
      <c r="DU159" s="161">
        <v>21</v>
      </c>
      <c r="DV159" s="161">
        <v>56</v>
      </c>
      <c r="DW159" s="161"/>
      <c r="DX159" s="161">
        <v>7.1</v>
      </c>
      <c r="DY159" s="213" t="s">
        <v>1240</v>
      </c>
      <c r="DZ159" s="213">
        <v>4670308</v>
      </c>
      <c r="EA159" s="213">
        <v>266168</v>
      </c>
      <c r="EB159" s="214" t="s">
        <v>1254</v>
      </c>
      <c r="EC159" s="191">
        <v>0.98035000000000005</v>
      </c>
      <c r="ED159" s="191">
        <v>0.65798999999999996</v>
      </c>
      <c r="EE159" s="191">
        <v>0.60797999999999996</v>
      </c>
      <c r="EF159" s="215" t="s">
        <v>1249</v>
      </c>
      <c r="EG159" s="193"/>
    </row>
    <row r="160" spans="1:137" ht="13" customHeight="1">
      <c r="A160" s="159" t="s">
        <v>88</v>
      </c>
      <c r="B160" s="160" t="s">
        <v>997</v>
      </c>
      <c r="C160" s="160" t="s">
        <v>997</v>
      </c>
      <c r="D160" s="161">
        <v>2012</v>
      </c>
      <c r="E160" s="159" t="s">
        <v>89</v>
      </c>
      <c r="F160" s="161" t="s">
        <v>90</v>
      </c>
      <c r="G160" s="162" t="s">
        <v>997</v>
      </c>
      <c r="H160" s="162" t="s">
        <v>997</v>
      </c>
      <c r="I160" s="162" t="s">
        <v>997</v>
      </c>
      <c r="J160" s="162" t="s">
        <v>997</v>
      </c>
      <c r="K160" s="161"/>
      <c r="L160" s="161"/>
      <c r="M160" s="159" t="s">
        <v>980</v>
      </c>
      <c r="N160" s="159" t="s">
        <v>86</v>
      </c>
      <c r="O160" s="159" t="s">
        <v>1136</v>
      </c>
      <c r="P160" s="159" t="s">
        <v>96</v>
      </c>
      <c r="Q160" s="161">
        <v>45</v>
      </c>
      <c r="R160" s="159"/>
      <c r="S160" s="159"/>
      <c r="T160" s="159"/>
      <c r="U160" s="159"/>
      <c r="V160">
        <v>41.782648554568297</v>
      </c>
      <c r="W160">
        <v>13.749519211533199</v>
      </c>
      <c r="X160" s="163">
        <v>41.787999999999997</v>
      </c>
      <c r="Y160" s="163">
        <v>13.738</v>
      </c>
      <c r="Z160" s="264">
        <f t="shared" si="18"/>
        <v>-5.3514454316996307E-3</v>
      </c>
      <c r="AA160" s="264">
        <f t="shared" si="19"/>
        <v>1.151921153319968E-2</v>
      </c>
      <c r="AB160" s="161" t="s">
        <v>988</v>
      </c>
      <c r="AC160" s="161">
        <v>1200</v>
      </c>
      <c r="AD160" s="164">
        <v>1611</v>
      </c>
      <c r="AE160" s="161"/>
      <c r="AF160" s="161"/>
      <c r="AG160" s="161"/>
      <c r="AH160" s="164">
        <v>806</v>
      </c>
      <c r="AI160" s="164">
        <v>413</v>
      </c>
      <c r="AJ160" s="165">
        <f t="shared" si="20"/>
        <v>393</v>
      </c>
      <c r="AK160" s="166">
        <v>16.899999999999999</v>
      </c>
      <c r="AL160" s="167"/>
      <c r="AM160" s="166">
        <v>19.3</v>
      </c>
      <c r="AN160" s="167"/>
      <c r="AO160" s="166">
        <v>-3.7</v>
      </c>
      <c r="AP160" s="166">
        <v>23</v>
      </c>
      <c r="AQ160" s="167"/>
      <c r="AR160" s="167"/>
      <c r="AS160" s="167"/>
      <c r="AT160" s="166">
        <v>8.1</v>
      </c>
      <c r="AU160" s="161"/>
      <c r="AV160" s="164" t="s">
        <v>59</v>
      </c>
      <c r="AW160" s="161"/>
      <c r="AX160" s="168">
        <f t="shared" si="24"/>
        <v>99.506172839506178</v>
      </c>
      <c r="AY160" s="169">
        <v>23</v>
      </c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  <c r="BN160" s="161">
        <f t="shared" si="25"/>
        <v>2014</v>
      </c>
      <c r="BO160" s="161"/>
      <c r="BP160" s="161"/>
      <c r="BQ160" s="161"/>
      <c r="BR160" s="161"/>
      <c r="BS160" s="161"/>
      <c r="BT160" s="161"/>
      <c r="BU160" s="161"/>
      <c r="BV160" s="161">
        <v>715</v>
      </c>
      <c r="BW160" s="161"/>
      <c r="BX160" s="161"/>
      <c r="BY160" s="161"/>
      <c r="BZ160" s="161"/>
      <c r="CA160" s="161"/>
      <c r="CB160" s="161"/>
      <c r="CC160" s="161"/>
      <c r="CD160" s="161"/>
      <c r="CE160" s="161">
        <v>2.5</v>
      </c>
      <c r="CF160" s="161"/>
      <c r="CG160" s="161">
        <v>91</v>
      </c>
      <c r="CH160" s="161"/>
      <c r="CI160" s="161"/>
      <c r="CJ160" s="161"/>
      <c r="CK160" s="161"/>
      <c r="CL160" s="161"/>
      <c r="CM160" s="161"/>
      <c r="CN160" s="161"/>
      <c r="CO160" s="161"/>
      <c r="CP160" s="161"/>
      <c r="CQ160" s="161"/>
      <c r="CR160" s="161"/>
      <c r="CS160" s="161"/>
      <c r="CT160" s="161"/>
      <c r="CU160" s="161"/>
      <c r="CV160" s="161"/>
      <c r="CW160" s="161"/>
      <c r="CX160" s="161"/>
      <c r="CY160" s="161"/>
      <c r="CZ160" s="161"/>
      <c r="DA160" s="161"/>
      <c r="DB160" s="161"/>
      <c r="DC160" s="161">
        <v>91</v>
      </c>
      <c r="DD160" s="161"/>
      <c r="DE160" s="161"/>
      <c r="DF160" s="161"/>
      <c r="DG160" s="161"/>
      <c r="DH160" s="161"/>
      <c r="DI160" s="161"/>
      <c r="DJ160" s="161"/>
      <c r="DK160" s="161"/>
      <c r="DL160" s="161"/>
      <c r="DM160" s="161"/>
      <c r="DN160" s="161"/>
      <c r="DO160" s="161"/>
      <c r="DP160" s="170">
        <v>62</v>
      </c>
      <c r="DQ160" s="170">
        <v>2.9</v>
      </c>
      <c r="DR160" s="190">
        <v>0.22</v>
      </c>
      <c r="DS160" s="190">
        <v>0.49</v>
      </c>
      <c r="DT160" s="190">
        <v>0.7</v>
      </c>
      <c r="DU160" s="161">
        <v>20</v>
      </c>
      <c r="DV160" s="161">
        <v>61</v>
      </c>
      <c r="DW160" s="161">
        <v>66</v>
      </c>
      <c r="DX160" s="161">
        <v>9.1999999999999993</v>
      </c>
      <c r="DY160" s="213" t="s">
        <v>51</v>
      </c>
      <c r="DZ160" s="213">
        <v>4627240</v>
      </c>
      <c r="EA160" s="213">
        <v>394476</v>
      </c>
      <c r="EB160" s="214" t="s">
        <v>1254</v>
      </c>
      <c r="EC160" s="216">
        <v>6.9522599999999999</v>
      </c>
      <c r="ED160" s="216">
        <v>4.4685899999999998</v>
      </c>
      <c r="EE160" s="191">
        <v>0.95789000000000002</v>
      </c>
      <c r="EF160" s="215" t="s">
        <v>1249</v>
      </c>
    </row>
    <row r="161" spans="1:137" ht="15">
      <c r="A161" s="159" t="s">
        <v>106</v>
      </c>
      <c r="B161" s="160" t="s">
        <v>997</v>
      </c>
      <c r="C161" s="160" t="s">
        <v>997</v>
      </c>
      <c r="D161" s="161">
        <v>2012</v>
      </c>
      <c r="E161" s="159" t="s">
        <v>107</v>
      </c>
      <c r="F161" s="161" t="s">
        <v>90</v>
      </c>
      <c r="G161" s="162" t="s">
        <v>997</v>
      </c>
      <c r="H161" s="162" t="s">
        <v>997</v>
      </c>
      <c r="I161" s="162" t="s">
        <v>997</v>
      </c>
      <c r="J161" s="162" t="s">
        <v>997</v>
      </c>
      <c r="K161" s="161"/>
      <c r="L161" s="161"/>
      <c r="M161" s="159" t="s">
        <v>980</v>
      </c>
      <c r="N161" s="159" t="s">
        <v>86</v>
      </c>
      <c r="O161" s="159" t="s">
        <v>987</v>
      </c>
      <c r="P161" s="159" t="s">
        <v>96</v>
      </c>
      <c r="Q161" s="161">
        <v>37</v>
      </c>
      <c r="R161" s="159"/>
      <c r="S161" s="159"/>
      <c r="T161" s="159"/>
      <c r="U161" s="159"/>
      <c r="V161">
        <v>42.324092492836499</v>
      </c>
      <c r="W161">
        <v>12.7210151549525</v>
      </c>
      <c r="X161" s="163">
        <v>42.32</v>
      </c>
      <c r="Y161" s="163">
        <v>12.72</v>
      </c>
      <c r="Z161" s="264">
        <f t="shared" si="18"/>
        <v>4.0924928364987068E-3</v>
      </c>
      <c r="AA161" s="264">
        <f t="shared" si="19"/>
        <v>1.0151549524994863E-3</v>
      </c>
      <c r="AB161" s="161"/>
      <c r="AC161" s="161">
        <v>750</v>
      </c>
      <c r="AD161" s="164">
        <v>811</v>
      </c>
      <c r="AE161" s="161"/>
      <c r="AF161" s="161"/>
      <c r="AG161" s="161"/>
      <c r="AH161" s="164">
        <v>798</v>
      </c>
      <c r="AI161" s="164">
        <v>426</v>
      </c>
      <c r="AJ161" s="165">
        <f t="shared" si="20"/>
        <v>372</v>
      </c>
      <c r="AK161" s="166">
        <v>1.5</v>
      </c>
      <c r="AL161" s="167"/>
      <c r="AM161" s="166">
        <v>24.7</v>
      </c>
      <c r="AN161" s="167"/>
      <c r="AO161" s="166">
        <v>-0.8</v>
      </c>
      <c r="AP161" s="166">
        <v>25.5</v>
      </c>
      <c r="AQ161" s="167"/>
      <c r="AR161" s="167"/>
      <c r="AS161" s="167"/>
      <c r="AT161" s="166">
        <v>10.1</v>
      </c>
      <c r="AU161" s="161"/>
      <c r="AV161" s="164" t="s">
        <v>63</v>
      </c>
      <c r="AW161" s="161"/>
      <c r="AX161" s="168">
        <f t="shared" si="24"/>
        <v>79.009900990099013</v>
      </c>
      <c r="AY161" s="169">
        <v>23</v>
      </c>
      <c r="AZ161" s="161"/>
      <c r="BA161" s="161"/>
      <c r="BB161" s="161"/>
      <c r="BC161" s="161"/>
      <c r="BD161" s="161"/>
      <c r="BE161" s="161"/>
      <c r="BF161" s="161"/>
      <c r="BG161" s="161"/>
      <c r="BH161" s="161"/>
      <c r="BI161" s="161"/>
      <c r="BJ161" s="161"/>
      <c r="BK161" s="161"/>
      <c r="BL161" s="161"/>
      <c r="BM161" s="161"/>
      <c r="BN161" s="161">
        <f t="shared" si="25"/>
        <v>2014</v>
      </c>
      <c r="BO161" s="161"/>
      <c r="BP161" s="161"/>
      <c r="BQ161" s="161"/>
      <c r="BR161" s="161"/>
      <c r="BS161" s="161"/>
      <c r="BT161" s="161"/>
      <c r="BU161" s="161"/>
      <c r="BV161" s="161">
        <v>540</v>
      </c>
      <c r="BW161" s="161"/>
      <c r="BX161" s="161"/>
      <c r="BY161" s="161"/>
      <c r="BZ161" s="161"/>
      <c r="CA161" s="161"/>
      <c r="CB161" s="161"/>
      <c r="CC161" s="161"/>
      <c r="CD161" s="161"/>
      <c r="CE161" s="161">
        <v>2.5</v>
      </c>
      <c r="CF161" s="161"/>
      <c r="CG161" s="161"/>
      <c r="CH161" s="161"/>
      <c r="CI161" s="161"/>
      <c r="CJ161" s="161"/>
      <c r="CK161" s="161"/>
      <c r="CL161" s="161"/>
      <c r="CM161" s="161"/>
      <c r="CN161" s="161"/>
      <c r="CO161" s="161"/>
      <c r="CP161" s="161"/>
      <c r="CQ161" s="161"/>
      <c r="CR161" s="161"/>
      <c r="CS161" s="161"/>
      <c r="CT161" s="161"/>
      <c r="CU161" s="161"/>
      <c r="CV161" s="161"/>
      <c r="CW161" s="161"/>
      <c r="CX161" s="161"/>
      <c r="CY161" s="161"/>
      <c r="CZ161" s="161"/>
      <c r="DA161" s="161"/>
      <c r="DB161" s="161"/>
      <c r="DC161" s="161"/>
      <c r="DD161" s="161"/>
      <c r="DE161" s="161"/>
      <c r="DF161" s="161"/>
      <c r="DG161" s="161"/>
      <c r="DH161" s="161"/>
      <c r="DI161" s="161"/>
      <c r="DJ161" s="161"/>
      <c r="DK161" s="161"/>
      <c r="DL161" s="161"/>
      <c r="DM161" s="161"/>
      <c r="DN161" s="161"/>
      <c r="DO161" s="161"/>
      <c r="DP161" s="170">
        <v>59</v>
      </c>
      <c r="DQ161" s="170">
        <v>2.9</v>
      </c>
      <c r="DR161" s="190">
        <v>0.28000000000000003</v>
      </c>
      <c r="DS161" s="190">
        <v>0.53</v>
      </c>
      <c r="DT161" s="190">
        <v>0.67</v>
      </c>
      <c r="DU161" s="161">
        <v>20</v>
      </c>
      <c r="DV161" s="161">
        <v>49</v>
      </c>
      <c r="DW161" s="161"/>
      <c r="DX161" s="161">
        <v>6.8</v>
      </c>
      <c r="DY161" s="213" t="s">
        <v>1240</v>
      </c>
      <c r="DZ161" s="213">
        <v>4687824</v>
      </c>
      <c r="EA161" s="213">
        <v>312120</v>
      </c>
      <c r="EB161" s="214" t="s">
        <v>1254</v>
      </c>
      <c r="EC161" s="216">
        <v>6.9417900000000001</v>
      </c>
      <c r="ED161" s="216">
        <v>2.4038599999999999</v>
      </c>
      <c r="EE161" s="191">
        <v>0.85511000000000004</v>
      </c>
      <c r="EF161" s="215" t="s">
        <v>1249</v>
      </c>
    </row>
    <row r="162" spans="1:137" ht="15">
      <c r="A162" s="161" t="s">
        <v>1069</v>
      </c>
      <c r="B162" s="162" t="s">
        <v>997</v>
      </c>
      <c r="C162" s="162" t="s">
        <v>997</v>
      </c>
      <c r="D162" s="161">
        <v>2012</v>
      </c>
      <c r="E162" s="159" t="s">
        <v>96</v>
      </c>
      <c r="F162" s="161" t="s">
        <v>90</v>
      </c>
      <c r="G162" s="162" t="s">
        <v>997</v>
      </c>
      <c r="H162" s="162" t="s">
        <v>997</v>
      </c>
      <c r="I162" s="162" t="s">
        <v>997</v>
      </c>
      <c r="J162" s="162" t="s">
        <v>997</v>
      </c>
      <c r="K162" s="161"/>
      <c r="L162" s="161"/>
      <c r="M162" s="159" t="s">
        <v>980</v>
      </c>
      <c r="N162" s="161" t="s">
        <v>86</v>
      </c>
      <c r="O162" s="161" t="s">
        <v>1142</v>
      </c>
      <c r="P162" s="161"/>
      <c r="Q162" s="167">
        <v>60</v>
      </c>
      <c r="R162" s="167"/>
      <c r="S162" s="173"/>
      <c r="T162" s="161"/>
      <c r="U162" s="161"/>
      <c r="V162">
        <v>42.407518174877701</v>
      </c>
      <c r="W162">
        <v>12.201962004821301</v>
      </c>
      <c r="X162" s="163">
        <v>42.418999999999997</v>
      </c>
      <c r="Y162" s="163">
        <v>12.2029</v>
      </c>
      <c r="Z162" s="264">
        <f t="shared" si="18"/>
        <v>-1.1481825122295675E-2</v>
      </c>
      <c r="AA162" s="264">
        <f t="shared" si="19"/>
        <v>-9.3799517869896931E-4</v>
      </c>
      <c r="AB162" s="161"/>
      <c r="AC162" s="161">
        <v>1010</v>
      </c>
      <c r="AD162" s="174" t="s">
        <v>87</v>
      </c>
      <c r="AE162" s="165"/>
      <c r="AF162" s="165"/>
      <c r="AG162" s="165"/>
      <c r="AH162" s="175">
        <v>707</v>
      </c>
      <c r="AI162" s="175">
        <v>570</v>
      </c>
      <c r="AJ162" s="165">
        <f t="shared" si="20"/>
        <v>137</v>
      </c>
      <c r="AK162" s="176">
        <v>0.6</v>
      </c>
      <c r="AL162" s="167"/>
      <c r="AM162" s="166">
        <v>25</v>
      </c>
      <c r="AN162" s="167"/>
      <c r="AO162" s="166">
        <v>0.4</v>
      </c>
      <c r="AP162" s="166">
        <v>24.6</v>
      </c>
      <c r="AQ162" s="167"/>
      <c r="AR162" s="167"/>
      <c r="AS162" s="167"/>
      <c r="AT162" s="166">
        <v>10.8</v>
      </c>
      <c r="AU162" s="167"/>
      <c r="AV162" s="166" t="s">
        <v>63</v>
      </c>
      <c r="AW162" s="177"/>
      <c r="AX162" s="168">
        <f t="shared" si="24"/>
        <v>65.462962962962962</v>
      </c>
      <c r="AY162" s="169">
        <v>23</v>
      </c>
      <c r="AZ162" s="161"/>
      <c r="BA162" s="161"/>
      <c r="BB162" s="161"/>
      <c r="BC162" s="161"/>
      <c r="BD162" s="161"/>
      <c r="BE162" s="161"/>
      <c r="BF162" s="161"/>
      <c r="BG162" s="161"/>
      <c r="BH162" s="161"/>
      <c r="BI162" s="161"/>
      <c r="BJ162" s="161"/>
      <c r="BK162" s="161"/>
      <c r="BL162" s="161"/>
      <c r="BM162" s="161"/>
      <c r="BN162" s="161">
        <f t="shared" si="25"/>
        <v>2014</v>
      </c>
      <c r="BO162" s="161"/>
      <c r="BP162" s="161"/>
      <c r="BQ162" s="161"/>
      <c r="BR162" s="161"/>
      <c r="BS162" s="161"/>
      <c r="BT162" s="161"/>
      <c r="BU162" s="161"/>
      <c r="BV162" s="178">
        <v>707</v>
      </c>
      <c r="BW162" s="178"/>
      <c r="BX162" s="178"/>
      <c r="BY162" s="178"/>
      <c r="BZ162" s="178"/>
      <c r="CA162" s="178"/>
      <c r="CB162" s="178"/>
      <c r="CC162" s="178"/>
      <c r="CD162" s="178"/>
      <c r="CE162" s="161">
        <v>2.5</v>
      </c>
      <c r="CF162" s="173"/>
      <c r="CG162" s="178"/>
      <c r="CH162" s="178"/>
      <c r="CI162" s="178"/>
      <c r="CJ162" s="178"/>
      <c r="CK162" s="178"/>
      <c r="CL162" s="178"/>
      <c r="CM162" s="178"/>
      <c r="CN162" s="178"/>
      <c r="CO162" s="178"/>
      <c r="CP162" s="161"/>
      <c r="CQ162" s="173"/>
      <c r="CR162" s="178"/>
      <c r="CS162" s="178"/>
      <c r="CT162" s="178"/>
      <c r="CU162" s="178"/>
      <c r="CV162" s="178"/>
      <c r="CW162" s="178"/>
      <c r="CX162" s="178"/>
      <c r="CY162" s="178"/>
      <c r="CZ162" s="178"/>
      <c r="DA162" s="161"/>
      <c r="DB162" s="173"/>
      <c r="DC162" s="178"/>
      <c r="DD162" s="161"/>
      <c r="DE162" s="161"/>
      <c r="DF162" s="161"/>
      <c r="DG162" s="161"/>
      <c r="DH162" s="161"/>
      <c r="DI162" s="161"/>
      <c r="DJ162" s="161"/>
      <c r="DK162" s="161"/>
      <c r="DL162" s="179"/>
      <c r="DM162" s="161"/>
      <c r="DN162" s="161"/>
      <c r="DO162" s="161"/>
      <c r="DP162" s="170">
        <v>78</v>
      </c>
      <c r="DQ162" s="254">
        <v>3</v>
      </c>
      <c r="DR162" s="190">
        <v>0.25</v>
      </c>
      <c r="DS162" s="190">
        <v>0.4</v>
      </c>
      <c r="DT162" s="190">
        <v>0.63</v>
      </c>
      <c r="DU162" s="161">
        <v>20</v>
      </c>
      <c r="DV162" s="161">
        <v>99</v>
      </c>
      <c r="DW162" s="161">
        <v>146</v>
      </c>
      <c r="DX162" s="161">
        <v>13.2</v>
      </c>
      <c r="DY162" s="213" t="s">
        <v>1240</v>
      </c>
      <c r="DZ162" s="213">
        <v>4700209</v>
      </c>
      <c r="EA162" s="213">
        <v>269633</v>
      </c>
      <c r="EB162" s="214" t="s">
        <v>1254</v>
      </c>
      <c r="EC162" s="216">
        <v>5.4127400000000003</v>
      </c>
      <c r="ED162" s="216">
        <v>1.3666100000000001</v>
      </c>
      <c r="EE162" s="191">
        <v>0.67203999999999997</v>
      </c>
      <c r="EF162" s="215" t="s">
        <v>1247</v>
      </c>
    </row>
    <row r="163" spans="1:137" ht="15">
      <c r="A163" s="159" t="s">
        <v>624</v>
      </c>
      <c r="B163" s="160" t="s">
        <v>997</v>
      </c>
      <c r="C163" s="160" t="s">
        <v>997</v>
      </c>
      <c r="D163" s="161">
        <v>2012</v>
      </c>
      <c r="E163" s="159" t="s">
        <v>625</v>
      </c>
      <c r="F163" s="161" t="s">
        <v>90</v>
      </c>
      <c r="G163" s="162"/>
      <c r="H163" s="162"/>
      <c r="I163" s="162"/>
      <c r="J163" s="162"/>
      <c r="K163" s="161"/>
      <c r="L163" s="161"/>
      <c r="M163" s="159" t="s">
        <v>980</v>
      </c>
      <c r="N163" s="159" t="s">
        <v>86</v>
      </c>
      <c r="O163" s="159"/>
      <c r="P163" s="159"/>
      <c r="Q163" s="161"/>
      <c r="R163" s="159"/>
      <c r="S163" s="159"/>
      <c r="T163" s="159"/>
      <c r="U163" s="159"/>
      <c r="X163" s="163"/>
      <c r="Y163" s="163"/>
      <c r="Z163" s="264">
        <f t="shared" si="18"/>
        <v>0</v>
      </c>
      <c r="AA163" s="264">
        <f t="shared" si="19"/>
        <v>0</v>
      </c>
      <c r="AB163" s="161"/>
      <c r="AC163" s="161"/>
      <c r="AD163" s="164"/>
      <c r="AE163" s="161"/>
      <c r="AF163" s="161"/>
      <c r="AG163" s="161"/>
      <c r="AH163" s="164"/>
      <c r="AI163" s="164"/>
      <c r="AJ163" s="165">
        <f t="shared" si="20"/>
        <v>0</v>
      </c>
      <c r="AK163" s="166"/>
      <c r="AL163" s="167"/>
      <c r="AM163" s="166"/>
      <c r="AN163" s="167"/>
      <c r="AO163" s="166"/>
      <c r="AP163" s="166"/>
      <c r="AQ163" s="167"/>
      <c r="AR163" s="167"/>
      <c r="AS163" s="167"/>
      <c r="AT163" s="166"/>
      <c r="AU163" s="161"/>
      <c r="AV163" s="164"/>
      <c r="AW163" s="161"/>
      <c r="AX163" s="168" t="e">
        <f t="shared" si="24"/>
        <v>#DIV/0!</v>
      </c>
      <c r="AY163" s="169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  <c r="BN163" s="161">
        <f t="shared" si="25"/>
        <v>2014</v>
      </c>
      <c r="BO163" s="161"/>
      <c r="BP163" s="161"/>
      <c r="BQ163" s="161"/>
      <c r="BR163" s="161"/>
      <c r="BS163" s="161"/>
      <c r="BT163" s="161"/>
      <c r="BU163" s="161"/>
      <c r="BV163" s="161"/>
      <c r="BW163" s="161"/>
      <c r="BX163" s="161"/>
      <c r="BY163" s="161"/>
      <c r="BZ163" s="161"/>
      <c r="CA163" s="161"/>
      <c r="CB163" s="161"/>
      <c r="CC163" s="161"/>
      <c r="CD163" s="161"/>
      <c r="CE163" s="161"/>
      <c r="CF163" s="161"/>
      <c r="CG163" s="161"/>
      <c r="CH163" s="161"/>
      <c r="CI163" s="161"/>
      <c r="CJ163" s="161"/>
      <c r="CK163" s="161"/>
      <c r="CL163" s="161"/>
      <c r="CM163" s="161"/>
      <c r="CN163" s="161"/>
      <c r="CO163" s="161"/>
      <c r="CP163" s="161"/>
      <c r="CQ163" s="161"/>
      <c r="CR163" s="161"/>
      <c r="CS163" s="161"/>
      <c r="CT163" s="161"/>
      <c r="CU163" s="161"/>
      <c r="CV163" s="161"/>
      <c r="CW163" s="161"/>
      <c r="CX163" s="161"/>
      <c r="CY163" s="161"/>
      <c r="CZ163" s="161"/>
      <c r="DA163" s="161"/>
      <c r="DB163" s="161"/>
      <c r="DC163" s="161"/>
      <c r="DD163" s="161"/>
      <c r="DE163" s="161"/>
      <c r="DF163" s="161"/>
      <c r="DG163" s="161"/>
      <c r="DH163" s="161"/>
      <c r="DI163" s="161"/>
      <c r="DJ163" s="161"/>
      <c r="DK163" s="161"/>
      <c r="DL163" s="161"/>
      <c r="DM163" s="161"/>
      <c r="DN163" s="161"/>
      <c r="DO163" s="161"/>
      <c r="DP163" s="170"/>
      <c r="DQ163" s="170"/>
      <c r="DR163" s="190"/>
      <c r="DS163" s="190"/>
      <c r="DT163" s="190"/>
      <c r="DU163" s="161"/>
      <c r="DV163" s="161"/>
      <c r="DW163" s="161"/>
      <c r="DX163" s="161"/>
      <c r="DY163" s="213"/>
      <c r="DZ163" s="213"/>
      <c r="EA163" s="213"/>
      <c r="EB163" s="214"/>
      <c r="EC163" s="191"/>
      <c r="ED163" s="191"/>
      <c r="EE163" s="191"/>
      <c r="EF163" s="215"/>
    </row>
    <row r="164" spans="1:137" ht="27">
      <c r="A164" s="159" t="s">
        <v>239</v>
      </c>
      <c r="B164" s="160" t="s">
        <v>997</v>
      </c>
      <c r="C164" s="160" t="s">
        <v>997</v>
      </c>
      <c r="D164" s="161">
        <v>2012</v>
      </c>
      <c r="E164" s="159" t="s">
        <v>240</v>
      </c>
      <c r="F164" s="161" t="s">
        <v>90</v>
      </c>
      <c r="G164" s="162" t="s">
        <v>997</v>
      </c>
      <c r="H164" s="162" t="s">
        <v>997</v>
      </c>
      <c r="I164" s="162" t="s">
        <v>997</v>
      </c>
      <c r="J164" s="162" t="s">
        <v>997</v>
      </c>
      <c r="K164" s="161"/>
      <c r="L164" s="161"/>
      <c r="M164" s="159" t="s">
        <v>980</v>
      </c>
      <c r="N164" s="159" t="s">
        <v>86</v>
      </c>
      <c r="O164" s="159" t="s">
        <v>1148</v>
      </c>
      <c r="P164" s="159" t="s">
        <v>96</v>
      </c>
      <c r="Q164" s="161">
        <v>24</v>
      </c>
      <c r="R164" s="159"/>
      <c r="S164" s="159"/>
      <c r="T164" s="159"/>
      <c r="U164" s="159"/>
      <c r="V164">
        <v>41.826426702380203</v>
      </c>
      <c r="W164">
        <v>13.7468393663803</v>
      </c>
      <c r="X164" s="163">
        <v>41.83</v>
      </c>
      <c r="Y164" s="163">
        <v>13.73</v>
      </c>
      <c r="Z164" s="264">
        <f t="shared" si="18"/>
        <v>-3.5732976197948574E-3</v>
      </c>
      <c r="AA164" s="264">
        <f t="shared" si="19"/>
        <v>1.6839366380299481E-2</v>
      </c>
      <c r="AB164" s="161" t="s">
        <v>989</v>
      </c>
      <c r="AC164" s="161">
        <v>1760</v>
      </c>
      <c r="AD164" s="164">
        <v>1666</v>
      </c>
      <c r="AE164" s="161">
        <v>1211</v>
      </c>
      <c r="AF164" s="161"/>
      <c r="AG164" s="161"/>
      <c r="AH164" s="164">
        <v>806</v>
      </c>
      <c r="AI164" s="164">
        <v>413</v>
      </c>
      <c r="AJ164" s="165">
        <f t="shared" si="20"/>
        <v>393</v>
      </c>
      <c r="AK164" s="166">
        <v>19.100000000000001</v>
      </c>
      <c r="AL164" s="167"/>
      <c r="AM164" s="166">
        <v>19.8</v>
      </c>
      <c r="AN164" s="167"/>
      <c r="AO164" s="166">
        <v>-3.4</v>
      </c>
      <c r="AP164" s="166">
        <v>23.2</v>
      </c>
      <c r="AQ164" s="167">
        <v>7.2</v>
      </c>
      <c r="AR164" s="167"/>
      <c r="AS164" s="167"/>
      <c r="AT164" s="166">
        <v>6.5</v>
      </c>
      <c r="AU164" s="161"/>
      <c r="AV164" s="164" t="s">
        <v>59</v>
      </c>
      <c r="AW164" s="161"/>
      <c r="AX164" s="168">
        <f t="shared" si="24"/>
        <v>124</v>
      </c>
      <c r="AY164" s="169">
        <v>23</v>
      </c>
      <c r="AZ164" s="161"/>
      <c r="BA164" s="161"/>
      <c r="BB164" s="161"/>
      <c r="BC164" s="161"/>
      <c r="BD164" s="161"/>
      <c r="BE164" s="161"/>
      <c r="BF164" s="161"/>
      <c r="BG164" s="161"/>
      <c r="BH164" s="161"/>
      <c r="BI164" s="161"/>
      <c r="BJ164" s="161"/>
      <c r="BK164" s="161"/>
      <c r="BL164" s="161"/>
      <c r="BM164" s="161"/>
      <c r="BN164" s="161">
        <f t="shared" si="25"/>
        <v>2014</v>
      </c>
      <c r="BO164" s="161"/>
      <c r="BP164" s="161"/>
      <c r="BQ164" s="161"/>
      <c r="BR164" s="161"/>
      <c r="BS164" s="161"/>
      <c r="BT164" s="161"/>
      <c r="BU164" s="161"/>
      <c r="BV164" s="161">
        <v>363.6</v>
      </c>
      <c r="BW164" s="161"/>
      <c r="BX164" s="161"/>
      <c r="BY164" s="161"/>
      <c r="BZ164" s="161"/>
      <c r="CA164" s="161"/>
      <c r="CB164" s="161"/>
      <c r="CC164" s="161"/>
      <c r="CD164" s="161"/>
      <c r="CE164" s="161">
        <v>10</v>
      </c>
      <c r="CF164" s="161"/>
      <c r="CG164" s="178">
        <f>0.15*143</f>
        <v>21.45</v>
      </c>
      <c r="CH164" s="161"/>
      <c r="CI164" s="161"/>
      <c r="CJ164" s="161"/>
      <c r="CK164" s="161"/>
      <c r="CL164" s="161"/>
      <c r="CM164" s="161"/>
      <c r="CN164" s="161"/>
      <c r="CO164" s="161"/>
      <c r="CP164" s="161"/>
      <c r="CQ164" s="161"/>
      <c r="CR164" s="178">
        <f>0.85*143</f>
        <v>121.55</v>
      </c>
      <c r="CS164" s="161"/>
      <c r="CT164" s="161"/>
      <c r="CU164" s="161"/>
      <c r="CV164" s="161"/>
      <c r="CW164" s="161"/>
      <c r="CX164" s="161"/>
      <c r="CY164" s="161"/>
      <c r="CZ164" s="161"/>
      <c r="DA164" s="161"/>
      <c r="DB164" s="161"/>
      <c r="DC164" s="161">
        <v>143</v>
      </c>
      <c r="DD164" s="161"/>
      <c r="DE164" s="161"/>
      <c r="DF164" s="161"/>
      <c r="DG164" s="161"/>
      <c r="DH164" s="161"/>
      <c r="DI164" s="161"/>
      <c r="DJ164" s="161"/>
      <c r="DK164" s="161"/>
      <c r="DL164" s="180">
        <f>DC164/BV164</f>
        <v>0.39328932893289326</v>
      </c>
      <c r="DM164" s="179"/>
      <c r="DN164" s="161"/>
      <c r="DO164" s="161"/>
      <c r="DP164" s="170">
        <v>61.3</v>
      </c>
      <c r="DQ164" s="170">
        <v>2.9</v>
      </c>
      <c r="DR164" s="190">
        <v>0.22</v>
      </c>
      <c r="DS164" s="190">
        <v>0.6</v>
      </c>
      <c r="DT164" s="190">
        <v>0.62</v>
      </c>
      <c r="DU164" s="161">
        <v>20</v>
      </c>
      <c r="DV164" s="161">
        <v>76</v>
      </c>
      <c r="DW164" s="161">
        <v>102</v>
      </c>
      <c r="DX164" s="161">
        <v>10.8</v>
      </c>
      <c r="DY164" s="213" t="s">
        <v>51</v>
      </c>
      <c r="DZ164" s="213">
        <v>4631681</v>
      </c>
      <c r="EA164" s="213">
        <v>394541</v>
      </c>
      <c r="EB164" s="214" t="s">
        <v>1254</v>
      </c>
      <c r="EC164" s="216">
        <v>0.69638999999999995</v>
      </c>
      <c r="ED164" s="216">
        <v>4.9135799999999996</v>
      </c>
      <c r="EE164" s="191">
        <v>0.97626000000000002</v>
      </c>
      <c r="EF164" s="215" t="s">
        <v>1249</v>
      </c>
    </row>
    <row r="165" spans="1:137" ht="15">
      <c r="A165" s="51" t="s">
        <v>239</v>
      </c>
      <c r="B165" s="87" t="s">
        <v>997</v>
      </c>
      <c r="C165" s="87" t="s">
        <v>997</v>
      </c>
      <c r="E165" s="51"/>
      <c r="G165" s="84"/>
      <c r="H165" s="84"/>
      <c r="I165" s="84"/>
      <c r="J165" s="84"/>
      <c r="M165" s="51" t="s">
        <v>980</v>
      </c>
      <c r="N165" s="51" t="s">
        <v>86</v>
      </c>
      <c r="O165" s="51" t="s">
        <v>987</v>
      </c>
      <c r="P165" s="51" t="s">
        <v>96</v>
      </c>
      <c r="Q165" s="1">
        <v>24</v>
      </c>
      <c r="R165" s="51"/>
      <c r="S165" s="51"/>
      <c r="T165" s="51"/>
      <c r="U165" s="51"/>
      <c r="X165" s="4">
        <v>41.83</v>
      </c>
      <c r="Y165" s="4">
        <v>13.73</v>
      </c>
      <c r="Z165" s="264">
        <f t="shared" si="18"/>
        <v>-41.83</v>
      </c>
      <c r="AA165" s="264">
        <f t="shared" si="19"/>
        <v>-13.73</v>
      </c>
      <c r="AB165" s="1"/>
      <c r="AC165" s="1"/>
      <c r="AD165" s="79"/>
      <c r="AE165" s="1"/>
      <c r="AF165" s="1"/>
      <c r="AG165" s="1"/>
      <c r="AH165" s="79">
        <v>806</v>
      </c>
      <c r="AI165" s="79">
        <v>413</v>
      </c>
      <c r="AJ165" s="71">
        <f t="shared" si="20"/>
        <v>393</v>
      </c>
      <c r="AK165" s="9">
        <v>19.100000000000001</v>
      </c>
      <c r="AM165" s="9">
        <v>19.8</v>
      </c>
      <c r="AO165" s="9">
        <v>-3.4</v>
      </c>
      <c r="AP165" s="9">
        <v>23.2</v>
      </c>
      <c r="AQ165" s="2">
        <v>7.2</v>
      </c>
      <c r="AT165" s="9">
        <v>6.5</v>
      </c>
      <c r="AU165" s="1"/>
      <c r="AV165" s="79" t="s">
        <v>59</v>
      </c>
      <c r="AW165" s="1"/>
      <c r="AX165" s="120">
        <f t="shared" si="24"/>
        <v>124</v>
      </c>
      <c r="AY165" s="119">
        <v>23</v>
      </c>
      <c r="BN165" s="1">
        <f t="shared" si="25"/>
        <v>2014</v>
      </c>
      <c r="BV165" s="1">
        <v>497</v>
      </c>
      <c r="BW165" s="1"/>
      <c r="BX165" s="1"/>
      <c r="BY165" s="1"/>
      <c r="BZ165" s="1"/>
      <c r="CA165" s="1"/>
      <c r="CB165" s="1"/>
      <c r="CC165" s="1"/>
      <c r="CD165" s="1"/>
      <c r="CE165" s="1">
        <v>2.5</v>
      </c>
      <c r="CF165" s="1"/>
      <c r="CH165" s="1"/>
      <c r="CI165" s="1"/>
      <c r="CJ165" s="1"/>
      <c r="CK165" s="1"/>
      <c r="CL165" s="1"/>
      <c r="CM165" s="1"/>
      <c r="CN165" s="1"/>
      <c r="CO165" s="1"/>
      <c r="CQ165" s="1"/>
      <c r="CS165" s="1"/>
      <c r="CT165" s="1"/>
      <c r="CU165" s="1"/>
      <c r="CV165" s="1"/>
      <c r="CW165" s="1"/>
      <c r="CX165" s="1"/>
      <c r="CY165" s="1"/>
      <c r="CZ165" s="1"/>
      <c r="DB165" s="1"/>
      <c r="DC165" s="1"/>
      <c r="DL165" s="107"/>
      <c r="DM165" s="14"/>
      <c r="DP165" s="122"/>
      <c r="DQ165" s="122"/>
      <c r="DR165" s="183"/>
      <c r="DS165" s="183"/>
      <c r="DT165" s="183"/>
      <c r="DY165" s="184"/>
      <c r="DZ165" s="184"/>
      <c r="EA165" s="184"/>
      <c r="EB165" s="185"/>
      <c r="EC165" s="188">
        <v>0.69638999999999995</v>
      </c>
      <c r="ED165" s="188">
        <v>4.9135799999999996</v>
      </c>
      <c r="EE165" s="186">
        <v>0.97626000000000002</v>
      </c>
      <c r="EF165" s="181" t="s">
        <v>1249</v>
      </c>
    </row>
    <row r="166" spans="1:137" ht="15">
      <c r="A166" s="51" t="s">
        <v>239</v>
      </c>
      <c r="B166" s="87" t="s">
        <v>997</v>
      </c>
      <c r="C166" s="87" t="s">
        <v>997</v>
      </c>
      <c r="E166" s="51"/>
      <c r="G166" s="84"/>
      <c r="H166" s="84"/>
      <c r="I166" s="84"/>
      <c r="J166" s="84"/>
      <c r="M166" s="51" t="s">
        <v>980</v>
      </c>
      <c r="N166" s="51" t="s">
        <v>86</v>
      </c>
      <c r="O166" s="51" t="s">
        <v>990</v>
      </c>
      <c r="P166" s="51" t="s">
        <v>96</v>
      </c>
      <c r="Q166" s="1">
        <v>24</v>
      </c>
      <c r="R166" s="51"/>
      <c r="S166" s="51"/>
      <c r="T166" s="51"/>
      <c r="U166" s="51"/>
      <c r="X166" s="4">
        <v>41.83</v>
      </c>
      <c r="Y166" s="4">
        <v>13.73</v>
      </c>
      <c r="Z166" s="264">
        <f t="shared" si="18"/>
        <v>-41.83</v>
      </c>
      <c r="AA166" s="264">
        <f t="shared" si="19"/>
        <v>-13.73</v>
      </c>
      <c r="AB166" s="1"/>
      <c r="AC166" s="1"/>
      <c r="AD166" s="79"/>
      <c r="AE166" s="1"/>
      <c r="AF166" s="1"/>
      <c r="AG166" s="1"/>
      <c r="AH166" s="79">
        <v>806</v>
      </c>
      <c r="AI166" s="79">
        <v>413</v>
      </c>
      <c r="AJ166" s="71">
        <f t="shared" si="20"/>
        <v>393</v>
      </c>
      <c r="AK166" s="9">
        <v>19.100000000000001</v>
      </c>
      <c r="AM166" s="9">
        <v>19.8</v>
      </c>
      <c r="AO166" s="9">
        <v>-3.4</v>
      </c>
      <c r="AP166" s="9">
        <v>23.2</v>
      </c>
      <c r="AQ166" s="2">
        <v>7.2</v>
      </c>
      <c r="AT166" s="9">
        <v>6.5</v>
      </c>
      <c r="AU166" s="1"/>
      <c r="AV166" s="79" t="s">
        <v>59</v>
      </c>
      <c r="AW166" s="1"/>
      <c r="AX166" s="120">
        <f t="shared" si="24"/>
        <v>124</v>
      </c>
      <c r="AY166" s="119">
        <v>23</v>
      </c>
      <c r="BN166" s="1">
        <f t="shared" si="25"/>
        <v>2014</v>
      </c>
      <c r="BV166" s="1">
        <v>545</v>
      </c>
      <c r="BW166" s="1"/>
      <c r="BX166" s="1"/>
      <c r="BY166" s="1"/>
      <c r="BZ166" s="1"/>
      <c r="CA166" s="1"/>
      <c r="CB166" s="1"/>
      <c r="CC166" s="1"/>
      <c r="CD166" s="1"/>
      <c r="CE166" s="1" t="s">
        <v>360</v>
      </c>
      <c r="CF166" s="1"/>
      <c r="CH166" s="1"/>
      <c r="CI166" s="1"/>
      <c r="CJ166" s="1"/>
      <c r="CK166" s="1"/>
      <c r="CL166" s="1"/>
      <c r="CM166" s="1"/>
      <c r="CN166" s="1"/>
      <c r="CO166" s="1"/>
      <c r="CQ166" s="1"/>
      <c r="CS166" s="1"/>
      <c r="CT166" s="1"/>
      <c r="CU166" s="1"/>
      <c r="CV166" s="1"/>
      <c r="CW166" s="1"/>
      <c r="CX166" s="1"/>
      <c r="CY166" s="1"/>
      <c r="CZ166" s="1"/>
      <c r="DB166" s="1"/>
      <c r="DC166" s="1">
        <v>59</v>
      </c>
      <c r="DL166" s="107"/>
      <c r="DM166" s="14"/>
      <c r="DP166" s="122"/>
      <c r="DQ166" s="122"/>
      <c r="DR166" s="183"/>
      <c r="DS166" s="183"/>
      <c r="DT166" s="183"/>
      <c r="DY166" s="184"/>
      <c r="DZ166" s="184"/>
      <c r="EA166" s="184"/>
      <c r="EB166" s="185"/>
      <c r="EC166" s="188">
        <v>0.69638999999999995</v>
      </c>
      <c r="ED166" s="188">
        <v>4.9135799999999996</v>
      </c>
      <c r="EE166" s="186">
        <v>0.97626000000000002</v>
      </c>
      <c r="EF166" s="181" t="s">
        <v>1249</v>
      </c>
    </row>
    <row r="167" spans="1:137" ht="13" customHeight="1">
      <c r="A167" s="129" t="s">
        <v>1073</v>
      </c>
      <c r="B167" s="99"/>
      <c r="G167" s="84"/>
      <c r="H167" s="84"/>
      <c r="I167" s="84"/>
      <c r="J167" s="84"/>
      <c r="M167" s="51" t="s">
        <v>980</v>
      </c>
      <c r="N167" s="51" t="s">
        <v>86</v>
      </c>
      <c r="O167" s="104" t="s">
        <v>1070</v>
      </c>
      <c r="Z167" s="264">
        <f t="shared" si="18"/>
        <v>0</v>
      </c>
      <c r="AA167" s="264">
        <f t="shared" si="19"/>
        <v>0</v>
      </c>
      <c r="AJ167" s="71">
        <f t="shared" si="20"/>
        <v>0</v>
      </c>
      <c r="AK167" s="117"/>
      <c r="AX167" s="120" t="e">
        <f t="shared" si="24"/>
        <v>#DIV/0!</v>
      </c>
      <c r="AY167" s="119"/>
      <c r="BN167" s="1">
        <f t="shared" si="25"/>
        <v>2014</v>
      </c>
      <c r="DP167" s="122"/>
      <c r="DQ167" s="122"/>
      <c r="DR167" s="183"/>
      <c r="DS167" s="183"/>
      <c r="DT167" s="183"/>
      <c r="EC167" s="188"/>
      <c r="ED167" s="188"/>
      <c r="EE167" s="188"/>
    </row>
    <row r="168" spans="1:137" ht="15">
      <c r="A168" s="51" t="s">
        <v>318</v>
      </c>
      <c r="B168" s="98"/>
      <c r="C168" s="87"/>
      <c r="D168" s="1">
        <v>2012</v>
      </c>
      <c r="E168" s="51" t="s">
        <v>319</v>
      </c>
      <c r="F168" s="1" t="s">
        <v>90</v>
      </c>
      <c r="G168" s="84" t="s">
        <v>997</v>
      </c>
      <c r="H168" s="84" t="s">
        <v>997</v>
      </c>
      <c r="I168" s="84" t="s">
        <v>997</v>
      </c>
      <c r="J168" s="84" t="s">
        <v>997</v>
      </c>
      <c r="M168" s="51" t="s">
        <v>980</v>
      </c>
      <c r="N168" s="51" t="s">
        <v>86</v>
      </c>
      <c r="O168" s="104" t="s">
        <v>1070</v>
      </c>
      <c r="Q168" s="1">
        <v>48</v>
      </c>
      <c r="R168" s="51"/>
      <c r="S168" s="51"/>
      <c r="T168" s="51"/>
      <c r="U168" s="51"/>
      <c r="V168">
        <v>41.7491269575887</v>
      </c>
      <c r="W168">
        <v>13.8735591438749</v>
      </c>
      <c r="X168" s="4">
        <v>41.75</v>
      </c>
      <c r="Y168" s="4">
        <v>13.86</v>
      </c>
      <c r="Z168" s="264">
        <f t="shared" si="18"/>
        <v>-8.7304241129970706E-4</v>
      </c>
      <c r="AA168" s="264">
        <f t="shared" si="19"/>
        <v>1.3559143874900315E-2</v>
      </c>
      <c r="AB168" s="1"/>
      <c r="AC168" s="1">
        <v>1130</v>
      </c>
      <c r="AD168" s="79">
        <v>1212</v>
      </c>
      <c r="AE168" s="1"/>
      <c r="AF168" s="1"/>
      <c r="AG168" s="1"/>
      <c r="AH168" s="79">
        <v>802</v>
      </c>
      <c r="AI168" s="79">
        <v>402</v>
      </c>
      <c r="AJ168" s="71">
        <f t="shared" si="20"/>
        <v>400</v>
      </c>
      <c r="AK168" s="9">
        <v>22.3</v>
      </c>
      <c r="AM168" s="9">
        <v>22.4</v>
      </c>
      <c r="AO168" s="9">
        <v>-2</v>
      </c>
      <c r="AP168" s="9">
        <v>24.4</v>
      </c>
      <c r="AT168" s="9">
        <v>8.5</v>
      </c>
      <c r="AU168" s="1"/>
      <c r="AV168" s="79" t="s">
        <v>59</v>
      </c>
      <c r="AW168" s="1"/>
      <c r="AX168" s="120">
        <f t="shared" si="24"/>
        <v>94.352941176470594</v>
      </c>
      <c r="AY168" s="119">
        <v>25</v>
      </c>
      <c r="BN168" s="1">
        <f t="shared" si="25"/>
        <v>2014</v>
      </c>
      <c r="BV168" s="1"/>
      <c r="BW168" s="1"/>
      <c r="BX168" s="1"/>
      <c r="BY168" s="1"/>
      <c r="BZ168" s="1"/>
      <c r="CA168" s="1"/>
      <c r="CB168" s="1"/>
      <c r="CC168" s="1"/>
      <c r="CD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B168" s="1"/>
      <c r="DC168" s="1"/>
      <c r="DL168" s="1"/>
      <c r="DP168" s="122">
        <v>48</v>
      </c>
      <c r="DQ168" s="253">
        <v>3</v>
      </c>
      <c r="DR168" s="183">
        <v>0.12</v>
      </c>
      <c r="DS168" s="183">
        <v>0.49</v>
      </c>
      <c r="DT168" s="183">
        <v>0.63</v>
      </c>
      <c r="DU168" s="1">
        <v>21</v>
      </c>
      <c r="DV168" s="1">
        <v>53</v>
      </c>
      <c r="DW168" s="1">
        <v>93</v>
      </c>
      <c r="DX168" s="1">
        <v>6.4</v>
      </c>
      <c r="DY168" s="184" t="s">
        <v>51</v>
      </c>
      <c r="DZ168" s="184">
        <v>4622648</v>
      </c>
      <c r="EA168" s="184">
        <v>405219</v>
      </c>
      <c r="EB168" s="185" t="s">
        <v>1254</v>
      </c>
      <c r="EC168" s="188">
        <v>6.94198</v>
      </c>
      <c r="ED168" s="188">
        <v>4.15123</v>
      </c>
      <c r="EE168" s="186">
        <v>0.94015000000000004</v>
      </c>
      <c r="EF168" s="181" t="s">
        <v>1247</v>
      </c>
    </row>
    <row r="169" spans="1:137" ht="14" customHeight="1">
      <c r="A169" s="1" t="s">
        <v>392</v>
      </c>
      <c r="B169" s="84" t="s">
        <v>997</v>
      </c>
      <c r="C169" s="84"/>
      <c r="G169" s="84"/>
      <c r="H169" s="84"/>
      <c r="I169" s="84"/>
      <c r="J169" s="84"/>
      <c r="K169" s="1" t="s">
        <v>393</v>
      </c>
      <c r="L169" s="1" t="s">
        <v>394</v>
      </c>
      <c r="M169" s="1" t="s">
        <v>386</v>
      </c>
      <c r="N169" s="1" t="s">
        <v>387</v>
      </c>
      <c r="O169" s="55" t="s">
        <v>395</v>
      </c>
      <c r="P169" s="55" t="s">
        <v>155</v>
      </c>
      <c r="Q169" s="2">
        <v>1.5</v>
      </c>
      <c r="R169" s="2">
        <v>1.5</v>
      </c>
      <c r="S169" s="3" t="s">
        <v>97</v>
      </c>
      <c r="V169">
        <v>49.592493918784299</v>
      </c>
      <c r="W169">
        <v>19.529756080241899</v>
      </c>
      <c r="X169" s="69">
        <v>49.566666666666698</v>
      </c>
      <c r="Y169" s="69">
        <v>19.55</v>
      </c>
      <c r="Z169" s="264">
        <f t="shared" si="18"/>
        <v>2.5827252117601063E-2</v>
      </c>
      <c r="AA169" s="264">
        <f t="shared" si="19"/>
        <v>-2.024391975810147E-2</v>
      </c>
      <c r="AB169" s="5" t="s">
        <v>389</v>
      </c>
      <c r="AC169" s="5" t="s">
        <v>396</v>
      </c>
      <c r="AE169" s="52">
        <v>1350</v>
      </c>
      <c r="AF169" s="52"/>
      <c r="AG169" s="52"/>
      <c r="AH169" s="53"/>
      <c r="AI169" s="53"/>
      <c r="AJ169" s="71">
        <f t="shared" si="20"/>
        <v>0</v>
      </c>
      <c r="AK169" s="117"/>
      <c r="AL169" s="2">
        <v>15.3</v>
      </c>
      <c r="AN169" s="2">
        <v>-6.7</v>
      </c>
      <c r="AQ169" s="2">
        <v>4</v>
      </c>
      <c r="AW169" s="10">
        <v>11.3333333333333</v>
      </c>
      <c r="AX169" s="120" t="e">
        <f t="shared" si="24"/>
        <v>#DIV/0!</v>
      </c>
      <c r="AY169" s="119"/>
      <c r="AZ169" s="1" t="s">
        <v>306</v>
      </c>
      <c r="BA169" s="1" t="s">
        <v>76</v>
      </c>
      <c r="BB169" s="54">
        <v>0.43659523750403506</v>
      </c>
      <c r="BC169" s="54">
        <v>0</v>
      </c>
      <c r="BD169" s="54">
        <v>0.56340476249596505</v>
      </c>
      <c r="BE169" s="1" t="s">
        <v>77</v>
      </c>
      <c r="BF169" s="1">
        <v>9130</v>
      </c>
      <c r="BG169" s="1" t="s">
        <v>79</v>
      </c>
      <c r="BH169" s="1" t="s">
        <v>79</v>
      </c>
      <c r="BI169" s="1" t="s">
        <v>79</v>
      </c>
      <c r="BJ169" s="60" t="s">
        <v>79</v>
      </c>
      <c r="BK169" s="60" t="s">
        <v>79</v>
      </c>
      <c r="BL169" s="60" t="s">
        <v>79</v>
      </c>
      <c r="BM169" s="1">
        <v>1954</v>
      </c>
      <c r="BN169" s="1">
        <f t="shared" si="25"/>
        <v>60</v>
      </c>
      <c r="BO169" s="1">
        <v>1</v>
      </c>
      <c r="BP169" s="56" t="s">
        <v>78</v>
      </c>
      <c r="BQ169" s="1" t="s">
        <v>79</v>
      </c>
      <c r="BR169" s="1" t="s">
        <v>79</v>
      </c>
      <c r="BS169" s="1" t="s">
        <v>79</v>
      </c>
      <c r="BV169" s="12">
        <v>536.97333333333302</v>
      </c>
      <c r="BW169" s="12">
        <v>234.44</v>
      </c>
      <c r="BX169" s="12">
        <v>0</v>
      </c>
      <c r="BY169" s="12">
        <v>0</v>
      </c>
      <c r="BZ169" s="12">
        <v>0</v>
      </c>
      <c r="CA169" s="12">
        <v>0</v>
      </c>
      <c r="CB169" s="12">
        <v>136.90666666666701</v>
      </c>
      <c r="CC169" s="12">
        <v>165.62666666666701</v>
      </c>
      <c r="CD169" s="12">
        <v>0</v>
      </c>
      <c r="CE169" s="1">
        <v>6</v>
      </c>
      <c r="CF169" s="3">
        <v>1996</v>
      </c>
      <c r="CG169" s="12">
        <v>99.266666666666694</v>
      </c>
      <c r="CH169" s="12">
        <v>2.1</v>
      </c>
      <c r="CI169" s="12">
        <v>0</v>
      </c>
      <c r="CJ169" s="12">
        <v>0</v>
      </c>
      <c r="CK169" s="12">
        <v>0</v>
      </c>
      <c r="CL169" s="12">
        <v>1.2666666666666699</v>
      </c>
      <c r="CM169" s="12">
        <v>73.533333333333303</v>
      </c>
      <c r="CN169" s="12">
        <v>22.366666666666699</v>
      </c>
      <c r="CO169" s="12">
        <v>0</v>
      </c>
      <c r="CP169" s="1">
        <v>6</v>
      </c>
      <c r="CQ169" s="3">
        <v>1996</v>
      </c>
      <c r="CR169" s="12">
        <v>168.36666666666699</v>
      </c>
      <c r="CS169" s="12">
        <v>34.6666666666667</v>
      </c>
      <c r="CT169" s="12">
        <v>0</v>
      </c>
      <c r="CU169" s="12">
        <v>0</v>
      </c>
      <c r="CV169" s="12">
        <v>0</v>
      </c>
      <c r="CW169" s="12">
        <v>0</v>
      </c>
      <c r="CX169" s="12">
        <v>87.1</v>
      </c>
      <c r="CY169" s="12">
        <v>45.866666666666703</v>
      </c>
      <c r="CZ169" s="12">
        <v>0</v>
      </c>
      <c r="DA169" s="1">
        <v>6</v>
      </c>
      <c r="DB169" s="3">
        <v>1996</v>
      </c>
      <c r="DC169" s="58">
        <v>267.63333333333298</v>
      </c>
      <c r="DD169" s="12">
        <v>36.766666666666701</v>
      </c>
      <c r="DE169" s="12">
        <v>0</v>
      </c>
      <c r="DF169" s="12">
        <v>0</v>
      </c>
      <c r="DG169" s="12">
        <v>0</v>
      </c>
      <c r="DH169" s="12">
        <v>1.2666666666666699</v>
      </c>
      <c r="DI169" s="12">
        <v>160.63333333333301</v>
      </c>
      <c r="DJ169" s="12">
        <v>68.233333333333306</v>
      </c>
      <c r="DK169" s="12">
        <v>0</v>
      </c>
      <c r="DL169" s="14">
        <v>0.49841084597621205</v>
      </c>
      <c r="DM169" s="14">
        <f>CG169/DC169</f>
        <v>0.37090546767966182</v>
      </c>
      <c r="DP169" s="122"/>
      <c r="DQ169" s="122"/>
      <c r="DR169" s="183"/>
      <c r="DS169" s="183"/>
      <c r="DT169" s="183"/>
      <c r="DY169" s="184"/>
      <c r="DZ169" s="184"/>
      <c r="EA169" s="184"/>
      <c r="EB169" s="185"/>
      <c r="EC169" s="186"/>
      <c r="ED169" s="186"/>
      <c r="EE169" s="186"/>
      <c r="EF169" s="181"/>
    </row>
    <row r="170" spans="1:137" ht="15">
      <c r="A170" s="1" t="s">
        <v>392</v>
      </c>
      <c r="B170" s="84" t="s">
        <v>997</v>
      </c>
      <c r="C170" s="84"/>
      <c r="G170" s="84"/>
      <c r="H170" s="84"/>
      <c r="I170" s="84"/>
      <c r="J170" s="84"/>
      <c r="M170" s="1" t="s">
        <v>386</v>
      </c>
      <c r="N170" s="1" t="s">
        <v>387</v>
      </c>
      <c r="O170" s="55" t="s">
        <v>388</v>
      </c>
      <c r="Q170" s="1">
        <v>35</v>
      </c>
      <c r="R170" s="1"/>
      <c r="S170" s="1"/>
      <c r="V170">
        <v>49.592493918784299</v>
      </c>
      <c r="W170">
        <v>19.529756080241899</v>
      </c>
      <c r="X170" s="4">
        <v>49.57</v>
      </c>
      <c r="Y170" s="4">
        <v>19.55</v>
      </c>
      <c r="Z170" s="264">
        <f t="shared" si="18"/>
        <v>2.2493918784299183E-2</v>
      </c>
      <c r="AA170" s="264">
        <f t="shared" si="19"/>
        <v>-2.024391975810147E-2</v>
      </c>
      <c r="AB170" s="1" t="s">
        <v>389</v>
      </c>
      <c r="AC170" s="1"/>
      <c r="AD170" s="79"/>
      <c r="AE170" s="1"/>
      <c r="AF170" s="1"/>
      <c r="AG170" s="1"/>
      <c r="AH170" s="79"/>
      <c r="AI170" s="79"/>
      <c r="AJ170" s="71">
        <f t="shared" si="20"/>
        <v>0</v>
      </c>
      <c r="AK170" s="9"/>
      <c r="AU170" s="1"/>
      <c r="AV170" s="79"/>
      <c r="AW170" s="1"/>
      <c r="AX170" s="120" t="e">
        <f t="shared" si="24"/>
        <v>#DIV/0!</v>
      </c>
      <c r="AY170" s="119"/>
      <c r="AZ170" s="1" t="s">
        <v>390</v>
      </c>
      <c r="BN170" s="1">
        <f t="shared" si="25"/>
        <v>2014</v>
      </c>
      <c r="BV170" s="1">
        <v>553</v>
      </c>
      <c r="BW170" s="1"/>
      <c r="BX170" s="1"/>
      <c r="BY170" s="1"/>
      <c r="BZ170" s="1"/>
      <c r="CA170" s="1"/>
      <c r="CB170" s="1"/>
      <c r="CC170" s="1"/>
      <c r="CD170" s="1"/>
      <c r="CE170" s="55" t="s">
        <v>391</v>
      </c>
      <c r="CF170" s="1"/>
      <c r="CG170" s="1">
        <v>196</v>
      </c>
      <c r="CH170" s="1"/>
      <c r="CI170" s="1"/>
      <c r="CJ170" s="1"/>
      <c r="CK170" s="1"/>
      <c r="CL170" s="1"/>
      <c r="CM170" s="1"/>
      <c r="CN170" s="1"/>
      <c r="CO170" s="1"/>
      <c r="CP170" s="55" t="s">
        <v>391</v>
      </c>
      <c r="CQ170" s="1">
        <v>1992</v>
      </c>
      <c r="CR170" s="1">
        <v>141</v>
      </c>
      <c r="CS170" s="1"/>
      <c r="CT170" s="1"/>
      <c r="CU170" s="1"/>
      <c r="CV170" s="1"/>
      <c r="CW170" s="1"/>
      <c r="CX170" s="1"/>
      <c r="CY170" s="1"/>
      <c r="CZ170" s="1"/>
      <c r="DA170" s="55" t="s">
        <v>391</v>
      </c>
      <c r="DB170" s="1"/>
      <c r="DC170" s="1">
        <v>337</v>
      </c>
      <c r="DL170" s="1"/>
      <c r="DM170" s="91">
        <v>0.61</v>
      </c>
      <c r="DP170" s="122"/>
      <c r="DQ170" s="122"/>
      <c r="DR170" s="183"/>
      <c r="DS170" s="183"/>
      <c r="DT170" s="183"/>
      <c r="DY170" s="184"/>
      <c r="DZ170" s="184"/>
      <c r="EA170" s="184"/>
      <c r="EB170" s="185"/>
      <c r="EC170" s="186"/>
      <c r="ED170" s="186"/>
      <c r="EE170" s="186"/>
      <c r="EF170" s="181"/>
    </row>
    <row r="171" spans="1:137" ht="15">
      <c r="A171" s="1" t="s">
        <v>392</v>
      </c>
      <c r="B171" s="84" t="s">
        <v>997</v>
      </c>
      <c r="C171" s="84"/>
      <c r="G171" s="84"/>
      <c r="H171" s="84"/>
      <c r="I171" s="84"/>
      <c r="J171" s="84"/>
      <c r="M171" s="1" t="s">
        <v>386</v>
      </c>
      <c r="N171" s="1" t="s">
        <v>387</v>
      </c>
      <c r="O171" s="55" t="s">
        <v>991</v>
      </c>
      <c r="P171" s="55" t="s">
        <v>96</v>
      </c>
      <c r="V171">
        <v>49.592493918784299</v>
      </c>
      <c r="W171">
        <v>19.529756080241899</v>
      </c>
      <c r="X171" s="69">
        <v>49.566699999999997</v>
      </c>
      <c r="Y171" s="69">
        <v>19.5</v>
      </c>
      <c r="Z171" s="264">
        <f t="shared" si="18"/>
        <v>2.579391878430215E-2</v>
      </c>
      <c r="AA171" s="264">
        <f t="shared" si="19"/>
        <v>2.9756080241899241E-2</v>
      </c>
      <c r="AB171" s="5" t="s">
        <v>992</v>
      </c>
      <c r="AE171" s="52" t="s">
        <v>993</v>
      </c>
      <c r="AF171" s="52"/>
      <c r="AG171" s="52"/>
      <c r="AH171" s="53"/>
      <c r="AI171" s="53"/>
      <c r="AJ171" s="71">
        <f t="shared" si="20"/>
        <v>0</v>
      </c>
      <c r="AK171" s="117"/>
      <c r="AL171" s="2">
        <v>5.5</v>
      </c>
      <c r="AN171" s="2">
        <v>-2.7</v>
      </c>
      <c r="AX171" s="120" t="e">
        <f t="shared" si="24"/>
        <v>#DIV/0!</v>
      </c>
      <c r="AY171" s="119"/>
      <c r="BB171" s="54"/>
      <c r="BC171" s="54"/>
      <c r="BD171" s="54"/>
      <c r="BJ171" s="60"/>
      <c r="BK171" s="60"/>
      <c r="BL171" s="60"/>
      <c r="BN171" s="1">
        <f t="shared" si="25"/>
        <v>2014</v>
      </c>
      <c r="BP171" s="56"/>
      <c r="BV171" s="12">
        <v>313.2</v>
      </c>
      <c r="DC171" s="58"/>
      <c r="DD171" s="12"/>
      <c r="DE171" s="12"/>
      <c r="DF171" s="12"/>
      <c r="DG171" s="12"/>
      <c r="DH171" s="12"/>
      <c r="DI171" s="12"/>
      <c r="DJ171" s="12"/>
      <c r="DK171" s="12"/>
      <c r="DM171" s="14"/>
      <c r="DP171" s="122"/>
      <c r="DQ171" s="122"/>
      <c r="DR171" s="183"/>
      <c r="DS171" s="183"/>
      <c r="DT171" s="183"/>
      <c r="DY171" s="184"/>
      <c r="DZ171" s="184"/>
      <c r="EA171" s="184"/>
      <c r="EB171" s="185"/>
      <c r="EC171" s="186"/>
      <c r="ED171" s="186"/>
      <c r="EE171" s="186"/>
      <c r="EF171" s="181"/>
    </row>
    <row r="172" spans="1:137" ht="27">
      <c r="A172" s="56" t="s">
        <v>407</v>
      </c>
      <c r="B172" s="86" t="s">
        <v>997</v>
      </c>
      <c r="C172" s="86"/>
      <c r="D172" s="56"/>
      <c r="E172" s="56"/>
      <c r="F172" s="56"/>
      <c r="G172" s="86"/>
      <c r="H172" s="86"/>
      <c r="I172" s="86"/>
      <c r="J172" s="86"/>
      <c r="K172" s="56" t="s">
        <v>408</v>
      </c>
      <c r="L172" s="56" t="s">
        <v>409</v>
      </c>
      <c r="M172" s="1" t="s">
        <v>386</v>
      </c>
      <c r="N172" s="56" t="s">
        <v>387</v>
      </c>
      <c r="O172" s="55" t="s">
        <v>410</v>
      </c>
      <c r="P172" s="55" t="s">
        <v>155</v>
      </c>
      <c r="Q172" s="62">
        <v>1.3</v>
      </c>
      <c r="R172" s="62">
        <v>1.3</v>
      </c>
      <c r="S172" s="63" t="s">
        <v>97</v>
      </c>
      <c r="T172" s="56"/>
      <c r="U172" s="56"/>
      <c r="V172">
        <v>49.058735542639901</v>
      </c>
      <c r="W172">
        <v>22.731901138363</v>
      </c>
      <c r="X172" s="69">
        <v>49.1</v>
      </c>
      <c r="Y172" s="69">
        <v>22.716666666666701</v>
      </c>
      <c r="Z172" s="264">
        <f t="shared" si="18"/>
        <v>-4.1264457360099982E-2</v>
      </c>
      <c r="AA172" s="264">
        <f t="shared" si="19"/>
        <v>1.5234471696299323E-2</v>
      </c>
      <c r="AB172" s="70" t="s">
        <v>411</v>
      </c>
      <c r="AC172" s="70" t="s">
        <v>227</v>
      </c>
      <c r="AE172" s="71">
        <v>1050</v>
      </c>
      <c r="AF172" s="71"/>
      <c r="AG172" s="71"/>
      <c r="AH172" s="53"/>
      <c r="AI172" s="53"/>
      <c r="AJ172" s="71">
        <f t="shared" si="20"/>
        <v>0</v>
      </c>
      <c r="AK172" s="117"/>
      <c r="AL172" s="62">
        <v>14.8</v>
      </c>
      <c r="AN172" s="62">
        <v>-5.3</v>
      </c>
      <c r="AQ172" s="62">
        <v>5</v>
      </c>
      <c r="AR172" s="62"/>
      <c r="AS172" s="62"/>
      <c r="AU172" s="56"/>
      <c r="AV172" s="79"/>
      <c r="AW172" s="72">
        <v>14.0952380952381</v>
      </c>
      <c r="AX172" s="120" t="e">
        <f t="shared" si="24"/>
        <v>#DIV/0!</v>
      </c>
      <c r="AY172" s="119"/>
      <c r="AZ172" s="56" t="s">
        <v>714</v>
      </c>
      <c r="BA172" s="56" t="s">
        <v>122</v>
      </c>
      <c r="BB172" s="54">
        <v>0.93032596595454309</v>
      </c>
      <c r="BC172" s="54">
        <v>0</v>
      </c>
      <c r="BD172" s="54">
        <v>6.96740340454573E-2</v>
      </c>
      <c r="BE172" s="56" t="s">
        <v>77</v>
      </c>
      <c r="BF172" s="56">
        <v>9130</v>
      </c>
      <c r="BG172" s="1" t="s">
        <v>79</v>
      </c>
      <c r="BH172" s="1" t="s">
        <v>79</v>
      </c>
      <c r="BI172" s="1" t="s">
        <v>79</v>
      </c>
      <c r="BJ172" s="60" t="s">
        <v>79</v>
      </c>
      <c r="BK172" s="60" t="s">
        <v>79</v>
      </c>
      <c r="BL172" s="60" t="s">
        <v>79</v>
      </c>
      <c r="BM172" s="56">
        <v>1973</v>
      </c>
      <c r="BN172" s="1">
        <f t="shared" si="25"/>
        <v>41</v>
      </c>
      <c r="BO172" s="1">
        <v>1</v>
      </c>
      <c r="BP172" s="56" t="s">
        <v>78</v>
      </c>
      <c r="BQ172" s="56" t="s">
        <v>79</v>
      </c>
      <c r="BR172" s="56" t="s">
        <v>79</v>
      </c>
      <c r="BS172" s="56" t="s">
        <v>79</v>
      </c>
      <c r="BT172" s="56"/>
      <c r="BU172" s="56"/>
      <c r="BV172" s="12">
        <v>595.87</v>
      </c>
      <c r="BW172" s="12">
        <v>554.35333333333301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41.516666666666701</v>
      </c>
      <c r="CD172" s="12">
        <v>0</v>
      </c>
      <c r="CE172" s="1">
        <v>6</v>
      </c>
      <c r="CF172" s="63">
        <v>1998</v>
      </c>
      <c r="CG172" s="12">
        <v>34.39</v>
      </c>
      <c r="CH172" s="12">
        <v>23.796666666666699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">
        <v>6</v>
      </c>
      <c r="CQ172" s="63">
        <v>1998</v>
      </c>
      <c r="CR172" s="12">
        <v>148.36000000000001</v>
      </c>
      <c r="CS172" s="12">
        <v>113.276666666667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">
        <v>6</v>
      </c>
      <c r="DB172" s="63">
        <v>1998</v>
      </c>
      <c r="DC172" s="58">
        <v>182.75</v>
      </c>
      <c r="DD172" s="12">
        <v>137.07333333333301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4">
        <v>0.30669441321093505</v>
      </c>
      <c r="DM172" s="14">
        <f>CG172/DC172</f>
        <v>0.18818057455540357</v>
      </c>
      <c r="DN172" s="56"/>
      <c r="DO172" s="56"/>
      <c r="DP172" s="122"/>
      <c r="DQ172" s="122"/>
      <c r="DR172" s="183"/>
      <c r="DS172" s="183"/>
      <c r="DT172" s="183"/>
      <c r="DY172" s="184"/>
      <c r="DZ172" s="184"/>
      <c r="EA172" s="184"/>
      <c r="EB172" s="185"/>
      <c r="EC172" s="186">
        <v>6.94</v>
      </c>
      <c r="ED172" s="186">
        <v>5.13</v>
      </c>
      <c r="EE172" s="186">
        <v>1.95</v>
      </c>
      <c r="EF172" s="181"/>
      <c r="EG172" s="161"/>
    </row>
    <row r="173" spans="1:137" ht="15">
      <c r="A173" s="1" t="s">
        <v>412</v>
      </c>
      <c r="B173" s="86" t="s">
        <v>997</v>
      </c>
      <c r="C173" s="84"/>
      <c r="G173" s="84"/>
      <c r="H173" s="84"/>
      <c r="I173" s="84"/>
      <c r="J173" s="84"/>
      <c r="M173" s="1" t="s">
        <v>386</v>
      </c>
      <c r="N173" s="1" t="s">
        <v>387</v>
      </c>
      <c r="O173" s="55" t="s">
        <v>413</v>
      </c>
      <c r="Q173" s="1">
        <v>0.25</v>
      </c>
      <c r="R173" s="1"/>
      <c r="S173" s="1"/>
      <c r="X173" s="4">
        <v>49.1</v>
      </c>
      <c r="Y173" s="4">
        <v>22.72</v>
      </c>
      <c r="Z173" s="264">
        <f t="shared" si="18"/>
        <v>-49.1</v>
      </c>
      <c r="AA173" s="264">
        <f t="shared" si="19"/>
        <v>-22.72</v>
      </c>
      <c r="AB173" s="1" t="s">
        <v>414</v>
      </c>
      <c r="AC173" s="1"/>
      <c r="AD173" s="79"/>
      <c r="AE173" s="1"/>
      <c r="AF173" s="1"/>
      <c r="AG173" s="1"/>
      <c r="AH173" s="79"/>
      <c r="AI173" s="79"/>
      <c r="AJ173" s="71">
        <f t="shared" si="20"/>
        <v>0</v>
      </c>
      <c r="AK173" s="9"/>
      <c r="AU173" s="1"/>
      <c r="AV173" s="79"/>
      <c r="AW173" s="1"/>
      <c r="AX173" s="120" t="e">
        <f t="shared" si="24"/>
        <v>#DIV/0!</v>
      </c>
      <c r="AY173" s="119"/>
      <c r="AZ173" s="1" t="s">
        <v>415</v>
      </c>
      <c r="BN173" s="1">
        <f t="shared" si="25"/>
        <v>2014</v>
      </c>
      <c r="BV173" s="1">
        <v>391</v>
      </c>
      <c r="BW173" s="1"/>
      <c r="BX173" s="1"/>
      <c r="BY173" s="1"/>
      <c r="BZ173" s="1"/>
      <c r="CA173" s="1"/>
      <c r="CB173" s="1"/>
      <c r="CC173" s="1"/>
      <c r="CD173" s="1"/>
      <c r="CE173" s="55" t="s">
        <v>416</v>
      </c>
      <c r="CF173" s="1"/>
      <c r="CG173" s="1">
        <v>18</v>
      </c>
      <c r="CH173" s="1"/>
      <c r="CI173" s="1"/>
      <c r="CJ173" s="1"/>
      <c r="CK173" s="1"/>
      <c r="CL173" s="1"/>
      <c r="CM173" s="1"/>
      <c r="CN173" s="1"/>
      <c r="CO173" s="1"/>
      <c r="CP173" s="55" t="s">
        <v>416</v>
      </c>
      <c r="CQ173" s="1" t="s">
        <v>417</v>
      </c>
      <c r="CR173" s="1">
        <v>27</v>
      </c>
      <c r="CS173" s="1"/>
      <c r="CT173" s="1"/>
      <c r="CU173" s="1"/>
      <c r="CV173" s="1"/>
      <c r="CW173" s="1"/>
      <c r="CX173" s="1"/>
      <c r="CY173" s="1"/>
      <c r="CZ173" s="1"/>
      <c r="DA173" s="55" t="s">
        <v>416</v>
      </c>
      <c r="DB173" s="1"/>
      <c r="DC173" s="1">
        <v>45</v>
      </c>
      <c r="DL173" s="1"/>
      <c r="DM173" s="91">
        <v>0.12</v>
      </c>
      <c r="DP173" s="122"/>
      <c r="DQ173" s="122"/>
      <c r="DR173" s="183"/>
      <c r="DS173" s="183"/>
      <c r="DT173" s="183"/>
      <c r="DY173" s="184"/>
      <c r="DZ173" s="184"/>
      <c r="EA173" s="184"/>
      <c r="EB173" s="185"/>
      <c r="EC173" s="186"/>
      <c r="ED173" s="186"/>
      <c r="EE173" s="186"/>
      <c r="EF173" s="181"/>
      <c r="EG173" s="161"/>
    </row>
    <row r="174" spans="1:137" ht="15">
      <c r="A174" s="1" t="s">
        <v>418</v>
      </c>
      <c r="B174" s="86" t="s">
        <v>997</v>
      </c>
      <c r="C174" s="84"/>
      <c r="G174" s="84"/>
      <c r="H174" s="84"/>
      <c r="I174" s="84"/>
      <c r="J174" s="84"/>
      <c r="M174" s="1" t="s">
        <v>386</v>
      </c>
      <c r="N174" s="1" t="s">
        <v>387</v>
      </c>
      <c r="O174" s="55" t="s">
        <v>413</v>
      </c>
      <c r="Q174" s="1">
        <v>0.33</v>
      </c>
      <c r="R174" s="1"/>
      <c r="S174" s="1"/>
      <c r="X174" s="4">
        <v>49.1</v>
      </c>
      <c r="Y174" s="4">
        <v>22.72</v>
      </c>
      <c r="Z174" s="264">
        <f t="shared" si="18"/>
        <v>-49.1</v>
      </c>
      <c r="AA174" s="264">
        <f t="shared" si="19"/>
        <v>-22.72</v>
      </c>
      <c r="AB174" s="1" t="s">
        <v>414</v>
      </c>
      <c r="AC174" s="1"/>
      <c r="AD174" s="79"/>
      <c r="AE174" s="1"/>
      <c r="AF174" s="1"/>
      <c r="AG174" s="1"/>
      <c r="AH174" s="79"/>
      <c r="AI174" s="79"/>
      <c r="AJ174" s="71">
        <f t="shared" si="20"/>
        <v>0</v>
      </c>
      <c r="AK174" s="9"/>
      <c r="AU174" s="1"/>
      <c r="AV174" s="79"/>
      <c r="AW174" s="1"/>
      <c r="AX174" s="120" t="e">
        <f t="shared" si="24"/>
        <v>#DIV/0!</v>
      </c>
      <c r="AY174" s="119"/>
      <c r="AZ174" s="1" t="s">
        <v>168</v>
      </c>
      <c r="BN174" s="1">
        <f t="shared" si="25"/>
        <v>2014</v>
      </c>
      <c r="BV174" s="1">
        <v>545</v>
      </c>
      <c r="BW174" s="1"/>
      <c r="BX174" s="1"/>
      <c r="BY174" s="1"/>
      <c r="BZ174" s="1"/>
      <c r="CA174" s="1"/>
      <c r="CB174" s="1"/>
      <c r="CC174" s="1"/>
      <c r="CD174" s="1"/>
      <c r="CE174" s="55" t="s">
        <v>416</v>
      </c>
      <c r="CF174" s="1"/>
      <c r="CG174" s="1">
        <v>12</v>
      </c>
      <c r="CH174" s="1"/>
      <c r="CI174" s="1"/>
      <c r="CJ174" s="1"/>
      <c r="CK174" s="1"/>
      <c r="CL174" s="1"/>
      <c r="CM174" s="1"/>
      <c r="CN174" s="1"/>
      <c r="CO174" s="1"/>
      <c r="CP174" s="55" t="s">
        <v>416</v>
      </c>
      <c r="CQ174" s="1" t="s">
        <v>417</v>
      </c>
      <c r="CR174" s="1">
        <v>51</v>
      </c>
      <c r="CS174" s="1"/>
      <c r="CT174" s="1"/>
      <c r="CU174" s="1"/>
      <c r="CV174" s="1"/>
      <c r="CW174" s="1"/>
      <c r="CX174" s="1"/>
      <c r="CY174" s="1"/>
      <c r="CZ174" s="1"/>
      <c r="DA174" s="55" t="s">
        <v>416</v>
      </c>
      <c r="DB174" s="1"/>
      <c r="DC174" s="1">
        <v>62</v>
      </c>
      <c r="DL174" s="1"/>
      <c r="DM174" s="91">
        <v>0.11</v>
      </c>
      <c r="DP174" s="122"/>
      <c r="DQ174" s="122"/>
      <c r="DR174" s="183"/>
      <c r="DS174" s="183"/>
      <c r="DT174" s="183"/>
      <c r="DY174" s="184"/>
      <c r="DZ174" s="184"/>
      <c r="EA174" s="184"/>
      <c r="EB174" s="185"/>
      <c r="EC174" s="186"/>
      <c r="ED174" s="186"/>
      <c r="EE174" s="186"/>
      <c r="EF174" s="181"/>
    </row>
    <row r="175" spans="1:137" ht="15">
      <c r="A175" s="1" t="s">
        <v>419</v>
      </c>
      <c r="B175" s="86" t="s">
        <v>997</v>
      </c>
      <c r="C175" s="84"/>
      <c r="G175" s="84"/>
      <c r="H175" s="84"/>
      <c r="I175" s="84"/>
      <c r="J175" s="84"/>
      <c r="M175" s="1" t="s">
        <v>386</v>
      </c>
      <c r="N175" s="1" t="s">
        <v>387</v>
      </c>
      <c r="O175" s="55" t="s">
        <v>413</v>
      </c>
      <c r="Q175" s="1">
        <v>0.25</v>
      </c>
      <c r="R175" s="1"/>
      <c r="S175" s="1"/>
      <c r="X175" s="4">
        <v>49.1</v>
      </c>
      <c r="Y175" s="4">
        <v>22.72</v>
      </c>
      <c r="Z175" s="264">
        <f t="shared" si="18"/>
        <v>-49.1</v>
      </c>
      <c r="AA175" s="264">
        <f t="shared" si="19"/>
        <v>-22.72</v>
      </c>
      <c r="AB175" s="1" t="s">
        <v>414</v>
      </c>
      <c r="AC175" s="1"/>
      <c r="AD175" s="79"/>
      <c r="AE175" s="1"/>
      <c r="AF175" s="1"/>
      <c r="AG175" s="1"/>
      <c r="AH175" s="79"/>
      <c r="AI175" s="79"/>
      <c r="AJ175" s="71">
        <f t="shared" si="20"/>
        <v>0</v>
      </c>
      <c r="AK175" s="9"/>
      <c r="AU175" s="1"/>
      <c r="AV175" s="79"/>
      <c r="AW175" s="1"/>
      <c r="AX175" s="120" t="e">
        <f t="shared" si="24"/>
        <v>#DIV/0!</v>
      </c>
      <c r="AY175" s="119"/>
      <c r="AZ175" s="1" t="s">
        <v>415</v>
      </c>
      <c r="BN175" s="1">
        <f t="shared" si="25"/>
        <v>2014</v>
      </c>
      <c r="BV175" s="1">
        <v>257</v>
      </c>
      <c r="BW175" s="1"/>
      <c r="BX175" s="1"/>
      <c r="BY175" s="1"/>
      <c r="BZ175" s="1"/>
      <c r="CA175" s="1"/>
      <c r="CB175" s="1"/>
      <c r="CC175" s="1"/>
      <c r="CD175" s="1"/>
      <c r="CE175" s="55" t="s">
        <v>416</v>
      </c>
      <c r="CF175" s="1"/>
      <c r="CG175" s="1">
        <v>5</v>
      </c>
      <c r="CH175" s="1"/>
      <c r="CI175" s="1"/>
      <c r="CJ175" s="1"/>
      <c r="CK175" s="1"/>
      <c r="CL175" s="1"/>
      <c r="CM175" s="1"/>
      <c r="CN175" s="1"/>
      <c r="CO175" s="1"/>
      <c r="CP175" s="55" t="s">
        <v>416</v>
      </c>
      <c r="CQ175" s="1" t="s">
        <v>417</v>
      </c>
      <c r="CR175" s="1">
        <v>30</v>
      </c>
      <c r="CS175" s="1"/>
      <c r="CT175" s="1"/>
      <c r="CU175" s="1"/>
      <c r="CV175" s="1"/>
      <c r="CW175" s="1"/>
      <c r="CX175" s="1"/>
      <c r="CY175" s="1"/>
      <c r="CZ175" s="1"/>
      <c r="DA175" s="55" t="s">
        <v>416</v>
      </c>
      <c r="DB175" s="1"/>
      <c r="DC175" s="1">
        <v>35</v>
      </c>
      <c r="DL175" s="1"/>
      <c r="DM175" s="91">
        <v>0.13</v>
      </c>
      <c r="DP175" s="122"/>
      <c r="DQ175" s="122"/>
      <c r="DR175" s="183"/>
      <c r="DS175" s="183"/>
      <c r="DT175" s="183"/>
      <c r="DY175" s="184"/>
      <c r="DZ175" s="184"/>
      <c r="EA175" s="184"/>
      <c r="EB175" s="185"/>
      <c r="EC175" s="186"/>
      <c r="ED175" s="186"/>
      <c r="EE175" s="186"/>
      <c r="EF175" s="181"/>
      <c r="EG175" s="133"/>
    </row>
    <row r="176" spans="1:137" ht="15">
      <c r="A176" s="56" t="s">
        <v>510</v>
      </c>
      <c r="B176" s="86" t="s">
        <v>997</v>
      </c>
      <c r="C176" s="86"/>
      <c r="D176" s="56"/>
      <c r="E176" s="56"/>
      <c r="F176" s="56"/>
      <c r="G176" s="86"/>
      <c r="H176" s="86"/>
      <c r="I176" s="86"/>
      <c r="J176" s="86"/>
      <c r="K176" s="1" t="s">
        <v>511</v>
      </c>
      <c r="L176" s="1" t="s">
        <v>50</v>
      </c>
      <c r="M176" s="1" t="s">
        <v>386</v>
      </c>
      <c r="N176" s="1" t="s">
        <v>387</v>
      </c>
      <c r="O176" s="64" t="s">
        <v>512</v>
      </c>
      <c r="P176" s="55" t="s">
        <v>155</v>
      </c>
      <c r="Q176" s="2">
        <v>1.6</v>
      </c>
      <c r="R176" s="2">
        <v>1.6</v>
      </c>
      <c r="S176" s="3" t="s">
        <v>97</v>
      </c>
      <c r="V176">
        <v>49.5641012127534</v>
      </c>
      <c r="W176">
        <v>20.117846191478499</v>
      </c>
      <c r="X176" s="4">
        <v>49.55</v>
      </c>
      <c r="Y176" s="4">
        <v>20.116666666666699</v>
      </c>
      <c r="Z176" s="264">
        <f t="shared" si="18"/>
        <v>1.4101212753402592E-2</v>
      </c>
      <c r="AA176" s="264">
        <f t="shared" si="19"/>
        <v>1.1795248117998369E-3</v>
      </c>
      <c r="AB176" s="5" t="s">
        <v>513</v>
      </c>
      <c r="AC176" s="5" t="s">
        <v>514</v>
      </c>
      <c r="AE176" s="52">
        <v>1350</v>
      </c>
      <c r="AF176" s="52"/>
      <c r="AG176" s="52"/>
      <c r="AH176" s="53"/>
      <c r="AI176" s="53"/>
      <c r="AJ176" s="71">
        <f t="shared" si="20"/>
        <v>0</v>
      </c>
      <c r="AK176" s="117"/>
      <c r="AL176" s="2">
        <v>15.3</v>
      </c>
      <c r="AN176" s="2">
        <v>-6.7</v>
      </c>
      <c r="AQ176" s="2">
        <v>5</v>
      </c>
      <c r="AW176" s="10">
        <v>11.3333333333333</v>
      </c>
      <c r="AX176" s="120" t="e">
        <f t="shared" si="24"/>
        <v>#DIV/0!</v>
      </c>
      <c r="AY176" s="119"/>
      <c r="AZ176" s="1" t="s">
        <v>306</v>
      </c>
      <c r="BA176" s="1" t="s">
        <v>76</v>
      </c>
      <c r="BB176" s="54">
        <v>0.61103740268862305</v>
      </c>
      <c r="BC176" s="54">
        <v>0</v>
      </c>
      <c r="BD176" s="54">
        <v>0.38896259731137706</v>
      </c>
      <c r="BE176" s="1" t="s">
        <v>77</v>
      </c>
      <c r="BF176" s="1">
        <v>9130</v>
      </c>
      <c r="BG176" s="1" t="s">
        <v>79</v>
      </c>
      <c r="BH176" s="1" t="s">
        <v>79</v>
      </c>
      <c r="BI176" s="1" t="s">
        <v>79</v>
      </c>
      <c r="BJ176" s="60" t="s">
        <v>79</v>
      </c>
      <c r="BK176" s="60" t="s">
        <v>79</v>
      </c>
      <c r="BL176" s="60" t="s">
        <v>79</v>
      </c>
      <c r="BM176" s="56">
        <v>1981</v>
      </c>
      <c r="BN176" s="1">
        <f t="shared" si="25"/>
        <v>33</v>
      </c>
      <c r="BO176" s="1">
        <v>1</v>
      </c>
      <c r="BP176" s="56" t="s">
        <v>78</v>
      </c>
      <c r="BQ176" s="56" t="s">
        <v>79</v>
      </c>
      <c r="BR176" s="56" t="s">
        <v>79</v>
      </c>
      <c r="BS176" s="56" t="s">
        <v>79</v>
      </c>
      <c r="BV176" s="12">
        <v>683.37333333333299</v>
      </c>
      <c r="BW176" s="12">
        <v>417.566666666667</v>
      </c>
      <c r="BX176" s="12">
        <v>0</v>
      </c>
      <c r="BY176" s="12">
        <v>0</v>
      </c>
      <c r="BZ176" s="12">
        <v>0</v>
      </c>
      <c r="CA176" s="12">
        <v>0</v>
      </c>
      <c r="CB176" s="12">
        <v>98.293333333333294</v>
      </c>
      <c r="CC176" s="12">
        <v>167.51333333333301</v>
      </c>
      <c r="CD176" s="12">
        <v>0</v>
      </c>
      <c r="CE176" s="1">
        <v>6</v>
      </c>
      <c r="CF176" s="3">
        <v>1991</v>
      </c>
      <c r="CG176" s="12">
        <v>70.796666666666695</v>
      </c>
      <c r="CH176" s="12">
        <v>10.68</v>
      </c>
      <c r="CI176" s="12">
        <v>0</v>
      </c>
      <c r="CJ176" s="12">
        <v>0</v>
      </c>
      <c r="CK176" s="12">
        <v>0</v>
      </c>
      <c r="CL176" s="12">
        <v>0</v>
      </c>
      <c r="CM176" s="12">
        <v>36.696666666666701</v>
      </c>
      <c r="CN176" s="12">
        <v>23.42</v>
      </c>
      <c r="CO176" s="12">
        <v>0</v>
      </c>
      <c r="CP176" s="1">
        <v>6</v>
      </c>
      <c r="CQ176" s="3">
        <v>1991</v>
      </c>
      <c r="CR176" s="12">
        <v>96.34</v>
      </c>
      <c r="CS176" s="12">
        <v>43.206666666666699</v>
      </c>
      <c r="CT176" s="12">
        <v>0</v>
      </c>
      <c r="CU176" s="12">
        <v>0</v>
      </c>
      <c r="CV176" s="12">
        <v>0</v>
      </c>
      <c r="CW176" s="12">
        <v>0</v>
      </c>
      <c r="CX176" s="12">
        <v>30.063333333333301</v>
      </c>
      <c r="CY176" s="12">
        <v>11.706666666666701</v>
      </c>
      <c r="CZ176" s="12">
        <v>11.3633333333333</v>
      </c>
      <c r="DA176" s="60" t="s">
        <v>79</v>
      </c>
      <c r="DB176" s="3">
        <v>1991</v>
      </c>
      <c r="DC176" s="12">
        <v>167.136666666667</v>
      </c>
      <c r="DD176" s="12">
        <v>53.886666666666699</v>
      </c>
      <c r="DE176" s="12">
        <v>0</v>
      </c>
      <c r="DF176" s="12">
        <v>0</v>
      </c>
      <c r="DG176" s="12">
        <v>0</v>
      </c>
      <c r="DH176" s="12">
        <v>0</v>
      </c>
      <c r="DI176" s="12">
        <v>66.760000000000005</v>
      </c>
      <c r="DJ176" s="12">
        <v>35.126666666666701</v>
      </c>
      <c r="DK176" s="12">
        <v>11.3633333333333</v>
      </c>
      <c r="DL176" s="14">
        <v>0.24793150417823803</v>
      </c>
      <c r="DM176" s="14">
        <f>CG176/DC176</f>
        <v>0.42358548892124143</v>
      </c>
      <c r="DP176" s="122"/>
      <c r="DQ176" s="122"/>
      <c r="DR176" s="183"/>
      <c r="DS176" s="183"/>
      <c r="DT176" s="183"/>
      <c r="DY176" s="184"/>
      <c r="DZ176" s="184"/>
      <c r="EA176" s="184"/>
      <c r="EB176" s="185"/>
      <c r="EC176" s="186"/>
      <c r="ED176" s="186"/>
      <c r="EE176" s="186"/>
      <c r="EF176" s="181"/>
    </row>
    <row r="177" spans="1:136" ht="15">
      <c r="A177" s="1" t="s">
        <v>515</v>
      </c>
      <c r="B177" s="86" t="s">
        <v>997</v>
      </c>
      <c r="C177" s="84"/>
      <c r="G177" s="84"/>
      <c r="H177" s="84"/>
      <c r="I177" s="84"/>
      <c r="J177" s="84"/>
      <c r="M177" s="1" t="s">
        <v>386</v>
      </c>
      <c r="N177" s="1" t="s">
        <v>387</v>
      </c>
      <c r="O177" s="55" t="s">
        <v>512</v>
      </c>
      <c r="Q177" s="1">
        <v>0.60000000000000009</v>
      </c>
      <c r="R177" s="1"/>
      <c r="S177" s="1"/>
      <c r="X177" s="4">
        <v>49.55</v>
      </c>
      <c r="Y177" s="4">
        <v>20.12</v>
      </c>
      <c r="Z177" s="264">
        <f t="shared" si="18"/>
        <v>-49.55</v>
      </c>
      <c r="AA177" s="264">
        <f t="shared" si="19"/>
        <v>-20.12</v>
      </c>
      <c r="AB177" s="1" t="s">
        <v>513</v>
      </c>
      <c r="AC177" s="1"/>
      <c r="AD177" s="79"/>
      <c r="AE177" s="1"/>
      <c r="AF177" s="1"/>
      <c r="AG177" s="1"/>
      <c r="AH177" s="79"/>
      <c r="AI177" s="79"/>
      <c r="AJ177" s="71">
        <f t="shared" si="20"/>
        <v>0</v>
      </c>
      <c r="AK177" s="9"/>
      <c r="AU177" s="1"/>
      <c r="AV177" s="79"/>
      <c r="AW177" s="1"/>
      <c r="AX177" s="120" t="e">
        <f t="shared" si="24"/>
        <v>#DIV/0!</v>
      </c>
      <c r="AY177" s="119"/>
      <c r="AZ177" s="1" t="s">
        <v>306</v>
      </c>
      <c r="BN177" s="1">
        <f t="shared" si="25"/>
        <v>2014</v>
      </c>
      <c r="BV177" s="1">
        <v>614</v>
      </c>
      <c r="BW177" s="1"/>
      <c r="BX177" s="1"/>
      <c r="BY177" s="1"/>
      <c r="BZ177" s="1"/>
      <c r="CA177" s="1"/>
      <c r="CB177" s="1"/>
      <c r="CC177" s="1"/>
      <c r="CD177" s="1"/>
      <c r="CE177" s="55" t="s">
        <v>516</v>
      </c>
      <c r="CF177" s="1"/>
      <c r="CG177" s="1">
        <v>44</v>
      </c>
      <c r="CH177" s="1"/>
      <c r="CI177" s="1"/>
      <c r="CJ177" s="1"/>
      <c r="CK177" s="1"/>
      <c r="CL177" s="1"/>
      <c r="CM177" s="1"/>
      <c r="CN177" s="1"/>
      <c r="CO177" s="1"/>
      <c r="CP177" s="55" t="s">
        <v>517</v>
      </c>
      <c r="CQ177" s="1">
        <v>1991</v>
      </c>
      <c r="CR177" s="1">
        <v>135</v>
      </c>
      <c r="CS177" s="1"/>
      <c r="CT177" s="1"/>
      <c r="CU177" s="1"/>
      <c r="CV177" s="1"/>
      <c r="CW177" s="1"/>
      <c r="CX177" s="1"/>
      <c r="CY177" s="1"/>
      <c r="CZ177" s="1"/>
      <c r="DA177" s="55" t="s">
        <v>359</v>
      </c>
      <c r="DB177" s="1"/>
      <c r="DC177" s="1">
        <v>179</v>
      </c>
      <c r="DL177" s="1"/>
      <c r="DM177" s="91">
        <v>0.28999999999999998</v>
      </c>
      <c r="DP177" s="122"/>
      <c r="DQ177" s="122"/>
      <c r="DR177" s="183"/>
      <c r="DS177" s="183"/>
      <c r="DT177" s="183"/>
      <c r="DY177" s="184"/>
      <c r="DZ177" s="184"/>
      <c r="EA177" s="184"/>
      <c r="EB177" s="185"/>
      <c r="EC177" s="186"/>
      <c r="ED177" s="186"/>
      <c r="EE177" s="186"/>
      <c r="EF177" s="181"/>
    </row>
    <row r="178" spans="1:136" ht="15">
      <c r="A178" s="1" t="s">
        <v>518</v>
      </c>
      <c r="B178" s="86" t="s">
        <v>997</v>
      </c>
      <c r="C178" s="84"/>
      <c r="G178" s="84"/>
      <c r="H178" s="84"/>
      <c r="I178" s="84"/>
      <c r="J178" s="84"/>
      <c r="M178" s="1" t="s">
        <v>386</v>
      </c>
      <c r="N178" s="1" t="s">
        <v>387</v>
      </c>
      <c r="O178" s="55" t="s">
        <v>512</v>
      </c>
      <c r="Q178" s="1">
        <v>0.5</v>
      </c>
      <c r="R178" s="1"/>
      <c r="S178" s="1"/>
      <c r="X178" s="4">
        <v>49.55</v>
      </c>
      <c r="Y178" s="4">
        <v>20.12</v>
      </c>
      <c r="Z178" s="264">
        <f t="shared" si="18"/>
        <v>-49.55</v>
      </c>
      <c r="AA178" s="264">
        <f t="shared" si="19"/>
        <v>-20.12</v>
      </c>
      <c r="AB178" s="1" t="s">
        <v>513</v>
      </c>
      <c r="AC178" s="1"/>
      <c r="AD178" s="79"/>
      <c r="AE178" s="1"/>
      <c r="AF178" s="1"/>
      <c r="AG178" s="1"/>
      <c r="AH178" s="79"/>
      <c r="AI178" s="79"/>
      <c r="AJ178" s="71">
        <f t="shared" si="20"/>
        <v>0</v>
      </c>
      <c r="AK178" s="9"/>
      <c r="AU178" s="1"/>
      <c r="AV178" s="79"/>
      <c r="AW178" s="1"/>
      <c r="AX178" s="120" t="e">
        <f t="shared" si="24"/>
        <v>#DIV/0!</v>
      </c>
      <c r="AY178" s="119"/>
      <c r="AZ178" s="1" t="s">
        <v>439</v>
      </c>
      <c r="BN178" s="1">
        <f t="shared" si="25"/>
        <v>2014</v>
      </c>
      <c r="BV178" s="1">
        <v>694</v>
      </c>
      <c r="BW178" s="1"/>
      <c r="BX178" s="1"/>
      <c r="BY178" s="1"/>
      <c r="BZ178" s="1"/>
      <c r="CA178" s="1"/>
      <c r="CB178" s="1"/>
      <c r="CC178" s="1"/>
      <c r="CD178" s="1"/>
      <c r="CE178" s="55" t="s">
        <v>516</v>
      </c>
      <c r="CF178" s="1"/>
      <c r="CG178" s="1">
        <v>98</v>
      </c>
      <c r="CH178" s="1"/>
      <c r="CI178" s="1"/>
      <c r="CJ178" s="1"/>
      <c r="CK178" s="1"/>
      <c r="CL178" s="1"/>
      <c r="CM178" s="1"/>
      <c r="CN178" s="1"/>
      <c r="CO178" s="1"/>
      <c r="CP178" s="55" t="s">
        <v>517</v>
      </c>
      <c r="CQ178" s="1">
        <v>1991</v>
      </c>
      <c r="CR178" s="1">
        <v>93</v>
      </c>
      <c r="CS178" s="1"/>
      <c r="CT178" s="1"/>
      <c r="CU178" s="1"/>
      <c r="CV178" s="1"/>
      <c r="CW178" s="1"/>
      <c r="CX178" s="1"/>
      <c r="CY178" s="1"/>
      <c r="CZ178" s="1"/>
      <c r="DA178" s="55" t="s">
        <v>359</v>
      </c>
      <c r="DB178" s="1"/>
      <c r="DC178" s="1">
        <v>191</v>
      </c>
      <c r="DL178" s="1"/>
      <c r="DM178" s="91">
        <v>0.28000000000000003</v>
      </c>
      <c r="DP178" s="122"/>
      <c r="DQ178" s="122"/>
      <c r="DR178" s="183"/>
      <c r="DS178" s="183"/>
      <c r="DT178" s="183"/>
      <c r="DY178" s="184"/>
      <c r="DZ178" s="184"/>
      <c r="EA178" s="184"/>
      <c r="EB178" s="185"/>
      <c r="EC178" s="186"/>
      <c r="ED178" s="186"/>
      <c r="EE178" s="186"/>
      <c r="EF178" s="181"/>
    </row>
    <row r="179" spans="1:136" ht="15">
      <c r="A179" s="1" t="s">
        <v>518</v>
      </c>
      <c r="B179" s="86" t="s">
        <v>997</v>
      </c>
      <c r="C179" s="84"/>
      <c r="G179" s="84"/>
      <c r="H179" s="84"/>
      <c r="I179" s="84"/>
      <c r="J179" s="84"/>
      <c r="M179" s="1" t="s">
        <v>386</v>
      </c>
      <c r="N179" s="1" t="s">
        <v>387</v>
      </c>
      <c r="O179" s="55" t="s">
        <v>512</v>
      </c>
      <c r="Q179" s="1">
        <v>0.5</v>
      </c>
      <c r="R179" s="1"/>
      <c r="S179" s="1"/>
      <c r="X179" s="4">
        <v>49.55</v>
      </c>
      <c r="Y179" s="4">
        <v>20.12</v>
      </c>
      <c r="Z179" s="264">
        <f t="shared" si="18"/>
        <v>-49.55</v>
      </c>
      <c r="AA179" s="264">
        <f t="shared" si="19"/>
        <v>-20.12</v>
      </c>
      <c r="AB179" s="1" t="s">
        <v>513</v>
      </c>
      <c r="AC179" s="1"/>
      <c r="AD179" s="79"/>
      <c r="AE179" s="1"/>
      <c r="AF179" s="1"/>
      <c r="AG179" s="1"/>
      <c r="AH179" s="79"/>
      <c r="AI179" s="79"/>
      <c r="AJ179" s="71">
        <f t="shared" si="20"/>
        <v>0</v>
      </c>
      <c r="AK179" s="9"/>
      <c r="AU179" s="1"/>
      <c r="AV179" s="79"/>
      <c r="AW179" s="1"/>
      <c r="AX179" s="120" t="e">
        <f t="shared" si="24"/>
        <v>#DIV/0!</v>
      </c>
      <c r="AY179" s="119"/>
      <c r="AZ179" s="1" t="s">
        <v>390</v>
      </c>
      <c r="BN179" s="1">
        <f t="shared" si="25"/>
        <v>2014</v>
      </c>
      <c r="BV179" s="1">
        <v>742</v>
      </c>
      <c r="BW179" s="1"/>
      <c r="BX179" s="1"/>
      <c r="BY179" s="1"/>
      <c r="BZ179" s="1"/>
      <c r="CA179" s="1"/>
      <c r="CB179" s="1"/>
      <c r="CC179" s="1"/>
      <c r="CD179" s="1"/>
      <c r="CE179" s="55" t="s">
        <v>516</v>
      </c>
      <c r="CF179" s="1"/>
      <c r="CG179" s="1">
        <v>71</v>
      </c>
      <c r="CH179" s="1"/>
      <c r="CI179" s="1"/>
      <c r="CJ179" s="1"/>
      <c r="CK179" s="1"/>
      <c r="CL179" s="1"/>
      <c r="CM179" s="1"/>
      <c r="CN179" s="1"/>
      <c r="CO179" s="1"/>
      <c r="CP179" s="55" t="s">
        <v>517</v>
      </c>
      <c r="CQ179" s="1">
        <v>1991</v>
      </c>
      <c r="CR179" s="1">
        <v>61</v>
      </c>
      <c r="CS179" s="1"/>
      <c r="CT179" s="1"/>
      <c r="CU179" s="1"/>
      <c r="CV179" s="1"/>
      <c r="CW179" s="1"/>
      <c r="CX179" s="1"/>
      <c r="CY179" s="1"/>
      <c r="CZ179" s="1"/>
      <c r="DA179" s="55" t="s">
        <v>359</v>
      </c>
      <c r="DB179" s="1"/>
      <c r="DC179" s="1">
        <v>132</v>
      </c>
      <c r="DL179" s="1"/>
      <c r="DM179" s="91">
        <v>0.18</v>
      </c>
      <c r="DP179" s="122"/>
      <c r="DQ179" s="122"/>
      <c r="DR179" s="183"/>
      <c r="DS179" s="183"/>
      <c r="DT179" s="183"/>
      <c r="DY179" s="184"/>
      <c r="DZ179" s="184"/>
      <c r="EA179" s="184"/>
      <c r="EB179" s="185"/>
      <c r="EC179" s="186"/>
      <c r="ED179" s="186"/>
      <c r="EE179" s="186"/>
      <c r="EF179" s="181"/>
    </row>
    <row r="180" spans="1:136" ht="15">
      <c r="A180" s="1" t="s">
        <v>759</v>
      </c>
      <c r="B180" s="84" t="s">
        <v>997</v>
      </c>
      <c r="C180" s="84"/>
      <c r="G180" s="84"/>
      <c r="H180" s="84"/>
      <c r="I180" s="84"/>
      <c r="J180" s="84"/>
      <c r="K180" s="1" t="s">
        <v>760</v>
      </c>
      <c r="L180" s="1" t="s">
        <v>50</v>
      </c>
      <c r="M180" s="1" t="s">
        <v>386</v>
      </c>
      <c r="N180" s="1" t="s">
        <v>387</v>
      </c>
      <c r="O180" s="55" t="s">
        <v>761</v>
      </c>
      <c r="P180" s="55" t="s">
        <v>96</v>
      </c>
      <c r="Q180" s="2">
        <v>451</v>
      </c>
      <c r="R180" s="2">
        <v>1</v>
      </c>
      <c r="S180" s="63" t="s">
        <v>97</v>
      </c>
      <c r="V180">
        <v>50.890826346572901</v>
      </c>
      <c r="W180">
        <v>20.892001805502101</v>
      </c>
      <c r="X180" s="4">
        <v>50.883333333333297</v>
      </c>
      <c r="Y180" s="4">
        <v>20.883333333333301</v>
      </c>
      <c r="Z180" s="264">
        <f t="shared" si="18"/>
        <v>7.4930132396033855E-3</v>
      </c>
      <c r="AA180" s="264">
        <f t="shared" si="19"/>
        <v>8.6684721688001787E-3</v>
      </c>
      <c r="AB180" s="5" t="s">
        <v>762</v>
      </c>
      <c r="AC180" s="5" t="s">
        <v>119</v>
      </c>
      <c r="AE180" s="52">
        <v>608</v>
      </c>
      <c r="AF180" s="52"/>
      <c r="AG180" s="52"/>
      <c r="AH180" s="53"/>
      <c r="AI180" s="53"/>
      <c r="AJ180" s="71">
        <f t="shared" si="20"/>
        <v>0</v>
      </c>
      <c r="AK180" s="117"/>
      <c r="AL180" s="2">
        <v>16.7</v>
      </c>
      <c r="AN180" s="2">
        <v>-4.7</v>
      </c>
      <c r="AQ180" s="2">
        <v>6.3</v>
      </c>
      <c r="AW180" s="10">
        <v>27.467105263157901</v>
      </c>
      <c r="AX180" s="120" t="e">
        <f t="shared" si="24"/>
        <v>#DIV/0!</v>
      </c>
      <c r="AY180" s="119"/>
      <c r="AZ180" s="1" t="s">
        <v>358</v>
      </c>
      <c r="BA180" s="1" t="s">
        <v>76</v>
      </c>
      <c r="BB180" s="54">
        <v>0.51868926678445204</v>
      </c>
      <c r="BC180" s="54">
        <v>1.58734540636042E-2</v>
      </c>
      <c r="BD180" s="54">
        <v>0.46543727915194305</v>
      </c>
      <c r="BE180" s="1" t="s">
        <v>77</v>
      </c>
      <c r="BF180" s="1">
        <v>9130</v>
      </c>
      <c r="BG180" s="1" t="s">
        <v>79</v>
      </c>
      <c r="BH180" s="1" t="s">
        <v>79</v>
      </c>
      <c r="BI180" s="1" t="s">
        <v>79</v>
      </c>
      <c r="BJ180" s="60" t="s">
        <v>79</v>
      </c>
      <c r="BK180" s="60" t="s">
        <v>79</v>
      </c>
      <c r="BL180" s="60" t="s">
        <v>79</v>
      </c>
      <c r="BM180" s="56">
        <v>1924</v>
      </c>
      <c r="BN180" s="1">
        <f t="shared" si="25"/>
        <v>90</v>
      </c>
      <c r="BO180" s="1">
        <v>1</v>
      </c>
      <c r="BP180" s="56" t="s">
        <v>78</v>
      </c>
      <c r="BQ180" s="56" t="s">
        <v>79</v>
      </c>
      <c r="BR180" s="56" t="s">
        <v>79</v>
      </c>
      <c r="BS180" s="56" t="s">
        <v>79</v>
      </c>
      <c r="BV180" s="12">
        <v>362.24</v>
      </c>
      <c r="BW180" s="12">
        <v>187.89</v>
      </c>
      <c r="BX180" s="12">
        <v>0</v>
      </c>
      <c r="BY180" s="12">
        <v>0</v>
      </c>
      <c r="BZ180" s="12">
        <v>0</v>
      </c>
      <c r="CA180" s="12">
        <v>5.75</v>
      </c>
      <c r="CB180" s="12">
        <v>168.6</v>
      </c>
      <c r="CC180" s="12">
        <v>0</v>
      </c>
      <c r="CD180" s="12">
        <v>0</v>
      </c>
      <c r="CE180" s="56">
        <v>8</v>
      </c>
      <c r="CF180" s="63">
        <v>1992</v>
      </c>
      <c r="CG180" s="12">
        <v>136.90899999999999</v>
      </c>
      <c r="CH180" s="12">
        <v>0.217</v>
      </c>
      <c r="CI180" s="12">
        <v>0</v>
      </c>
      <c r="CJ180" s="12">
        <v>0</v>
      </c>
      <c r="CK180" s="12">
        <v>0</v>
      </c>
      <c r="CL180" s="12">
        <v>0.12150000000000001</v>
      </c>
      <c r="CM180" s="12">
        <v>136.57050000000001</v>
      </c>
      <c r="CN180" s="12">
        <v>0</v>
      </c>
      <c r="CO180" s="12">
        <v>0</v>
      </c>
      <c r="CP180" s="56">
        <v>8</v>
      </c>
      <c r="CQ180" s="63">
        <v>1992</v>
      </c>
      <c r="CR180" s="12">
        <v>144.38999999999999</v>
      </c>
      <c r="CS180" s="12">
        <v>3.97</v>
      </c>
      <c r="CT180" s="12">
        <v>0</v>
      </c>
      <c r="CU180" s="12">
        <v>0</v>
      </c>
      <c r="CV180" s="12">
        <v>0</v>
      </c>
      <c r="CW180" s="12">
        <v>1.17</v>
      </c>
      <c r="CX180" s="12">
        <v>99.52</v>
      </c>
      <c r="CY180" s="12">
        <v>0</v>
      </c>
      <c r="CZ180" s="12">
        <v>0</v>
      </c>
      <c r="DA180" s="56">
        <v>8</v>
      </c>
      <c r="DB180" s="63">
        <v>1992</v>
      </c>
      <c r="DC180" s="12">
        <v>281.29899999999998</v>
      </c>
      <c r="DD180" s="12">
        <v>4.1870000000000003</v>
      </c>
      <c r="DE180" s="12">
        <v>0</v>
      </c>
      <c r="DF180" s="12">
        <v>0</v>
      </c>
      <c r="DG180" s="12">
        <v>0</v>
      </c>
      <c r="DH180" s="12">
        <v>1.2915000000000001</v>
      </c>
      <c r="DI180" s="12">
        <v>236.09049999999999</v>
      </c>
      <c r="DJ180" s="12">
        <v>0</v>
      </c>
      <c r="DK180" s="12">
        <v>0</v>
      </c>
      <c r="DL180" s="14">
        <v>0.77655421819787995</v>
      </c>
      <c r="DM180" s="14">
        <f>CG180/DC180</f>
        <v>0.48670276111895172</v>
      </c>
      <c r="DP180" s="122"/>
      <c r="DQ180" s="122"/>
      <c r="DR180" s="183"/>
      <c r="DS180" s="183"/>
      <c r="DT180" s="183"/>
      <c r="DY180" s="184"/>
      <c r="DZ180" s="184"/>
      <c r="EA180" s="184"/>
      <c r="EB180" s="185"/>
      <c r="EC180" s="186"/>
      <c r="ED180" s="186"/>
      <c r="EE180" s="186"/>
      <c r="EF180" s="181"/>
    </row>
    <row r="181" spans="1:136" ht="15">
      <c r="A181" s="1" t="s">
        <v>763</v>
      </c>
      <c r="B181" s="84" t="s">
        <v>997</v>
      </c>
      <c r="C181" s="84"/>
      <c r="G181" s="84"/>
      <c r="H181" s="84"/>
      <c r="I181" s="84"/>
      <c r="J181" s="84"/>
      <c r="M181" s="1" t="s">
        <v>386</v>
      </c>
      <c r="N181" s="1" t="s">
        <v>387</v>
      </c>
      <c r="O181" s="55" t="s">
        <v>761</v>
      </c>
      <c r="Q181" s="1">
        <v>451</v>
      </c>
      <c r="R181" s="1"/>
      <c r="S181" s="1"/>
      <c r="V181">
        <v>50.890826346572901</v>
      </c>
      <c r="W181">
        <v>20.892001805502101</v>
      </c>
      <c r="X181" s="4">
        <v>50.88</v>
      </c>
      <c r="Y181" s="4">
        <v>20.88</v>
      </c>
      <c r="Z181" s="264">
        <f t="shared" si="18"/>
        <v>1.082634657289816E-2</v>
      </c>
      <c r="AA181" s="264">
        <f t="shared" si="19"/>
        <v>1.2001805502102059E-2</v>
      </c>
      <c r="AB181" s="1" t="s">
        <v>762</v>
      </c>
      <c r="AC181" s="1"/>
      <c r="AD181" s="79"/>
      <c r="AE181" s="1"/>
      <c r="AF181" s="1"/>
      <c r="AG181" s="1"/>
      <c r="AH181" s="79"/>
      <c r="AI181" s="79"/>
      <c r="AJ181" s="71">
        <f t="shared" si="20"/>
        <v>0</v>
      </c>
      <c r="AK181" s="9"/>
      <c r="AU181" s="1"/>
      <c r="AV181" s="79"/>
      <c r="AW181" s="1"/>
      <c r="AX181" s="120" t="e">
        <f t="shared" si="24"/>
        <v>#DIV/0!</v>
      </c>
      <c r="AY181" s="119"/>
      <c r="AZ181" s="1" t="s">
        <v>358</v>
      </c>
      <c r="BN181" s="1">
        <f t="shared" si="25"/>
        <v>2014</v>
      </c>
      <c r="BV181" s="1">
        <v>521</v>
      </c>
      <c r="BW181" s="1"/>
      <c r="BX181" s="1"/>
      <c r="BY181" s="1"/>
      <c r="BZ181" s="1"/>
      <c r="CA181" s="1"/>
      <c r="CB181" s="1"/>
      <c r="CC181" s="1"/>
      <c r="CD181" s="1"/>
      <c r="CE181" s="55" t="s">
        <v>416</v>
      </c>
      <c r="CF181" s="1"/>
      <c r="CG181" s="1">
        <v>109</v>
      </c>
      <c r="CH181" s="1"/>
      <c r="CI181" s="1"/>
      <c r="CJ181" s="1"/>
      <c r="CK181" s="1"/>
      <c r="CL181" s="1"/>
      <c r="CM181" s="1"/>
      <c r="CN181" s="1"/>
      <c r="CO181" s="1"/>
      <c r="CP181" s="55" t="s">
        <v>416</v>
      </c>
      <c r="CQ181" s="1">
        <v>1992</v>
      </c>
      <c r="CR181" s="1">
        <v>105</v>
      </c>
      <c r="CS181" s="1"/>
      <c r="CT181" s="1"/>
      <c r="CU181" s="1"/>
      <c r="CV181" s="1"/>
      <c r="CW181" s="1"/>
      <c r="CX181" s="1"/>
      <c r="CY181" s="1"/>
      <c r="CZ181" s="1"/>
      <c r="DA181" s="55" t="s">
        <v>416</v>
      </c>
      <c r="DB181" s="1"/>
      <c r="DC181" s="1">
        <v>214</v>
      </c>
      <c r="DL181" s="1"/>
      <c r="DM181" s="91">
        <v>0.41</v>
      </c>
      <c r="DP181" s="122"/>
      <c r="DQ181" s="122"/>
      <c r="DR181" s="183"/>
      <c r="DS181" s="183"/>
      <c r="DT181" s="183"/>
      <c r="DY181" s="184"/>
      <c r="DZ181" s="184"/>
      <c r="EA181" s="184"/>
      <c r="EB181" s="185"/>
      <c r="EC181" s="186"/>
      <c r="ED181" s="186"/>
      <c r="EE181" s="186"/>
      <c r="EF181" s="181"/>
    </row>
    <row r="182" spans="1:136" ht="15">
      <c r="A182" s="1" t="s">
        <v>764</v>
      </c>
      <c r="B182" s="84" t="s">
        <v>997</v>
      </c>
      <c r="C182" s="84"/>
      <c r="G182" s="84"/>
      <c r="H182" s="84"/>
      <c r="I182" s="84"/>
      <c r="J182" s="84"/>
      <c r="M182" s="1" t="s">
        <v>386</v>
      </c>
      <c r="N182" s="1" t="s">
        <v>387</v>
      </c>
      <c r="O182" s="55" t="s">
        <v>761</v>
      </c>
      <c r="Q182" s="1">
        <v>451</v>
      </c>
      <c r="R182" s="1"/>
      <c r="S182" s="1"/>
      <c r="V182">
        <v>50.890826346572901</v>
      </c>
      <c r="W182">
        <v>20.892001805502101</v>
      </c>
      <c r="X182" s="4">
        <v>50.88</v>
      </c>
      <c r="Y182" s="4">
        <v>20.88</v>
      </c>
      <c r="Z182" s="264">
        <f t="shared" si="18"/>
        <v>1.082634657289816E-2</v>
      </c>
      <c r="AA182" s="264">
        <f t="shared" si="19"/>
        <v>1.2001805502102059E-2</v>
      </c>
      <c r="AB182" s="1" t="s">
        <v>762</v>
      </c>
      <c r="AC182" s="1"/>
      <c r="AD182" s="79"/>
      <c r="AE182" s="1"/>
      <c r="AF182" s="1"/>
      <c r="AG182" s="1"/>
      <c r="AH182" s="79"/>
      <c r="AI182" s="79"/>
      <c r="AJ182" s="71">
        <f t="shared" si="20"/>
        <v>0</v>
      </c>
      <c r="AK182" s="9"/>
      <c r="AU182" s="1"/>
      <c r="AV182" s="79"/>
      <c r="AW182" s="1"/>
      <c r="AX182" s="120" t="e">
        <f t="shared" si="24"/>
        <v>#DIV/0!</v>
      </c>
      <c r="AY182" s="119"/>
      <c r="AZ182" s="1" t="s">
        <v>358</v>
      </c>
      <c r="BN182" s="1">
        <f t="shared" si="25"/>
        <v>2014</v>
      </c>
      <c r="BV182" s="1">
        <v>203</v>
      </c>
      <c r="BW182" s="1"/>
      <c r="BX182" s="1"/>
      <c r="BY182" s="1"/>
      <c r="BZ182" s="1"/>
      <c r="CA182" s="1"/>
      <c r="CB182" s="1"/>
      <c r="CC182" s="1"/>
      <c r="CD182" s="1"/>
      <c r="CE182" s="55" t="s">
        <v>416</v>
      </c>
      <c r="CF182" s="1"/>
      <c r="CG182" s="1">
        <v>165</v>
      </c>
      <c r="CH182" s="1"/>
      <c r="CI182" s="1"/>
      <c r="CJ182" s="1"/>
      <c r="CK182" s="1"/>
      <c r="CL182" s="1"/>
      <c r="CM182" s="1"/>
      <c r="CN182" s="1"/>
      <c r="CO182" s="1"/>
      <c r="CP182" s="55" t="s">
        <v>416</v>
      </c>
      <c r="CQ182" s="1">
        <v>1992</v>
      </c>
      <c r="CR182" s="1">
        <v>183</v>
      </c>
      <c r="CS182" s="1"/>
      <c r="CT182" s="1"/>
      <c r="CU182" s="1"/>
      <c r="CV182" s="1"/>
      <c r="CW182" s="1"/>
      <c r="CX182" s="1"/>
      <c r="CY182" s="1"/>
      <c r="CZ182" s="1"/>
      <c r="DA182" s="55" t="s">
        <v>416</v>
      </c>
      <c r="DB182" s="1"/>
      <c r="DC182" s="1">
        <v>348</v>
      </c>
      <c r="DL182" s="1"/>
      <c r="DM182" s="91">
        <v>1.72</v>
      </c>
      <c r="DP182" s="122"/>
      <c r="DQ182" s="122"/>
      <c r="DR182" s="183"/>
      <c r="DS182" s="183"/>
      <c r="DT182" s="183"/>
      <c r="DY182" s="184"/>
      <c r="DZ182" s="184"/>
      <c r="EA182" s="184"/>
      <c r="EB182" s="185"/>
      <c r="EC182" s="186"/>
      <c r="ED182" s="186"/>
      <c r="EE182" s="186"/>
      <c r="EF182" s="181"/>
    </row>
    <row r="183" spans="1:136" ht="27">
      <c r="A183" s="193" t="s">
        <v>1305</v>
      </c>
      <c r="B183" s="194" t="s">
        <v>997</v>
      </c>
      <c r="C183" s="194" t="s">
        <v>997</v>
      </c>
      <c r="D183" s="193">
        <v>2015</v>
      </c>
      <c r="E183" s="193" t="s">
        <v>1306</v>
      </c>
      <c r="F183" s="193">
        <v>2015</v>
      </c>
      <c r="G183" s="193" t="s">
        <v>997</v>
      </c>
      <c r="H183" s="193" t="s">
        <v>997</v>
      </c>
      <c r="I183" s="193" t="s">
        <v>997</v>
      </c>
      <c r="J183" s="193" t="s">
        <v>997</v>
      </c>
      <c r="K183" s="193" t="s">
        <v>1307</v>
      </c>
      <c r="L183" s="193"/>
      <c r="M183" s="193" t="s">
        <v>1270</v>
      </c>
      <c r="N183" s="193" t="s">
        <v>1271</v>
      </c>
      <c r="O183" s="193" t="s">
        <v>1294</v>
      </c>
      <c r="P183" s="193" t="s">
        <v>96</v>
      </c>
      <c r="Q183" s="195"/>
      <c r="R183" s="195">
        <v>26</v>
      </c>
      <c r="S183" s="193"/>
      <c r="T183" s="193"/>
      <c r="U183" s="193"/>
      <c r="V183">
        <v>46.6405146813551</v>
      </c>
      <c r="W183">
        <v>22.715098778449299</v>
      </c>
      <c r="X183" s="196">
        <v>46.64</v>
      </c>
      <c r="Y183" s="196">
        <v>22.72</v>
      </c>
      <c r="Z183" s="264">
        <f t="shared" si="18"/>
        <v>5.1468135509935564E-4</v>
      </c>
      <c r="AA183" s="264">
        <f t="shared" si="19"/>
        <v>-4.9012215506998302E-3</v>
      </c>
      <c r="AB183" s="197" t="s">
        <v>1308</v>
      </c>
      <c r="AC183" s="197" t="s">
        <v>1343</v>
      </c>
      <c r="AD183" s="198" t="s">
        <v>1309</v>
      </c>
      <c r="AE183" s="193"/>
      <c r="AF183" s="193"/>
      <c r="AG183" s="193"/>
      <c r="AH183" s="199">
        <v>924</v>
      </c>
      <c r="AI183" s="199">
        <v>359</v>
      </c>
      <c r="AJ183" s="193">
        <f t="shared" si="20"/>
        <v>565</v>
      </c>
      <c r="AK183" s="199">
        <v>34.799999999999997</v>
      </c>
      <c r="AL183" s="195"/>
      <c r="AM183" s="200">
        <v>18.5</v>
      </c>
      <c r="AN183" s="195"/>
      <c r="AO183" s="200">
        <v>-8.1</v>
      </c>
      <c r="AP183" s="200">
        <v>26.6</v>
      </c>
      <c r="AQ183" s="195"/>
      <c r="AR183" s="195"/>
      <c r="AS183" s="195"/>
      <c r="AT183" s="200">
        <v>4.5999999999999996</v>
      </c>
      <c r="AU183" s="195"/>
      <c r="AV183" s="200" t="s">
        <v>63</v>
      </c>
      <c r="AW183" s="195"/>
      <c r="AX183" s="120">
        <f t="shared" si="24"/>
        <v>200.86956521739131</v>
      </c>
      <c r="AY183" s="200">
        <v>25</v>
      </c>
      <c r="AZ183" s="193"/>
      <c r="BA183" s="193"/>
      <c r="BB183" s="193"/>
      <c r="BC183" s="193"/>
      <c r="BD183" s="193"/>
      <c r="BE183" s="193"/>
      <c r="BF183" s="193"/>
      <c r="BG183" s="193"/>
      <c r="BH183" s="193"/>
      <c r="BI183" s="193"/>
      <c r="BJ183" s="193"/>
      <c r="BK183" s="193"/>
      <c r="BL183" s="193"/>
      <c r="BM183" s="193"/>
      <c r="BN183" s="193"/>
      <c r="BO183" s="193"/>
      <c r="BP183" s="193"/>
      <c r="BQ183" s="193"/>
      <c r="BR183" s="193"/>
      <c r="BS183" s="193"/>
      <c r="BT183" s="193"/>
      <c r="BU183" s="193"/>
      <c r="BV183" s="201"/>
      <c r="BW183" s="201"/>
      <c r="BX183" s="201"/>
      <c r="BY183" s="201"/>
      <c r="BZ183" s="201"/>
      <c r="CA183" s="201"/>
      <c r="CB183" s="201"/>
      <c r="CC183" s="201"/>
      <c r="CD183" s="201"/>
      <c r="CE183" s="193"/>
      <c r="CF183" s="193"/>
      <c r="CG183" s="201"/>
      <c r="CH183" s="201"/>
      <c r="CI183" s="201"/>
      <c r="CJ183" s="201"/>
      <c r="CK183" s="201"/>
      <c r="CL183" s="201"/>
      <c r="CM183" s="201"/>
      <c r="CN183" s="201"/>
      <c r="CO183" s="201"/>
      <c r="CP183" s="193"/>
      <c r="CQ183" s="193"/>
      <c r="CR183" s="201"/>
      <c r="CS183" s="201"/>
      <c r="CT183" s="201"/>
      <c r="CU183" s="201"/>
      <c r="CV183" s="201"/>
      <c r="CW183" s="201"/>
      <c r="CX183" s="201"/>
      <c r="CY183" s="201"/>
      <c r="CZ183" s="201"/>
      <c r="DA183" s="193"/>
      <c r="DB183" s="193"/>
      <c r="DC183" s="201"/>
      <c r="DD183" s="193"/>
      <c r="DE183" s="193"/>
      <c r="DF183" s="193"/>
      <c r="DG183" s="193"/>
      <c r="DH183" s="193"/>
      <c r="DI183" s="193"/>
      <c r="DJ183" s="193"/>
      <c r="DK183" s="193"/>
      <c r="DL183" s="202"/>
      <c r="DM183" s="193"/>
      <c r="DN183" s="193"/>
      <c r="DO183" s="193"/>
      <c r="DP183" s="203"/>
      <c r="DQ183" s="203"/>
      <c r="DR183" s="204"/>
      <c r="DS183" s="204"/>
      <c r="DT183" s="204"/>
      <c r="DU183" s="193"/>
      <c r="DV183" s="193"/>
      <c r="DW183" s="193"/>
      <c r="DX183" s="193"/>
      <c r="DY183" s="193"/>
      <c r="DZ183" s="193"/>
      <c r="EA183" s="193"/>
      <c r="EB183" s="193"/>
      <c r="EC183" s="247">
        <v>6.96</v>
      </c>
      <c r="ED183" s="247">
        <v>5.07</v>
      </c>
      <c r="EE183" s="247">
        <v>1.98</v>
      </c>
      <c r="EF183" s="193"/>
    </row>
    <row r="184" spans="1:136" ht="15">
      <c r="A184" s="1" t="s">
        <v>1276</v>
      </c>
      <c r="M184" s="1" t="s">
        <v>1270</v>
      </c>
      <c r="N184" s="1" t="s">
        <v>1271</v>
      </c>
      <c r="P184" s="1" t="s">
        <v>96</v>
      </c>
      <c r="Z184" s="264">
        <f t="shared" si="18"/>
        <v>0</v>
      </c>
      <c r="AA184" s="264">
        <f t="shared" si="19"/>
        <v>0</v>
      </c>
      <c r="AD184" s="6" t="s">
        <v>1277</v>
      </c>
      <c r="AH184" s="8">
        <v>756</v>
      </c>
      <c r="AI184" s="8">
        <v>369</v>
      </c>
      <c r="AJ184" s="109">
        <f t="shared" si="20"/>
        <v>387</v>
      </c>
      <c r="AK184" s="117">
        <v>10.9</v>
      </c>
      <c r="AL184" s="1"/>
      <c r="AM184" s="1">
        <v>23.4</v>
      </c>
      <c r="AN184" s="1"/>
      <c r="AO184" s="1">
        <v>-5.8</v>
      </c>
      <c r="AP184" s="1">
        <v>29.2</v>
      </c>
      <c r="AQ184" s="1"/>
      <c r="AR184" s="1"/>
      <c r="AS184" s="1"/>
      <c r="AT184" s="1">
        <v>8.1999999999999993</v>
      </c>
      <c r="AU184" s="1"/>
      <c r="AV184" s="1" t="s">
        <v>63</v>
      </c>
      <c r="AW184" s="1"/>
      <c r="AX184" s="1"/>
      <c r="AY184" s="1">
        <v>23</v>
      </c>
      <c r="BV184" s="1"/>
      <c r="BW184" s="1"/>
      <c r="BX184" s="1"/>
      <c r="BY184" s="1"/>
      <c r="BZ184" s="1"/>
      <c r="CA184" s="1"/>
      <c r="CB184" s="1"/>
      <c r="CC184" s="1"/>
      <c r="CD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B184" s="1"/>
      <c r="DC184" s="1"/>
      <c r="DL184" s="1"/>
      <c r="DP184" s="122"/>
      <c r="DQ184" s="122"/>
      <c r="DR184" s="183"/>
      <c r="DS184" s="183"/>
      <c r="DT184" s="183"/>
      <c r="EC184" s="210"/>
      <c r="ED184" s="210"/>
      <c r="EE184" s="210"/>
    </row>
    <row r="185" spans="1:136" ht="27">
      <c r="A185" s="193" t="s">
        <v>1314</v>
      </c>
      <c r="B185" s="194" t="s">
        <v>997</v>
      </c>
      <c r="C185" s="194" t="s">
        <v>997</v>
      </c>
      <c r="D185" s="193">
        <v>2015</v>
      </c>
      <c r="E185" s="193" t="s">
        <v>1315</v>
      </c>
      <c r="F185" s="193">
        <v>2015</v>
      </c>
      <c r="G185" s="193" t="s">
        <v>997</v>
      </c>
      <c r="H185" s="193" t="s">
        <v>997</v>
      </c>
      <c r="I185" s="193" t="s">
        <v>997</v>
      </c>
      <c r="J185" s="193" t="s">
        <v>997</v>
      </c>
      <c r="K185" s="193" t="s">
        <v>1316</v>
      </c>
      <c r="L185" s="193"/>
      <c r="M185" s="193" t="s">
        <v>1270</v>
      </c>
      <c r="N185" s="193" t="s">
        <v>1271</v>
      </c>
      <c r="O185" s="193" t="s">
        <v>1294</v>
      </c>
      <c r="P185" s="193" t="s">
        <v>1062</v>
      </c>
      <c r="Q185" s="195"/>
      <c r="R185" s="195">
        <v>23.6</v>
      </c>
      <c r="S185" s="193"/>
      <c r="T185" s="193"/>
      <c r="U185" s="193"/>
      <c r="V185">
        <v>45.130634976474397</v>
      </c>
      <c r="W185">
        <v>22.628779583646999</v>
      </c>
      <c r="X185" s="196">
        <v>45.13</v>
      </c>
      <c r="Y185" s="196">
        <v>22.63</v>
      </c>
      <c r="Z185" s="264">
        <f t="shared" si="18"/>
        <v>6.3497647439447746E-4</v>
      </c>
      <c r="AA185" s="264">
        <f t="shared" si="19"/>
        <v>-1.2204163530000756E-3</v>
      </c>
      <c r="AB185" s="197" t="s">
        <v>1317</v>
      </c>
      <c r="AC185" s="197" t="s">
        <v>1344</v>
      </c>
      <c r="AD185" s="198" t="s">
        <v>1318</v>
      </c>
      <c r="AE185" s="193"/>
      <c r="AF185" s="193"/>
      <c r="AG185" s="193"/>
      <c r="AH185" s="199">
        <v>869</v>
      </c>
      <c r="AI185" s="199">
        <v>370</v>
      </c>
      <c r="AJ185" s="193">
        <f t="shared" si="20"/>
        <v>499</v>
      </c>
      <c r="AK185" s="199">
        <v>18.399999999999999</v>
      </c>
      <c r="AL185" s="195"/>
      <c r="AM185" s="200">
        <v>21.2</v>
      </c>
      <c r="AN185" s="195"/>
      <c r="AO185" s="200">
        <v>-6.6</v>
      </c>
      <c r="AP185" s="200">
        <v>27.8</v>
      </c>
      <c r="AQ185" s="195"/>
      <c r="AR185" s="195"/>
      <c r="AS185" s="195"/>
      <c r="AT185" s="200">
        <v>6.6</v>
      </c>
      <c r="AU185" s="195"/>
      <c r="AV185" s="200" t="s">
        <v>63</v>
      </c>
      <c r="AW185" s="195"/>
      <c r="AX185" s="195"/>
      <c r="AY185" s="200">
        <v>23</v>
      </c>
      <c r="AZ185" s="193"/>
      <c r="BA185" s="193"/>
      <c r="BB185" s="193"/>
      <c r="BC185" s="193"/>
      <c r="BD185" s="193"/>
      <c r="BE185" s="193"/>
      <c r="BF185" s="193"/>
      <c r="BG185" s="193"/>
      <c r="BH185" s="193"/>
      <c r="BI185" s="193"/>
      <c r="BJ185" s="193"/>
      <c r="BK185" s="193"/>
      <c r="BL185" s="193"/>
      <c r="BM185" s="193"/>
      <c r="BN185" s="193"/>
      <c r="BO185" s="193"/>
      <c r="BP185" s="193"/>
      <c r="BQ185" s="193"/>
      <c r="BR185" s="193"/>
      <c r="BS185" s="193"/>
      <c r="BT185" s="193"/>
      <c r="BU185" s="193"/>
      <c r="BV185" s="201"/>
      <c r="BW185" s="201"/>
      <c r="BX185" s="201"/>
      <c r="BY185" s="201"/>
      <c r="BZ185" s="201"/>
      <c r="CA185" s="201"/>
      <c r="CB185" s="201"/>
      <c r="CC185" s="201"/>
      <c r="CD185" s="201"/>
      <c r="CE185" s="193"/>
      <c r="CF185" s="193"/>
      <c r="CG185" s="201"/>
      <c r="CH185" s="201"/>
      <c r="CI185" s="201"/>
      <c r="CJ185" s="201"/>
      <c r="CK185" s="201"/>
      <c r="CL185" s="201"/>
      <c r="CM185" s="201"/>
      <c r="CN185" s="201"/>
      <c r="CO185" s="201"/>
      <c r="CP185" s="193"/>
      <c r="CQ185" s="193"/>
      <c r="CR185" s="201"/>
      <c r="CS185" s="201"/>
      <c r="CT185" s="201"/>
      <c r="CU185" s="201"/>
      <c r="CV185" s="201"/>
      <c r="CW185" s="201"/>
      <c r="CX185" s="201"/>
      <c r="CY185" s="201"/>
      <c r="CZ185" s="201"/>
      <c r="DA185" s="193"/>
      <c r="DB185" s="193"/>
      <c r="DC185" s="201"/>
      <c r="DD185" s="193"/>
      <c r="DE185" s="193"/>
      <c r="DF185" s="193"/>
      <c r="DG185" s="193"/>
      <c r="DH185" s="193"/>
      <c r="DI185" s="193"/>
      <c r="DJ185" s="193"/>
      <c r="DK185" s="193"/>
      <c r="DL185" s="202"/>
      <c r="DM185" s="193"/>
      <c r="DN185" s="193"/>
      <c r="DO185" s="193"/>
      <c r="DP185" s="203"/>
      <c r="DQ185" s="203"/>
      <c r="DR185" s="204"/>
      <c r="DS185" s="204"/>
      <c r="DT185" s="204"/>
      <c r="DU185" s="193"/>
      <c r="DV185" s="193"/>
      <c r="DW185" s="193"/>
      <c r="DX185" s="193"/>
      <c r="DY185" s="193"/>
      <c r="DZ185" s="193"/>
      <c r="EA185" s="193"/>
      <c r="EB185" s="193"/>
      <c r="EC185" s="247">
        <v>3.8</v>
      </c>
      <c r="ED185" s="247">
        <v>4.95</v>
      </c>
      <c r="EE185" s="247">
        <v>1.95</v>
      </c>
      <c r="EF185" s="193"/>
    </row>
    <row r="186" spans="1:136" ht="15">
      <c r="A186" s="1" t="s">
        <v>1280</v>
      </c>
      <c r="M186" s="1" t="s">
        <v>1270</v>
      </c>
      <c r="N186" s="1" t="s">
        <v>1271</v>
      </c>
      <c r="P186" s="1" t="s">
        <v>96</v>
      </c>
      <c r="Z186" s="264">
        <f t="shared" si="18"/>
        <v>0</v>
      </c>
      <c r="AA186" s="264">
        <f t="shared" si="19"/>
        <v>0</v>
      </c>
      <c r="AD186" s="6" t="s">
        <v>1281</v>
      </c>
      <c r="AH186" s="8">
        <v>652</v>
      </c>
      <c r="AI186" s="8">
        <v>410</v>
      </c>
      <c r="AJ186" s="109">
        <f t="shared" si="20"/>
        <v>242</v>
      </c>
      <c r="AK186" s="117">
        <v>9.6</v>
      </c>
      <c r="AL186" s="1"/>
      <c r="AM186" s="1">
        <v>26.2</v>
      </c>
      <c r="AN186" s="1"/>
      <c r="AO186" s="1">
        <v>-4.9000000000000004</v>
      </c>
      <c r="AP186" s="1">
        <v>31.1</v>
      </c>
      <c r="AQ186" s="1"/>
      <c r="AR186" s="1"/>
      <c r="AS186" s="1"/>
      <c r="AT186" s="1">
        <v>10</v>
      </c>
      <c r="AU186" s="1"/>
      <c r="AV186" s="1" t="s">
        <v>145</v>
      </c>
      <c r="AW186" s="1"/>
      <c r="AX186" s="1"/>
      <c r="AY186" s="1">
        <v>23</v>
      </c>
      <c r="BV186" s="1"/>
      <c r="BW186" s="1"/>
      <c r="BX186" s="1"/>
      <c r="BY186" s="1"/>
      <c r="BZ186" s="1"/>
      <c r="CA186" s="1"/>
      <c r="CB186" s="1"/>
      <c r="CC186" s="1"/>
      <c r="CD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B186" s="1"/>
      <c r="DC186" s="1"/>
      <c r="DL186" s="1"/>
      <c r="DP186" s="122"/>
      <c r="DQ186" s="122"/>
      <c r="DR186" s="183"/>
      <c r="DS186" s="183"/>
      <c r="DT186" s="183"/>
      <c r="DY186" s="225"/>
      <c r="DZ186" s="225"/>
      <c r="EA186" s="225"/>
      <c r="EB186" s="225"/>
      <c r="EC186" s="252"/>
      <c r="ED186" s="252"/>
      <c r="EE186" s="252"/>
      <c r="EF186" s="225"/>
    </row>
    <row r="187" spans="1:136" ht="15">
      <c r="A187" s="1" t="s">
        <v>1269</v>
      </c>
      <c r="G187" s="84"/>
      <c r="H187" s="84"/>
      <c r="I187" s="84"/>
      <c r="J187" s="84"/>
      <c r="M187" s="1" t="s">
        <v>1270</v>
      </c>
      <c r="N187" s="1" t="s">
        <v>1271</v>
      </c>
      <c r="P187" s="1" t="s">
        <v>96</v>
      </c>
      <c r="V187">
        <v>47.644262909160197</v>
      </c>
      <c r="W187">
        <v>24.026180786515699</v>
      </c>
      <c r="X187" s="4">
        <v>47.64</v>
      </c>
      <c r="Y187" s="4">
        <v>24.03</v>
      </c>
      <c r="Z187" s="264">
        <f t="shared" si="18"/>
        <v>4.2629091601966707E-3</v>
      </c>
      <c r="AA187" s="264">
        <f t="shared" si="19"/>
        <v>-3.8192134843022529E-3</v>
      </c>
      <c r="AD187" s="6" t="s">
        <v>1272</v>
      </c>
      <c r="AH187" s="8">
        <v>809</v>
      </c>
      <c r="AI187" s="8">
        <v>490</v>
      </c>
      <c r="AJ187" s="71">
        <f t="shared" si="20"/>
        <v>319</v>
      </c>
      <c r="AK187" s="117">
        <v>23.8</v>
      </c>
      <c r="AM187" s="9">
        <v>20.399999999999999</v>
      </c>
      <c r="AO187" s="9">
        <v>-9.1</v>
      </c>
      <c r="AP187" s="9">
        <v>29.5</v>
      </c>
      <c r="AT187" s="9">
        <v>5.7</v>
      </c>
      <c r="AV187" s="9" t="s">
        <v>63</v>
      </c>
      <c r="AY187" s="11">
        <v>25</v>
      </c>
      <c r="DP187" s="122"/>
      <c r="DQ187" s="122"/>
      <c r="DR187" s="183"/>
      <c r="DS187" s="183"/>
      <c r="DT187" s="183"/>
      <c r="EC187" s="210"/>
      <c r="ED187" s="210"/>
      <c r="EE187" s="210"/>
    </row>
    <row r="188" spans="1:136" ht="13" customHeight="1">
      <c r="A188" s="193" t="s">
        <v>1299</v>
      </c>
      <c r="B188" s="194" t="s">
        <v>997</v>
      </c>
      <c r="C188" s="194" t="s">
        <v>997</v>
      </c>
      <c r="D188" s="193">
        <v>2015</v>
      </c>
      <c r="E188" s="193" t="s">
        <v>1292</v>
      </c>
      <c r="F188" s="193">
        <v>2015</v>
      </c>
      <c r="G188" s="193" t="s">
        <v>997</v>
      </c>
      <c r="H188" s="193" t="s">
        <v>997</v>
      </c>
      <c r="I188" s="193" t="s">
        <v>997</v>
      </c>
      <c r="J188" s="193" t="s">
        <v>997</v>
      </c>
      <c r="K188" s="193" t="s">
        <v>1293</v>
      </c>
      <c r="L188" s="193"/>
      <c r="M188" s="193" t="s">
        <v>1270</v>
      </c>
      <c r="N188" s="193" t="s">
        <v>1271</v>
      </c>
      <c r="O188" s="193" t="s">
        <v>1294</v>
      </c>
      <c r="P188" s="193" t="s">
        <v>96</v>
      </c>
      <c r="Q188" s="195">
        <v>4000</v>
      </c>
      <c r="R188" s="195">
        <v>250</v>
      </c>
      <c r="S188" s="193"/>
      <c r="T188" s="193"/>
      <c r="U188" s="193"/>
      <c r="V188">
        <v>45.149743706149202</v>
      </c>
      <c r="W188">
        <v>22.0989668807673</v>
      </c>
      <c r="X188" s="196">
        <v>45.15</v>
      </c>
      <c r="Y188" s="196">
        <v>22.1</v>
      </c>
      <c r="Z188" s="264">
        <f t="shared" si="18"/>
        <v>-2.5629385079639633E-4</v>
      </c>
      <c r="AA188" s="264">
        <f t="shared" si="19"/>
        <v>-1.0331192327015515E-3</v>
      </c>
      <c r="AB188" s="197" t="s">
        <v>1295</v>
      </c>
      <c r="AC188" s="197" t="s">
        <v>1296</v>
      </c>
      <c r="AD188" s="198" t="s">
        <v>1297</v>
      </c>
      <c r="AE188" s="193"/>
      <c r="AF188" s="193">
        <v>393</v>
      </c>
      <c r="AG188" s="193"/>
      <c r="AH188" s="199">
        <v>992</v>
      </c>
      <c r="AI188" s="199">
        <v>368</v>
      </c>
      <c r="AJ188" s="193">
        <f t="shared" si="20"/>
        <v>624</v>
      </c>
      <c r="AK188" s="200">
        <v>21.1</v>
      </c>
      <c r="AL188" s="193"/>
      <c r="AM188" s="193">
        <v>18.8</v>
      </c>
      <c r="AN188" s="193"/>
      <c r="AO188" s="193">
        <v>-7</v>
      </c>
      <c r="AP188" s="193">
        <v>26.7</v>
      </c>
      <c r="AQ188" s="193"/>
      <c r="AR188" s="193"/>
      <c r="AS188" s="193">
        <v>14.2</v>
      </c>
      <c r="AT188" s="193">
        <v>5.6</v>
      </c>
      <c r="AU188" s="193"/>
      <c r="AV188" s="193" t="s">
        <v>1298</v>
      </c>
      <c r="AW188" s="193"/>
      <c r="AX188" s="193"/>
      <c r="AY188" s="193">
        <v>23</v>
      </c>
      <c r="AZ188" s="193"/>
      <c r="BA188" s="193"/>
      <c r="BB188" s="193"/>
      <c r="BC188" s="193"/>
      <c r="BD188" s="193"/>
      <c r="BE188" s="193"/>
      <c r="BF188" s="193"/>
      <c r="BG188" s="193"/>
      <c r="BH188" s="193"/>
      <c r="BI188" s="193"/>
      <c r="BJ188" s="193"/>
      <c r="BK188" s="193"/>
      <c r="BL188" s="193"/>
      <c r="BM188" s="193"/>
      <c r="BN188" s="193"/>
      <c r="BO188" s="193"/>
      <c r="BP188" s="193"/>
      <c r="BQ188" s="193"/>
      <c r="BR188" s="193"/>
      <c r="BS188" s="193"/>
      <c r="BT188" s="193"/>
      <c r="BU188" s="193"/>
      <c r="BV188" s="193"/>
      <c r="BW188" s="193"/>
      <c r="BX188" s="193"/>
      <c r="BY188" s="193"/>
      <c r="BZ188" s="193"/>
      <c r="CA188" s="193"/>
      <c r="CB188" s="193"/>
      <c r="CC188" s="193"/>
      <c r="CD188" s="193"/>
      <c r="CE188" s="193"/>
      <c r="CF188" s="193"/>
      <c r="CG188" s="193"/>
      <c r="CH188" s="193"/>
      <c r="CI188" s="193"/>
      <c r="CJ188" s="193"/>
      <c r="CK188" s="193"/>
      <c r="CL188" s="193"/>
      <c r="CM188" s="193"/>
      <c r="CN188" s="193"/>
      <c r="CO188" s="193"/>
      <c r="CP188" s="193"/>
      <c r="CQ188" s="193"/>
      <c r="CR188" s="193"/>
      <c r="CS188" s="193"/>
      <c r="CT188" s="193"/>
      <c r="CU188" s="193"/>
      <c r="CV188" s="193"/>
      <c r="CW188" s="193"/>
      <c r="CX188" s="193"/>
      <c r="CY188" s="193"/>
      <c r="CZ188" s="193"/>
      <c r="DA188" s="193"/>
      <c r="DB188" s="193"/>
      <c r="DC188" s="193"/>
      <c r="DD188" s="193"/>
      <c r="DE188" s="193"/>
      <c r="DF188" s="193"/>
      <c r="DG188" s="193"/>
      <c r="DH188" s="193"/>
      <c r="DI188" s="193"/>
      <c r="DJ188" s="193"/>
      <c r="DK188" s="193"/>
      <c r="DL188" s="193"/>
      <c r="DM188" s="193"/>
      <c r="DN188" s="193"/>
      <c r="DO188" s="193"/>
      <c r="DP188" s="203"/>
      <c r="DQ188" s="203"/>
      <c r="DR188" s="204"/>
      <c r="DS188" s="204"/>
      <c r="DT188" s="204"/>
      <c r="DU188" s="193"/>
      <c r="DV188" s="193"/>
      <c r="DW188" s="193"/>
      <c r="DX188" s="193"/>
      <c r="DY188" s="193"/>
      <c r="DZ188" s="193"/>
      <c r="EA188" s="193"/>
      <c r="EB188" s="193"/>
      <c r="EC188" s="247">
        <v>6.96</v>
      </c>
      <c r="ED188" s="247">
        <v>4.8</v>
      </c>
      <c r="EE188" s="247">
        <v>1.84</v>
      </c>
      <c r="EF188" s="193"/>
    </row>
    <row r="189" spans="1:136" ht="15">
      <c r="A189" s="1" t="s">
        <v>1282</v>
      </c>
      <c r="M189" s="1" t="s">
        <v>1270</v>
      </c>
      <c r="N189" s="1" t="s">
        <v>1271</v>
      </c>
      <c r="P189" s="1" t="s">
        <v>96</v>
      </c>
      <c r="Z189" s="264">
        <f t="shared" si="18"/>
        <v>0</v>
      </c>
      <c r="AA189" s="264">
        <f t="shared" si="19"/>
        <v>0</v>
      </c>
      <c r="AD189" s="6" t="s">
        <v>1283</v>
      </c>
      <c r="AH189" s="8">
        <v>649</v>
      </c>
      <c r="AI189" s="8">
        <v>375</v>
      </c>
      <c r="AJ189" s="109">
        <f t="shared" si="20"/>
        <v>274</v>
      </c>
      <c r="AK189" s="117">
        <v>5.7</v>
      </c>
      <c r="AL189" s="1"/>
      <c r="AM189" s="1">
        <v>25.1</v>
      </c>
      <c r="AN189" s="1"/>
      <c r="AO189" s="1">
        <v>-7.1</v>
      </c>
      <c r="AP189" s="1">
        <v>33.5</v>
      </c>
      <c r="AQ189" s="1"/>
      <c r="AR189" s="1"/>
      <c r="AS189" s="1"/>
      <c r="AT189" s="1">
        <v>8.8000000000000007</v>
      </c>
      <c r="AU189" s="1"/>
      <c r="AV189" s="1" t="s">
        <v>63</v>
      </c>
      <c r="AW189" s="1"/>
      <c r="AX189" s="1"/>
      <c r="AY189" s="1">
        <v>23</v>
      </c>
      <c r="BV189" s="1"/>
      <c r="BW189" s="1"/>
      <c r="BX189" s="1"/>
      <c r="BY189" s="1"/>
      <c r="BZ189" s="1"/>
      <c r="CA189" s="1"/>
      <c r="CB189" s="1"/>
      <c r="CC189" s="1"/>
      <c r="CD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B189" s="1"/>
      <c r="DC189" s="1"/>
      <c r="DL189" s="1"/>
      <c r="DP189" s="122"/>
      <c r="DQ189" s="122"/>
      <c r="DR189" s="183"/>
      <c r="DS189" s="183"/>
      <c r="DT189" s="183"/>
      <c r="DY189" s="225"/>
      <c r="DZ189" s="225"/>
      <c r="EA189" s="225"/>
      <c r="EB189" s="225"/>
      <c r="EC189" s="252"/>
      <c r="ED189" s="252"/>
      <c r="EE189" s="252"/>
      <c r="EF189" s="225"/>
    </row>
    <row r="190" spans="1:136" ht="15">
      <c r="A190" s="1" t="s">
        <v>1278</v>
      </c>
      <c r="M190" s="1" t="s">
        <v>1270</v>
      </c>
      <c r="N190" s="1" t="s">
        <v>1271</v>
      </c>
      <c r="P190" s="1" t="s">
        <v>96</v>
      </c>
      <c r="Z190" s="264">
        <f t="shared" si="18"/>
        <v>0</v>
      </c>
      <c r="AA190" s="264">
        <f t="shared" si="19"/>
        <v>0</v>
      </c>
      <c r="AD190" s="6" t="s">
        <v>1279</v>
      </c>
      <c r="AH190" s="8">
        <v>728</v>
      </c>
      <c r="AI190" s="8">
        <v>384</v>
      </c>
      <c r="AJ190" s="109">
        <f t="shared" si="20"/>
        <v>344</v>
      </c>
      <c r="AK190" s="117">
        <v>9.9</v>
      </c>
      <c r="AL190" s="1"/>
      <c r="AM190" s="1">
        <v>25.2</v>
      </c>
      <c r="AN190" s="1"/>
      <c r="AO190" s="1">
        <v>-4.9000000000000004</v>
      </c>
      <c r="AP190" s="1">
        <v>29.2</v>
      </c>
      <c r="AQ190" s="1"/>
      <c r="AR190" s="1"/>
      <c r="AS190" s="1"/>
      <c r="AT190" s="1">
        <v>8.8000000000000007</v>
      </c>
      <c r="AU190" s="1"/>
      <c r="AV190" s="1" t="s">
        <v>59</v>
      </c>
      <c r="AW190" s="1"/>
      <c r="AX190" s="1"/>
      <c r="AY190" s="1">
        <v>23</v>
      </c>
      <c r="BV190" s="1"/>
      <c r="BW190" s="1"/>
      <c r="BX190" s="1"/>
      <c r="BY190" s="1"/>
      <c r="BZ190" s="1"/>
      <c r="CA190" s="1"/>
      <c r="CB190" s="1"/>
      <c r="CC190" s="1"/>
      <c r="CD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B190" s="1"/>
      <c r="DC190" s="1"/>
      <c r="DL190" s="1"/>
      <c r="DP190" s="122"/>
      <c r="DQ190" s="122"/>
      <c r="DR190" s="183"/>
      <c r="DS190" s="183"/>
      <c r="DT190" s="183"/>
      <c r="EC190" s="210"/>
      <c r="ED190" s="210"/>
      <c r="EE190" s="210"/>
    </row>
    <row r="191" spans="1:136" ht="25.5" customHeight="1">
      <c r="A191" s="1" t="s">
        <v>1274</v>
      </c>
      <c r="G191" s="84"/>
      <c r="H191" s="84"/>
      <c r="I191" s="84"/>
      <c r="J191" s="84"/>
      <c r="M191" s="1" t="s">
        <v>1270</v>
      </c>
      <c r="N191" s="1" t="s">
        <v>1271</v>
      </c>
      <c r="P191" s="1" t="s">
        <v>96</v>
      </c>
      <c r="V191">
        <v>46.572539942078599</v>
      </c>
      <c r="W191">
        <v>22.6872328807132</v>
      </c>
      <c r="X191" s="4">
        <v>46.57</v>
      </c>
      <c r="Y191" s="4">
        <v>22.69</v>
      </c>
      <c r="Z191" s="264">
        <f t="shared" si="18"/>
        <v>2.5399420785987559E-3</v>
      </c>
      <c r="AA191" s="264">
        <f t="shared" si="19"/>
        <v>-2.7671192868012895E-3</v>
      </c>
      <c r="AD191" s="6" t="s">
        <v>1275</v>
      </c>
      <c r="AH191" s="8">
        <v>871</v>
      </c>
      <c r="AI191" s="8">
        <v>359</v>
      </c>
      <c r="AJ191" s="71">
        <f t="shared" si="20"/>
        <v>512</v>
      </c>
      <c r="AK191" s="117">
        <v>21.9</v>
      </c>
      <c r="AL191" s="1"/>
      <c r="AM191" s="1">
        <v>19.8</v>
      </c>
      <c r="AN191" s="1"/>
      <c r="AO191" s="1">
        <v>-7.5</v>
      </c>
      <c r="AP191" s="1">
        <v>27.3</v>
      </c>
      <c r="AQ191" s="1"/>
      <c r="AR191" s="1"/>
      <c r="AS191" s="1"/>
      <c r="AT191" s="1">
        <v>5.6</v>
      </c>
      <c r="AU191" s="1"/>
      <c r="AV191" s="1" t="s">
        <v>63</v>
      </c>
      <c r="AW191" s="1"/>
      <c r="AX191" s="1"/>
      <c r="AY191" s="1">
        <v>23</v>
      </c>
      <c r="BV191" s="1"/>
      <c r="BW191" s="1"/>
      <c r="BX191" s="1"/>
      <c r="BY191" s="1"/>
      <c r="BZ191" s="1"/>
      <c r="CA191" s="1"/>
      <c r="CB191" s="1"/>
      <c r="CC191" s="1"/>
      <c r="CD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B191" s="1"/>
      <c r="DC191" s="1"/>
      <c r="DL191" s="1"/>
      <c r="DP191" s="122"/>
      <c r="DQ191" s="122"/>
      <c r="DR191" s="183"/>
      <c r="DS191" s="183"/>
      <c r="DT191" s="183"/>
      <c r="EC191" s="210"/>
      <c r="ED191" s="210"/>
      <c r="EE191" s="210"/>
    </row>
    <row r="192" spans="1:136" ht="27">
      <c r="A192" s="193" t="s">
        <v>1310</v>
      </c>
      <c r="B192" s="194" t="s">
        <v>997</v>
      </c>
      <c r="C192" s="194" t="s">
        <v>997</v>
      </c>
      <c r="D192" s="193">
        <v>2015</v>
      </c>
      <c r="E192" s="193" t="s">
        <v>1312</v>
      </c>
      <c r="F192" s="193">
        <v>2015</v>
      </c>
      <c r="G192" s="193" t="s">
        <v>997</v>
      </c>
      <c r="H192" s="193" t="s">
        <v>997</v>
      </c>
      <c r="I192" s="193" t="s">
        <v>997</v>
      </c>
      <c r="J192" s="193" t="s">
        <v>997</v>
      </c>
      <c r="K192" s="193" t="s">
        <v>1313</v>
      </c>
      <c r="L192" s="193"/>
      <c r="M192" s="193" t="s">
        <v>1270</v>
      </c>
      <c r="N192" s="193" t="s">
        <v>1271</v>
      </c>
      <c r="O192" s="193" t="s">
        <v>1294</v>
      </c>
      <c r="P192" s="193" t="s">
        <v>96</v>
      </c>
      <c r="Q192" s="195"/>
      <c r="R192" s="195">
        <v>42</v>
      </c>
      <c r="S192" s="193"/>
      <c r="T192" s="193"/>
      <c r="U192" s="193"/>
      <c r="V192">
        <v>45.62868952262</v>
      </c>
      <c r="W192">
        <v>22.346190910055501</v>
      </c>
      <c r="X192" s="196">
        <v>45.63</v>
      </c>
      <c r="Y192" s="196">
        <v>22.35</v>
      </c>
      <c r="Z192" s="264">
        <f t="shared" si="18"/>
        <v>-1.3104773800023395E-3</v>
      </c>
      <c r="AA192" s="264">
        <f t="shared" si="19"/>
        <v>-3.8090899445002435E-3</v>
      </c>
      <c r="AB192" s="197" t="s">
        <v>1311</v>
      </c>
      <c r="AC192" s="197" t="s">
        <v>99</v>
      </c>
      <c r="AD192" s="198" t="s">
        <v>289</v>
      </c>
      <c r="AE192" s="193"/>
      <c r="AF192" s="193"/>
      <c r="AG192" s="193"/>
      <c r="AH192" s="199">
        <v>806</v>
      </c>
      <c r="AI192" s="199">
        <v>371</v>
      </c>
      <c r="AJ192" s="193">
        <f t="shared" si="20"/>
        <v>435</v>
      </c>
      <c r="AK192" s="199">
        <v>15.6</v>
      </c>
      <c r="AL192" s="195"/>
      <c r="AM192" s="200">
        <v>22.8</v>
      </c>
      <c r="AN192" s="195"/>
      <c r="AO192" s="200">
        <v>-6</v>
      </c>
      <c r="AP192" s="200">
        <v>28.8</v>
      </c>
      <c r="AQ192" s="195"/>
      <c r="AR192" s="195"/>
      <c r="AS192" s="195"/>
      <c r="AT192" s="200">
        <v>7.7</v>
      </c>
      <c r="AU192" s="195"/>
      <c r="AV192" s="200" t="s">
        <v>63</v>
      </c>
      <c r="AW192" s="195"/>
      <c r="AX192" s="195"/>
      <c r="AY192" s="200">
        <v>25</v>
      </c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  <c r="BL192" s="193"/>
      <c r="BM192" s="193"/>
      <c r="BN192" s="193"/>
      <c r="BO192" s="193"/>
      <c r="BP192" s="193"/>
      <c r="BQ192" s="193"/>
      <c r="BR192" s="193"/>
      <c r="BS192" s="193"/>
      <c r="BT192" s="193"/>
      <c r="BU192" s="193"/>
      <c r="BV192" s="201"/>
      <c r="BW192" s="201"/>
      <c r="BX192" s="201"/>
      <c r="BY192" s="201"/>
      <c r="BZ192" s="201"/>
      <c r="CA192" s="201"/>
      <c r="CB192" s="201"/>
      <c r="CC192" s="201"/>
      <c r="CD192" s="201"/>
      <c r="CE192" s="193"/>
      <c r="CF192" s="193"/>
      <c r="CG192" s="201"/>
      <c r="CH192" s="201"/>
      <c r="CI192" s="201"/>
      <c r="CJ192" s="201"/>
      <c r="CK192" s="201"/>
      <c r="CL192" s="201"/>
      <c r="CM192" s="201"/>
      <c r="CN192" s="201"/>
      <c r="CO192" s="201"/>
      <c r="CP192" s="193"/>
      <c r="CQ192" s="193"/>
      <c r="CR192" s="201"/>
      <c r="CS192" s="201"/>
      <c r="CT192" s="201"/>
      <c r="CU192" s="201"/>
      <c r="CV192" s="201"/>
      <c r="CW192" s="201"/>
      <c r="CX192" s="201"/>
      <c r="CY192" s="201"/>
      <c r="CZ192" s="201"/>
      <c r="DA192" s="193"/>
      <c r="DB192" s="193"/>
      <c r="DC192" s="201"/>
      <c r="DD192" s="193"/>
      <c r="DE192" s="193"/>
      <c r="DF192" s="193"/>
      <c r="DG192" s="193"/>
      <c r="DH192" s="193"/>
      <c r="DI192" s="193"/>
      <c r="DJ192" s="193"/>
      <c r="DK192" s="193"/>
      <c r="DL192" s="202"/>
      <c r="DM192" s="193"/>
      <c r="DN192" s="193"/>
      <c r="DO192" s="193"/>
      <c r="DP192" s="203"/>
      <c r="DQ192" s="203"/>
      <c r="DR192" s="204"/>
      <c r="DS192" s="204"/>
      <c r="DT192" s="204"/>
      <c r="DU192" s="193"/>
      <c r="DV192" s="193"/>
      <c r="DW192" s="193"/>
      <c r="DX192" s="193"/>
      <c r="DY192" s="193"/>
      <c r="DZ192" s="193"/>
      <c r="EA192" s="193"/>
      <c r="EB192" s="193"/>
      <c r="EC192" s="247">
        <v>6.96</v>
      </c>
      <c r="ED192" s="247">
        <v>4.5999999999999996</v>
      </c>
      <c r="EE192" s="247">
        <v>1.93</v>
      </c>
      <c r="EF192" s="193"/>
    </row>
    <row r="193" spans="1:137" ht="27">
      <c r="A193" s="193" t="s">
        <v>1304</v>
      </c>
      <c r="B193" s="194" t="s">
        <v>997</v>
      </c>
      <c r="C193" s="194" t="s">
        <v>997</v>
      </c>
      <c r="D193" s="193">
        <v>2015</v>
      </c>
      <c r="E193" s="193" t="s">
        <v>1302</v>
      </c>
      <c r="F193" s="193">
        <v>2015</v>
      </c>
      <c r="G193" s="193" t="s">
        <v>997</v>
      </c>
      <c r="H193" s="193" t="s">
        <v>997</v>
      </c>
      <c r="I193" s="193" t="s">
        <v>997</v>
      </c>
      <c r="J193" s="193" t="s">
        <v>997</v>
      </c>
      <c r="K193" s="193" t="s">
        <v>1303</v>
      </c>
      <c r="L193" s="193"/>
      <c r="M193" s="193" t="s">
        <v>1270</v>
      </c>
      <c r="N193" s="193" t="s">
        <v>1271</v>
      </c>
      <c r="O193" s="193" t="s">
        <v>1294</v>
      </c>
      <c r="P193" s="193" t="s">
        <v>96</v>
      </c>
      <c r="Q193" s="195"/>
      <c r="R193" s="195"/>
      <c r="S193" s="193"/>
      <c r="T193" s="193"/>
      <c r="U193" s="193"/>
      <c r="V193">
        <v>45.3860473607524</v>
      </c>
      <c r="W193">
        <v>22.7785638862971</v>
      </c>
      <c r="X193" s="196">
        <v>45.39</v>
      </c>
      <c r="Y193" s="196">
        <v>22.78</v>
      </c>
      <c r="Z193" s="264">
        <f t="shared" si="18"/>
        <v>-3.9526392476005867E-3</v>
      </c>
      <c r="AA193" s="264">
        <f t="shared" si="19"/>
        <v>-1.4361137029013094E-3</v>
      </c>
      <c r="AB193" s="197" t="s">
        <v>1301</v>
      </c>
      <c r="AC193" s="197" t="s">
        <v>1345</v>
      </c>
      <c r="AD193" s="198" t="s">
        <v>1300</v>
      </c>
      <c r="AE193" s="193"/>
      <c r="AF193" s="193">
        <v>302</v>
      </c>
      <c r="AG193" s="193"/>
      <c r="AH193" s="199">
        <v>884</v>
      </c>
      <c r="AI193" s="199">
        <v>303</v>
      </c>
      <c r="AJ193" s="193">
        <f t="shared" si="20"/>
        <v>581</v>
      </c>
      <c r="AK193" s="200">
        <v>19.100000000000001</v>
      </c>
      <c r="AL193" s="193"/>
      <c r="AM193" s="193">
        <v>20.6</v>
      </c>
      <c r="AN193" s="193"/>
      <c r="AO193" s="193">
        <v>-6.8</v>
      </c>
      <c r="AP193" s="193">
        <v>27.4</v>
      </c>
      <c r="AQ193" s="193"/>
      <c r="AR193" s="193"/>
      <c r="AS193" s="193">
        <v>16.7</v>
      </c>
      <c r="AT193" s="193">
        <v>6.2</v>
      </c>
      <c r="AU193" s="193"/>
      <c r="AV193" s="193" t="s">
        <v>133</v>
      </c>
      <c r="AW193" s="193"/>
      <c r="AX193" s="193"/>
      <c r="AY193" s="193">
        <v>25</v>
      </c>
      <c r="AZ193" s="193"/>
      <c r="BA193" s="193"/>
      <c r="BB193" s="193"/>
      <c r="BC193" s="193"/>
      <c r="BD193" s="193"/>
      <c r="BE193" s="193"/>
      <c r="BF193" s="193"/>
      <c r="BG193" s="193"/>
      <c r="BH193" s="193"/>
      <c r="BI193" s="193"/>
      <c r="BJ193" s="193"/>
      <c r="BK193" s="193"/>
      <c r="BL193" s="193"/>
      <c r="BM193" s="193"/>
      <c r="BN193" s="193"/>
      <c r="BO193" s="193"/>
      <c r="BP193" s="193"/>
      <c r="BQ193" s="193"/>
      <c r="BR193" s="193"/>
      <c r="BS193" s="193"/>
      <c r="BT193" s="193"/>
      <c r="BU193" s="193"/>
      <c r="BV193" s="193"/>
      <c r="BW193" s="193"/>
      <c r="BX193" s="193"/>
      <c r="BY193" s="193"/>
      <c r="BZ193" s="193"/>
      <c r="CA193" s="193"/>
      <c r="CB193" s="193"/>
      <c r="CC193" s="193"/>
      <c r="CD193" s="193"/>
      <c r="CE193" s="193"/>
      <c r="CF193" s="193"/>
      <c r="CG193" s="193"/>
      <c r="CH193" s="193"/>
      <c r="CI193" s="193"/>
      <c r="CJ193" s="193"/>
      <c r="CK193" s="193"/>
      <c r="CL193" s="193"/>
      <c r="CM193" s="193"/>
      <c r="CN193" s="193"/>
      <c r="CO193" s="193"/>
      <c r="CP193" s="193"/>
      <c r="CQ193" s="193"/>
      <c r="CR193" s="193"/>
      <c r="CS193" s="193"/>
      <c r="CT193" s="193"/>
      <c r="CU193" s="193"/>
      <c r="CV193" s="193"/>
      <c r="CW193" s="193"/>
      <c r="CX193" s="193"/>
      <c r="CY193" s="193"/>
      <c r="CZ193" s="193"/>
      <c r="DA193" s="193"/>
      <c r="DB193" s="193"/>
      <c r="DC193" s="193"/>
      <c r="DD193" s="193"/>
      <c r="DE193" s="193"/>
      <c r="DF193" s="193"/>
      <c r="DG193" s="193"/>
      <c r="DH193" s="193"/>
      <c r="DI193" s="193"/>
      <c r="DJ193" s="193"/>
      <c r="DK193" s="193"/>
      <c r="DL193" s="193"/>
      <c r="DM193" s="193"/>
      <c r="DN193" s="193"/>
      <c r="DO193" s="193"/>
      <c r="DP193" s="203"/>
      <c r="DQ193" s="203"/>
      <c r="DR193" s="204"/>
      <c r="DS193" s="204"/>
      <c r="DT193" s="204"/>
      <c r="DU193" s="193"/>
      <c r="DV193" s="193"/>
      <c r="DW193" s="193"/>
      <c r="DX193" s="193"/>
      <c r="DY193" s="248"/>
      <c r="DZ193" s="248"/>
      <c r="EA193" s="248"/>
      <c r="EB193" s="248"/>
      <c r="EC193" s="249">
        <v>4.96</v>
      </c>
      <c r="ED193" s="249">
        <v>5.57</v>
      </c>
      <c r="EE193" s="249">
        <v>2.04</v>
      </c>
      <c r="EF193" s="248"/>
    </row>
    <row r="194" spans="1:137" ht="52" customHeight="1">
      <c r="A194" s="1" t="s">
        <v>1273</v>
      </c>
      <c r="G194" s="84"/>
      <c r="H194" s="84"/>
      <c r="I194" s="84"/>
      <c r="J194" s="84"/>
      <c r="M194" s="1" t="s">
        <v>1270</v>
      </c>
      <c r="N194" s="1" t="s">
        <v>1271</v>
      </c>
      <c r="P194" s="1" t="s">
        <v>96</v>
      </c>
      <c r="Z194" s="264">
        <f t="shared" ref="Z194:Z259" si="26">V194-X194</f>
        <v>0</v>
      </c>
      <c r="AA194" s="264">
        <f t="shared" ref="AA194:AA259" si="27">W194-Y194</f>
        <v>0</v>
      </c>
      <c r="AD194" s="6" t="s">
        <v>99</v>
      </c>
      <c r="AH194" s="8">
        <v>748</v>
      </c>
      <c r="AI194" s="8">
        <v>354</v>
      </c>
      <c r="AJ194" s="71">
        <f t="shared" ref="AJ194:AJ257" si="28">AH194-AI194</f>
        <v>394</v>
      </c>
      <c r="AK194" s="117">
        <v>26</v>
      </c>
      <c r="AL194" s="1"/>
      <c r="AM194" s="1">
        <v>20</v>
      </c>
      <c r="AN194" s="1"/>
      <c r="AO194" s="1">
        <v>-9.8000000000000007</v>
      </c>
      <c r="AP194" s="1">
        <v>30.7</v>
      </c>
      <c r="AQ194" s="1"/>
      <c r="AR194" s="1"/>
      <c r="AS194" s="1"/>
      <c r="AT194" s="1">
        <v>5.0999999999999996</v>
      </c>
      <c r="AU194" s="1"/>
      <c r="AV194" s="1" t="s">
        <v>63</v>
      </c>
      <c r="AW194" s="1"/>
      <c r="AX194" s="1"/>
      <c r="AY194" s="1">
        <v>24</v>
      </c>
      <c r="BV194" s="1"/>
      <c r="BW194" s="1"/>
      <c r="BX194" s="1"/>
      <c r="BY194" s="1"/>
      <c r="BZ194" s="1"/>
      <c r="CA194" s="1"/>
      <c r="CB194" s="1"/>
      <c r="CC194" s="1"/>
      <c r="CD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B194" s="1"/>
      <c r="DC194" s="1"/>
      <c r="DL194" s="1"/>
      <c r="DP194" s="122"/>
      <c r="DQ194" s="122"/>
      <c r="DR194" s="183"/>
      <c r="DS194" s="183"/>
      <c r="DT194" s="183"/>
      <c r="EC194" s="210"/>
      <c r="ED194" s="210"/>
      <c r="EE194" s="210"/>
    </row>
    <row r="195" spans="1:137" ht="13" customHeight="1">
      <c r="A195" s="1" t="s">
        <v>399</v>
      </c>
      <c r="B195" s="86" t="s">
        <v>997</v>
      </c>
      <c r="C195" s="84"/>
      <c r="G195" s="84"/>
      <c r="H195" s="84"/>
      <c r="I195" s="84"/>
      <c r="J195" s="84"/>
      <c r="K195" s="1" t="s">
        <v>400</v>
      </c>
      <c r="M195" s="1" t="s">
        <v>981</v>
      </c>
      <c r="N195" s="1" t="s">
        <v>401</v>
      </c>
      <c r="O195" s="55" t="s">
        <v>402</v>
      </c>
      <c r="P195" s="55" t="s">
        <v>155</v>
      </c>
      <c r="Q195" s="2">
        <v>1.3</v>
      </c>
      <c r="R195" s="2">
        <v>1.3</v>
      </c>
      <c r="S195" s="3" t="s">
        <v>141</v>
      </c>
      <c r="X195" s="4">
        <v>47.2</v>
      </c>
      <c r="Y195" s="4">
        <v>7.4166666666666696</v>
      </c>
      <c r="Z195" s="264">
        <f t="shared" si="26"/>
        <v>-47.2</v>
      </c>
      <c r="AA195" s="264">
        <f t="shared" si="27"/>
        <v>-7.4166666666666696</v>
      </c>
      <c r="AB195" s="5" t="s">
        <v>403</v>
      </c>
      <c r="AC195" s="5" t="s">
        <v>403</v>
      </c>
      <c r="AE195" s="52">
        <v>1079</v>
      </c>
      <c r="AF195" s="52"/>
      <c r="AG195" s="52"/>
      <c r="AH195" s="53">
        <v>1445</v>
      </c>
      <c r="AI195" s="53">
        <v>627</v>
      </c>
      <c r="AJ195" s="71">
        <f t="shared" si="28"/>
        <v>818</v>
      </c>
      <c r="AK195" s="117">
        <v>16.2</v>
      </c>
      <c r="AL195" s="2">
        <v>15.7</v>
      </c>
      <c r="AM195" s="9">
        <v>17.3</v>
      </c>
      <c r="AN195" s="2">
        <v>-3.2</v>
      </c>
      <c r="AO195" s="9">
        <v>-5.8</v>
      </c>
      <c r="AP195" s="9">
        <v>23.1</v>
      </c>
      <c r="AQ195" s="2">
        <v>6.3</v>
      </c>
      <c r="AT195" s="9">
        <v>4.3</v>
      </c>
      <c r="AV195" s="9" t="s">
        <v>59</v>
      </c>
      <c r="AW195" s="10">
        <v>14.5505097312326</v>
      </c>
      <c r="AX195" s="120">
        <f t="shared" ref="AX195:AX226" si="29">AH195/AT195</f>
        <v>336.04651162790697</v>
      </c>
      <c r="AY195" s="119">
        <v>49</v>
      </c>
      <c r="AZ195" s="1" t="s">
        <v>160</v>
      </c>
      <c r="BA195" s="1" t="s">
        <v>122</v>
      </c>
      <c r="BB195" s="73" t="s">
        <v>79</v>
      </c>
      <c r="BC195" s="73" t="s">
        <v>79</v>
      </c>
      <c r="BD195" s="73" t="s">
        <v>79</v>
      </c>
      <c r="BE195" s="73" t="s">
        <v>79</v>
      </c>
      <c r="BF195" s="73" t="s">
        <v>79</v>
      </c>
      <c r="BG195" s="1" t="s">
        <v>79</v>
      </c>
      <c r="BH195" s="1" t="s">
        <v>79</v>
      </c>
      <c r="BI195" s="1" t="s">
        <v>79</v>
      </c>
      <c r="BJ195" s="60" t="s">
        <v>79</v>
      </c>
      <c r="BK195" s="60" t="s">
        <v>79</v>
      </c>
      <c r="BL195" s="60" t="s">
        <v>79</v>
      </c>
      <c r="BM195" s="1">
        <v>1984</v>
      </c>
      <c r="BN195" s="1">
        <f t="shared" ref="BN195:BN226" si="30">2014-BM195</f>
        <v>30</v>
      </c>
      <c r="BO195" s="1">
        <v>0</v>
      </c>
      <c r="BP195" s="1" t="s">
        <v>79</v>
      </c>
      <c r="BQ195" s="1" t="s">
        <v>79</v>
      </c>
      <c r="BR195" s="1" t="s">
        <v>132</v>
      </c>
      <c r="BS195" s="1" t="s">
        <v>79</v>
      </c>
      <c r="BT195" s="1" t="s">
        <v>404</v>
      </c>
      <c r="BV195" s="58">
        <v>409</v>
      </c>
      <c r="BW195" s="57" t="s">
        <v>79</v>
      </c>
      <c r="BX195" s="57" t="s">
        <v>79</v>
      </c>
      <c r="BY195" s="57" t="s">
        <v>79</v>
      </c>
      <c r="BZ195" s="57" t="s">
        <v>79</v>
      </c>
      <c r="CA195" s="57" t="s">
        <v>79</v>
      </c>
      <c r="CB195" s="57" t="s">
        <v>79</v>
      </c>
      <c r="CC195" s="57" t="s">
        <v>79</v>
      </c>
      <c r="CD195" s="57" t="s">
        <v>79</v>
      </c>
      <c r="CE195" s="1">
        <v>5</v>
      </c>
      <c r="CF195" s="63">
        <v>1999</v>
      </c>
      <c r="CG195" s="12">
        <v>28.6</v>
      </c>
      <c r="CH195" s="57" t="s">
        <v>79</v>
      </c>
      <c r="CI195" s="57" t="s">
        <v>79</v>
      </c>
      <c r="CJ195" s="57" t="s">
        <v>79</v>
      </c>
      <c r="CK195" s="57" t="s">
        <v>79</v>
      </c>
      <c r="CL195" s="57" t="s">
        <v>79</v>
      </c>
      <c r="CM195" s="57" t="s">
        <v>79</v>
      </c>
      <c r="CN195" s="57" t="s">
        <v>79</v>
      </c>
      <c r="CO195" s="57" t="s">
        <v>79</v>
      </c>
      <c r="CP195" s="1">
        <v>5</v>
      </c>
      <c r="CQ195" s="63">
        <v>1999</v>
      </c>
      <c r="CR195" s="12">
        <v>24.8</v>
      </c>
      <c r="CS195" s="57" t="s">
        <v>79</v>
      </c>
      <c r="CT195" s="57" t="s">
        <v>79</v>
      </c>
      <c r="CU195" s="57" t="s">
        <v>79</v>
      </c>
      <c r="CV195" s="57" t="s">
        <v>79</v>
      </c>
      <c r="CW195" s="57" t="s">
        <v>79</v>
      </c>
      <c r="CX195" s="57" t="s">
        <v>79</v>
      </c>
      <c r="CY195" s="57" t="s">
        <v>79</v>
      </c>
      <c r="CZ195" s="57" t="s">
        <v>79</v>
      </c>
      <c r="DA195" s="1">
        <v>5</v>
      </c>
      <c r="DB195" s="63">
        <v>1999</v>
      </c>
      <c r="DC195" s="58">
        <v>53.4</v>
      </c>
      <c r="DD195" s="57" t="s">
        <v>79</v>
      </c>
      <c r="DE195" s="57" t="s">
        <v>79</v>
      </c>
      <c r="DF195" s="57" t="s">
        <v>79</v>
      </c>
      <c r="DG195" s="57" t="s">
        <v>79</v>
      </c>
      <c r="DH195" s="57" t="s">
        <v>79</v>
      </c>
      <c r="DI195" s="57" t="s">
        <v>79</v>
      </c>
      <c r="DJ195" s="57" t="s">
        <v>79</v>
      </c>
      <c r="DK195" s="57" t="s">
        <v>79</v>
      </c>
      <c r="DL195" s="14">
        <v>0.13056234718826401</v>
      </c>
      <c r="DM195" s="14">
        <f>CG195/DC195</f>
        <v>0.53558052434456938</v>
      </c>
      <c r="DP195" s="122"/>
      <c r="DQ195" s="122"/>
      <c r="DR195" s="183"/>
      <c r="DS195" s="183"/>
      <c r="DT195" s="183"/>
      <c r="DY195" s="184"/>
      <c r="DZ195" s="184"/>
      <c r="EA195" s="184"/>
      <c r="EB195" s="185"/>
      <c r="EC195" s="186"/>
      <c r="ED195" s="186"/>
      <c r="EE195" s="186"/>
      <c r="EF195" s="181"/>
      <c r="EG195" s="161"/>
    </row>
    <row r="196" spans="1:137" ht="27">
      <c r="A196" s="1" t="s">
        <v>555</v>
      </c>
      <c r="B196" s="84" t="s">
        <v>997</v>
      </c>
      <c r="C196" s="84"/>
      <c r="G196" s="84"/>
      <c r="H196" s="84"/>
      <c r="I196" s="84"/>
      <c r="J196" s="84"/>
      <c r="M196" s="1" t="s">
        <v>981</v>
      </c>
      <c r="N196" s="1" t="s">
        <v>401</v>
      </c>
      <c r="O196" s="55" t="s">
        <v>556</v>
      </c>
      <c r="Q196" s="2">
        <v>85</v>
      </c>
      <c r="R196" s="2">
        <v>1.98</v>
      </c>
      <c r="S196" s="3" t="s">
        <v>557</v>
      </c>
      <c r="V196">
        <v>47.138602670722101</v>
      </c>
      <c r="W196">
        <v>9.1622023128449008</v>
      </c>
      <c r="X196" s="4">
        <v>47.14</v>
      </c>
      <c r="Y196" s="4">
        <v>9.16</v>
      </c>
      <c r="Z196" s="264">
        <f t="shared" si="26"/>
        <v>-1.397329277899928E-3</v>
      </c>
      <c r="AA196" s="264">
        <f t="shared" si="27"/>
        <v>2.202312844900689E-3</v>
      </c>
      <c r="AB196" s="5" t="s">
        <v>558</v>
      </c>
      <c r="AE196" s="52">
        <v>1783</v>
      </c>
      <c r="AF196" s="52"/>
      <c r="AG196" s="52"/>
      <c r="AH196" s="53">
        <v>1189</v>
      </c>
      <c r="AI196" s="53">
        <v>139</v>
      </c>
      <c r="AJ196" s="71">
        <f t="shared" si="28"/>
        <v>1050</v>
      </c>
      <c r="AK196" s="117">
        <v>17.2</v>
      </c>
      <c r="AM196" s="9">
        <v>22.1</v>
      </c>
      <c r="AO196" s="9">
        <v>-3.7</v>
      </c>
      <c r="AP196" s="9">
        <v>25.8</v>
      </c>
      <c r="AQ196" s="2">
        <v>7.4</v>
      </c>
      <c r="AT196" s="9">
        <v>8.1999999999999993</v>
      </c>
      <c r="AV196" s="9" t="s">
        <v>113</v>
      </c>
      <c r="AX196" s="120">
        <f t="shared" si="29"/>
        <v>145</v>
      </c>
      <c r="AY196" s="119">
        <v>49</v>
      </c>
      <c r="BM196" s="1">
        <v>1976</v>
      </c>
      <c r="BN196" s="1">
        <f t="shared" si="30"/>
        <v>38</v>
      </c>
      <c r="BT196" s="1" t="s">
        <v>559</v>
      </c>
      <c r="BV196" s="12">
        <v>522</v>
      </c>
      <c r="CF196" s="3" t="s">
        <v>560</v>
      </c>
      <c r="CG196" s="12">
        <v>28.7</v>
      </c>
      <c r="CQ196" s="3" t="s">
        <v>560</v>
      </c>
      <c r="CR196" s="12">
        <v>100.5</v>
      </c>
      <c r="DB196" s="3" t="s">
        <v>560</v>
      </c>
      <c r="DC196" s="12">
        <v>129.19999999999999</v>
      </c>
      <c r="DL196" s="14">
        <f>DC196/BV196</f>
        <v>0.24750957854406128</v>
      </c>
      <c r="DP196" s="122"/>
      <c r="DQ196" s="122"/>
      <c r="DR196" s="183"/>
      <c r="DS196" s="183"/>
      <c r="DT196" s="183"/>
      <c r="DY196" s="184"/>
      <c r="DZ196" s="184"/>
      <c r="EA196" s="184"/>
      <c r="EB196" s="185"/>
      <c r="EC196" s="186"/>
      <c r="ED196" s="186"/>
      <c r="EE196" s="186"/>
      <c r="EF196" s="181"/>
    </row>
    <row r="197" spans="1:137" ht="39" customHeight="1">
      <c r="A197" s="1" t="s">
        <v>626</v>
      </c>
      <c r="B197" s="84" t="s">
        <v>997</v>
      </c>
      <c r="C197" s="84"/>
      <c r="G197" s="84"/>
      <c r="H197" s="84"/>
      <c r="I197" s="84"/>
      <c r="J197" s="84"/>
      <c r="K197" s="1" t="s">
        <v>627</v>
      </c>
      <c r="M197" s="1" t="s">
        <v>981</v>
      </c>
      <c r="N197" s="1" t="s">
        <v>401</v>
      </c>
      <c r="O197" s="55" t="s">
        <v>402</v>
      </c>
      <c r="P197" s="55" t="s">
        <v>155</v>
      </c>
      <c r="Q197" s="2">
        <v>2</v>
      </c>
      <c r="R197" s="2">
        <v>2</v>
      </c>
      <c r="S197" s="3" t="s">
        <v>141</v>
      </c>
      <c r="X197" s="4">
        <v>47.683333333333302</v>
      </c>
      <c r="Y197" s="4">
        <v>8.5</v>
      </c>
      <c r="Z197" s="264">
        <f t="shared" si="26"/>
        <v>-47.683333333333302</v>
      </c>
      <c r="AA197" s="264">
        <f t="shared" si="27"/>
        <v>-8.5</v>
      </c>
      <c r="AB197" s="5" t="s">
        <v>628</v>
      </c>
      <c r="AC197" s="5" t="s">
        <v>628</v>
      </c>
      <c r="AE197" s="52">
        <v>1079</v>
      </c>
      <c r="AF197" s="52"/>
      <c r="AG197" s="52"/>
      <c r="AH197" s="53">
        <v>1068</v>
      </c>
      <c r="AI197" s="53">
        <v>370</v>
      </c>
      <c r="AJ197" s="71">
        <f t="shared" si="28"/>
        <v>698</v>
      </c>
      <c r="AK197" s="117">
        <v>9.6</v>
      </c>
      <c r="AL197" s="2">
        <v>17.600000000000001</v>
      </c>
      <c r="AM197" s="9">
        <v>22.2</v>
      </c>
      <c r="AN197" s="2">
        <v>-1.1000000000000001</v>
      </c>
      <c r="AO197" s="9">
        <v>-3.7</v>
      </c>
      <c r="AP197" s="9">
        <v>25.9</v>
      </c>
      <c r="AQ197" s="2">
        <v>8.3000000000000007</v>
      </c>
      <c r="AT197" s="9">
        <v>8.1999999999999993</v>
      </c>
      <c r="AV197" s="9" t="s">
        <v>63</v>
      </c>
      <c r="AW197" s="10">
        <v>16.311399443929599</v>
      </c>
      <c r="AX197" s="120">
        <f t="shared" si="29"/>
        <v>130.2439024390244</v>
      </c>
      <c r="AY197" s="119">
        <v>25</v>
      </c>
      <c r="AZ197" s="1" t="s">
        <v>160</v>
      </c>
      <c r="BA197" s="1" t="s">
        <v>122</v>
      </c>
      <c r="BB197" s="73" t="s">
        <v>79</v>
      </c>
      <c r="BC197" s="73" t="s">
        <v>79</v>
      </c>
      <c r="BD197" s="73" t="s">
        <v>79</v>
      </c>
      <c r="BE197" s="73" t="s">
        <v>79</v>
      </c>
      <c r="BF197" s="73" t="s">
        <v>79</v>
      </c>
      <c r="BG197" s="56" t="s">
        <v>102</v>
      </c>
      <c r="BH197" s="1" t="s">
        <v>79</v>
      </c>
      <c r="BI197" s="1" t="s">
        <v>79</v>
      </c>
      <c r="BJ197" s="56" t="s">
        <v>79</v>
      </c>
      <c r="BK197" s="56" t="s">
        <v>79</v>
      </c>
      <c r="BL197" s="56" t="s">
        <v>79</v>
      </c>
      <c r="BM197" s="1">
        <v>1950</v>
      </c>
      <c r="BN197" s="1">
        <f t="shared" si="30"/>
        <v>64</v>
      </c>
      <c r="BO197" s="1">
        <v>1</v>
      </c>
      <c r="BP197" s="1" t="s">
        <v>79</v>
      </c>
      <c r="BQ197" s="1" t="s">
        <v>207</v>
      </c>
      <c r="BR197" s="1" t="s">
        <v>79</v>
      </c>
      <c r="BS197" s="1" t="s">
        <v>79</v>
      </c>
      <c r="BT197" s="1" t="s">
        <v>629</v>
      </c>
      <c r="BV197" s="58">
        <v>470</v>
      </c>
      <c r="BW197" s="57" t="s">
        <v>79</v>
      </c>
      <c r="BX197" s="57" t="s">
        <v>79</v>
      </c>
      <c r="BY197" s="57" t="s">
        <v>79</v>
      </c>
      <c r="BZ197" s="57" t="s">
        <v>79</v>
      </c>
      <c r="CA197" s="57" t="s">
        <v>79</v>
      </c>
      <c r="CB197" s="57" t="s">
        <v>79</v>
      </c>
      <c r="CC197" s="57" t="s">
        <v>79</v>
      </c>
      <c r="CD197" s="57" t="s">
        <v>79</v>
      </c>
      <c r="CE197" s="1">
        <v>5</v>
      </c>
      <c r="CF197" s="63">
        <v>1999</v>
      </c>
      <c r="CG197" s="12">
        <v>6.6</v>
      </c>
      <c r="CH197" s="57" t="s">
        <v>79</v>
      </c>
      <c r="CI197" s="57" t="s">
        <v>79</v>
      </c>
      <c r="CJ197" s="57" t="s">
        <v>79</v>
      </c>
      <c r="CK197" s="57" t="s">
        <v>79</v>
      </c>
      <c r="CL197" s="57" t="s">
        <v>79</v>
      </c>
      <c r="CM197" s="57" t="s">
        <v>79</v>
      </c>
      <c r="CN197" s="57" t="s">
        <v>79</v>
      </c>
      <c r="CO197" s="57" t="s">
        <v>79</v>
      </c>
      <c r="CP197" s="1">
        <v>5</v>
      </c>
      <c r="CQ197" s="63">
        <v>1999</v>
      </c>
      <c r="CR197" s="12">
        <v>53</v>
      </c>
      <c r="CS197" s="57" t="s">
        <v>79</v>
      </c>
      <c r="CT197" s="57" t="s">
        <v>79</v>
      </c>
      <c r="CU197" s="57" t="s">
        <v>79</v>
      </c>
      <c r="CV197" s="57" t="s">
        <v>79</v>
      </c>
      <c r="CW197" s="57" t="s">
        <v>79</v>
      </c>
      <c r="CX197" s="57" t="s">
        <v>79</v>
      </c>
      <c r="CY197" s="57" t="s">
        <v>79</v>
      </c>
      <c r="CZ197" s="57" t="s">
        <v>79</v>
      </c>
      <c r="DA197" s="1">
        <v>5</v>
      </c>
      <c r="DB197" s="63">
        <v>1999</v>
      </c>
      <c r="DC197" s="58">
        <v>59.6</v>
      </c>
      <c r="DD197" s="57" t="s">
        <v>79</v>
      </c>
      <c r="DE197" s="57" t="s">
        <v>79</v>
      </c>
      <c r="DF197" s="57" t="s">
        <v>79</v>
      </c>
      <c r="DG197" s="57" t="s">
        <v>79</v>
      </c>
      <c r="DH197" s="57" t="s">
        <v>79</v>
      </c>
      <c r="DI197" s="57" t="s">
        <v>79</v>
      </c>
      <c r="DJ197" s="57" t="s">
        <v>79</v>
      </c>
      <c r="DK197" s="57" t="s">
        <v>79</v>
      </c>
      <c r="DL197" s="14">
        <v>0.12680851063829801</v>
      </c>
      <c r="DM197" s="14">
        <f>CG197/DC197</f>
        <v>0.11073825503355704</v>
      </c>
      <c r="DP197" s="122"/>
      <c r="DQ197" s="122"/>
      <c r="DR197" s="183"/>
      <c r="DS197" s="183"/>
      <c r="DT197" s="183"/>
      <c r="DY197" s="184"/>
      <c r="DZ197" s="184"/>
      <c r="EA197" s="184"/>
      <c r="EB197" s="185"/>
      <c r="EC197" s="186"/>
      <c r="ED197" s="186"/>
      <c r="EE197" s="186"/>
      <c r="EF197" s="181"/>
    </row>
    <row r="198" spans="1:137" ht="13" customHeight="1">
      <c r="A198" s="1" t="s">
        <v>64</v>
      </c>
      <c r="B198" s="84" t="s">
        <v>997</v>
      </c>
      <c r="C198" s="84" t="s">
        <v>997</v>
      </c>
      <c r="D198" s="1">
        <v>2011</v>
      </c>
      <c r="E198" s="51" t="s">
        <v>65</v>
      </c>
      <c r="F198" s="51" t="s">
        <v>66</v>
      </c>
      <c r="G198" s="87" t="s">
        <v>997</v>
      </c>
      <c r="H198" s="87" t="s">
        <v>997</v>
      </c>
      <c r="I198" s="87" t="s">
        <v>997</v>
      </c>
      <c r="J198" s="87" t="s">
        <v>997</v>
      </c>
      <c r="K198" s="1" t="s">
        <v>67</v>
      </c>
      <c r="L198" s="1" t="s">
        <v>68</v>
      </c>
      <c r="M198" s="1" t="s">
        <v>356</v>
      </c>
      <c r="N198" s="1" t="s">
        <v>69</v>
      </c>
      <c r="O198" s="51" t="s">
        <v>70</v>
      </c>
      <c r="P198" s="51" t="s">
        <v>71</v>
      </c>
      <c r="Q198" s="2">
        <v>30.7</v>
      </c>
      <c r="R198" s="2">
        <v>2</v>
      </c>
      <c r="S198" s="51"/>
      <c r="T198" s="51"/>
      <c r="U198" s="51"/>
      <c r="V198">
        <v>48.687196726214502</v>
      </c>
      <c r="W198">
        <v>19.053133803478001</v>
      </c>
      <c r="X198" s="4">
        <v>48.6666666666667</v>
      </c>
      <c r="Y198" s="4">
        <v>19</v>
      </c>
      <c r="Z198" s="264">
        <f t="shared" si="26"/>
        <v>2.0530059547802182E-2</v>
      </c>
      <c r="AA198" s="264">
        <f t="shared" si="27"/>
        <v>5.313380347800134E-2</v>
      </c>
      <c r="AB198" s="1" t="s">
        <v>72</v>
      </c>
      <c r="AC198" s="5" t="s">
        <v>73</v>
      </c>
      <c r="AD198" s="6" t="s">
        <v>74</v>
      </c>
      <c r="AE198" s="52">
        <v>875</v>
      </c>
      <c r="AF198" s="52"/>
      <c r="AG198" s="52"/>
      <c r="AH198" s="53">
        <v>899</v>
      </c>
      <c r="AI198" s="53">
        <v>422</v>
      </c>
      <c r="AJ198" s="71">
        <f t="shared" si="28"/>
        <v>477</v>
      </c>
      <c r="AK198" s="117">
        <v>17.899999999999999</v>
      </c>
      <c r="AL198" s="2">
        <v>16.2</v>
      </c>
      <c r="AM198" s="9">
        <v>21.4</v>
      </c>
      <c r="AN198" s="2">
        <v>-5.8</v>
      </c>
      <c r="AO198" s="9">
        <v>-8.6</v>
      </c>
      <c r="AP198" s="9">
        <v>30</v>
      </c>
      <c r="AQ198" s="2">
        <v>6</v>
      </c>
      <c r="AT198" s="9">
        <v>5.9</v>
      </c>
      <c r="AU198" s="56" t="s">
        <v>75</v>
      </c>
      <c r="AV198" s="79" t="s">
        <v>63</v>
      </c>
      <c r="AW198" s="10">
        <v>18.514285714285698</v>
      </c>
      <c r="AX198" s="120">
        <f t="shared" si="29"/>
        <v>152.37288135593221</v>
      </c>
      <c r="AY198" s="119">
        <v>23</v>
      </c>
      <c r="AZ198" s="1" t="s">
        <v>849</v>
      </c>
      <c r="BA198" s="1" t="s">
        <v>76</v>
      </c>
      <c r="BB198" s="54">
        <v>0.81319996171149611</v>
      </c>
      <c r="BC198" s="54">
        <v>6.1405188092275298E-2</v>
      </c>
      <c r="BD198" s="54">
        <v>0.12539485019622901</v>
      </c>
      <c r="BE198" s="1" t="s">
        <v>77</v>
      </c>
      <c r="BF198" s="1">
        <v>9130</v>
      </c>
      <c r="BM198" s="1">
        <v>1913</v>
      </c>
      <c r="BN198" s="1">
        <f t="shared" si="30"/>
        <v>101</v>
      </c>
      <c r="BO198" s="1">
        <v>1</v>
      </c>
      <c r="BP198" s="1" t="s">
        <v>78</v>
      </c>
      <c r="BQ198" s="1" t="s">
        <v>79</v>
      </c>
      <c r="BR198" s="1" t="s">
        <v>79</v>
      </c>
      <c r="BS198" s="1" t="s">
        <v>79</v>
      </c>
      <c r="BV198" s="1">
        <v>745</v>
      </c>
      <c r="BW198" s="1"/>
      <c r="BX198" s="1"/>
      <c r="BY198" s="1"/>
      <c r="BZ198" s="1"/>
      <c r="CA198" s="1"/>
      <c r="CB198" s="1"/>
      <c r="CC198" s="1"/>
      <c r="CD198" s="1"/>
      <c r="CF198" s="1" t="s">
        <v>80</v>
      </c>
      <c r="CG198" s="1"/>
      <c r="CH198" s="1"/>
      <c r="CI198" s="1"/>
      <c r="CJ198" s="1"/>
      <c r="CK198" s="1"/>
      <c r="CL198" s="1"/>
      <c r="CM198" s="1"/>
      <c r="CN198" s="1"/>
      <c r="CO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B198" s="1"/>
      <c r="DC198" s="1">
        <v>173</v>
      </c>
      <c r="DL198" s="1"/>
      <c r="DP198" s="122"/>
      <c r="DQ198" s="122"/>
      <c r="DR198" s="183"/>
      <c r="DS198" s="183"/>
      <c r="DT198" s="183"/>
      <c r="DY198" s="184"/>
      <c r="DZ198" s="184"/>
      <c r="EA198" s="184"/>
      <c r="EB198" s="185"/>
      <c r="EC198" s="186">
        <v>6.96</v>
      </c>
      <c r="ED198" s="186">
        <v>5.78</v>
      </c>
      <c r="EE198" s="186">
        <v>1.8</v>
      </c>
      <c r="EF198" s="181"/>
    </row>
    <row r="199" spans="1:137" ht="14" customHeight="1">
      <c r="A199" s="1" t="s">
        <v>64</v>
      </c>
      <c r="B199" s="84" t="s">
        <v>997</v>
      </c>
      <c r="C199" s="84" t="s">
        <v>997</v>
      </c>
      <c r="D199" s="1">
        <v>2011</v>
      </c>
      <c r="E199" s="51"/>
      <c r="F199" s="51"/>
      <c r="G199" s="87"/>
      <c r="H199" s="87"/>
      <c r="I199" s="87"/>
      <c r="J199" s="87"/>
      <c r="K199" s="1" t="s">
        <v>67</v>
      </c>
      <c r="L199" s="1" t="s">
        <v>68</v>
      </c>
      <c r="M199" s="1" t="s">
        <v>356</v>
      </c>
      <c r="N199" s="1" t="s">
        <v>69</v>
      </c>
      <c r="O199" s="55" t="s">
        <v>355</v>
      </c>
      <c r="P199" s="55" t="s">
        <v>96</v>
      </c>
      <c r="Q199" s="1"/>
      <c r="R199" s="1"/>
      <c r="S199" s="3" t="s">
        <v>97</v>
      </c>
      <c r="V199">
        <v>48.687196726214502</v>
      </c>
      <c r="W199">
        <v>19.053133803478001</v>
      </c>
      <c r="X199" s="4">
        <v>48.687199999999997</v>
      </c>
      <c r="Y199" s="4">
        <v>19.0532</v>
      </c>
      <c r="Z199" s="264">
        <f t="shared" si="26"/>
        <v>-3.2737854951392364E-6</v>
      </c>
      <c r="AA199" s="264">
        <f t="shared" si="27"/>
        <v>-6.6196521999017932E-5</v>
      </c>
      <c r="AB199" s="1" t="s">
        <v>72</v>
      </c>
      <c r="AC199" s="1"/>
      <c r="AD199" s="79"/>
      <c r="AE199" s="1"/>
      <c r="AF199" s="1"/>
      <c r="AG199" s="1"/>
      <c r="AH199" s="53">
        <v>899</v>
      </c>
      <c r="AI199" s="53">
        <v>422</v>
      </c>
      <c r="AJ199" s="71">
        <f t="shared" si="28"/>
        <v>477</v>
      </c>
      <c r="AK199" s="117">
        <v>17.899999999999999</v>
      </c>
      <c r="AL199" s="2">
        <v>16.2</v>
      </c>
      <c r="AM199" s="9">
        <v>21.4</v>
      </c>
      <c r="AN199" s="2">
        <v>-5.8</v>
      </c>
      <c r="AO199" s="9">
        <v>-8.6</v>
      </c>
      <c r="AP199" s="9">
        <v>30</v>
      </c>
      <c r="AQ199" s="2">
        <v>6</v>
      </c>
      <c r="AT199" s="9">
        <v>5.9</v>
      </c>
      <c r="AU199" s="56" t="s">
        <v>75</v>
      </c>
      <c r="AV199" s="79" t="s">
        <v>63</v>
      </c>
      <c r="AW199" s="10">
        <v>18.514285714285698</v>
      </c>
      <c r="AX199" s="120">
        <f t="shared" si="29"/>
        <v>152.37288135593221</v>
      </c>
      <c r="AY199" s="119">
        <v>23</v>
      </c>
      <c r="BG199" s="60" t="s">
        <v>79</v>
      </c>
      <c r="BH199" s="60" t="s">
        <v>79</v>
      </c>
      <c r="BI199" s="60" t="s">
        <v>79</v>
      </c>
      <c r="BJ199" s="60" t="s">
        <v>79</v>
      </c>
      <c r="BK199" s="60" t="s">
        <v>79</v>
      </c>
      <c r="BL199" s="60" t="s">
        <v>79</v>
      </c>
      <c r="BN199" s="1">
        <f t="shared" si="30"/>
        <v>2014</v>
      </c>
      <c r="BU199" s="1">
        <v>220</v>
      </c>
      <c r="BV199" s="12">
        <v>626.82000000000005</v>
      </c>
      <c r="BW199" s="12">
        <v>509.73</v>
      </c>
      <c r="BX199" s="12">
        <v>0</v>
      </c>
      <c r="BY199" s="12">
        <v>0</v>
      </c>
      <c r="BZ199" s="12">
        <v>38.49</v>
      </c>
      <c r="CA199" s="12">
        <v>0</v>
      </c>
      <c r="CB199" s="12">
        <v>78.599999999999994</v>
      </c>
      <c r="CC199" s="12">
        <v>0</v>
      </c>
      <c r="CD199" s="12">
        <v>0</v>
      </c>
      <c r="CE199" s="56">
        <v>7</v>
      </c>
      <c r="CF199" s="3">
        <v>1997</v>
      </c>
      <c r="CG199" s="12">
        <v>50.13</v>
      </c>
      <c r="CH199" s="12">
        <v>12.23</v>
      </c>
      <c r="CI199" s="12">
        <v>0</v>
      </c>
      <c r="CJ199" s="12">
        <v>0</v>
      </c>
      <c r="CK199" s="12">
        <v>9.43</v>
      </c>
      <c r="CL199" s="12">
        <v>0</v>
      </c>
      <c r="CM199" s="12">
        <v>28.48</v>
      </c>
      <c r="CN199" s="12">
        <v>0</v>
      </c>
      <c r="CO199" s="12">
        <v>0</v>
      </c>
      <c r="CP199" s="56">
        <v>0</v>
      </c>
      <c r="CQ199" s="3">
        <v>1997</v>
      </c>
      <c r="CR199" s="12">
        <v>273.45</v>
      </c>
      <c r="CS199" s="57" t="s">
        <v>79</v>
      </c>
      <c r="CT199" s="57" t="s">
        <v>79</v>
      </c>
      <c r="CU199" s="57" t="s">
        <v>79</v>
      </c>
      <c r="CV199" s="57" t="s">
        <v>79</v>
      </c>
      <c r="CW199" s="57" t="s">
        <v>79</v>
      </c>
      <c r="CX199" s="57" t="s">
        <v>79</v>
      </c>
      <c r="CY199" s="57" t="s">
        <v>79</v>
      </c>
      <c r="CZ199" s="57" t="s">
        <v>79</v>
      </c>
      <c r="DA199" s="56">
        <v>0</v>
      </c>
      <c r="DB199" s="3">
        <v>1997</v>
      </c>
      <c r="DC199" s="12">
        <v>285.67</v>
      </c>
      <c r="DD199" s="12">
        <v>12.23</v>
      </c>
      <c r="DE199" s="12">
        <v>0</v>
      </c>
      <c r="DF199" s="12">
        <v>0</v>
      </c>
      <c r="DG199" s="12">
        <v>9.43</v>
      </c>
      <c r="DH199" s="12">
        <v>0</v>
      </c>
      <c r="DI199" s="12">
        <v>28.48</v>
      </c>
      <c r="DJ199" s="12">
        <v>0</v>
      </c>
      <c r="DK199" s="12">
        <v>0</v>
      </c>
      <c r="DL199" s="14">
        <v>0.45574487093583504</v>
      </c>
      <c r="DM199" s="14">
        <f>CG199/DC199</f>
        <v>0.17548219974095985</v>
      </c>
      <c r="DP199" s="122"/>
      <c r="DQ199" s="122"/>
      <c r="DR199" s="183"/>
      <c r="DS199" s="183"/>
      <c r="DT199" s="183"/>
      <c r="DY199" s="184"/>
      <c r="DZ199" s="184"/>
      <c r="EA199" s="184"/>
      <c r="EB199" s="185"/>
      <c r="EC199" s="186">
        <v>6.96</v>
      </c>
      <c r="ED199" s="186">
        <v>5.78</v>
      </c>
      <c r="EE199" s="186">
        <v>1.8</v>
      </c>
      <c r="EF199" s="181"/>
    </row>
    <row r="200" spans="1:137" ht="14" customHeight="1">
      <c r="A200" s="1" t="s">
        <v>64</v>
      </c>
      <c r="B200" s="84" t="s">
        <v>997</v>
      </c>
      <c r="C200" s="84" t="s">
        <v>997</v>
      </c>
      <c r="D200" s="1">
        <v>2011</v>
      </c>
      <c r="G200" s="84"/>
      <c r="H200" s="84"/>
      <c r="I200" s="84"/>
      <c r="J200" s="84"/>
      <c r="M200" s="1" t="s">
        <v>356</v>
      </c>
      <c r="N200" s="1" t="s">
        <v>69</v>
      </c>
      <c r="O200" s="55" t="s">
        <v>362</v>
      </c>
      <c r="Q200" s="1"/>
      <c r="R200" s="1"/>
      <c r="S200" s="1"/>
      <c r="V200">
        <v>48.687196726214502</v>
      </c>
      <c r="W200">
        <v>19.053133803478001</v>
      </c>
      <c r="X200" s="4">
        <v>48.687199999999997</v>
      </c>
      <c r="Y200" s="4">
        <v>19.0532</v>
      </c>
      <c r="Z200" s="264">
        <f t="shared" si="26"/>
        <v>-3.2737854951392364E-6</v>
      </c>
      <c r="AA200" s="264">
        <f t="shared" si="27"/>
        <v>-6.6196521999017932E-5</v>
      </c>
      <c r="AB200" s="1" t="s">
        <v>72</v>
      </c>
      <c r="AC200" s="1"/>
      <c r="AD200" s="79"/>
      <c r="AE200" s="1"/>
      <c r="AF200" s="1"/>
      <c r="AG200" s="1"/>
      <c r="AH200" s="53">
        <v>899</v>
      </c>
      <c r="AI200" s="53">
        <v>422</v>
      </c>
      <c r="AJ200" s="71">
        <f t="shared" si="28"/>
        <v>477</v>
      </c>
      <c r="AK200" s="117">
        <v>17.899999999999999</v>
      </c>
      <c r="AL200" s="2">
        <v>16.2</v>
      </c>
      <c r="AM200" s="9">
        <v>21.4</v>
      </c>
      <c r="AN200" s="2">
        <v>-5.8</v>
      </c>
      <c r="AO200" s="9">
        <v>-8.6</v>
      </c>
      <c r="AP200" s="9">
        <v>30</v>
      </c>
      <c r="AQ200" s="2">
        <v>6</v>
      </c>
      <c r="AT200" s="9">
        <v>5.9</v>
      </c>
      <c r="AU200" s="56" t="s">
        <v>75</v>
      </c>
      <c r="AV200" s="79" t="s">
        <v>63</v>
      </c>
      <c r="AW200" s="10">
        <v>18.514285714285698</v>
      </c>
      <c r="AX200" s="120">
        <f t="shared" si="29"/>
        <v>152.37288135593221</v>
      </c>
      <c r="AY200" s="119">
        <v>23</v>
      </c>
      <c r="BN200" s="1">
        <f t="shared" si="30"/>
        <v>2014</v>
      </c>
      <c r="BV200" s="1">
        <v>681</v>
      </c>
      <c r="BW200" s="1"/>
      <c r="BX200" s="1"/>
      <c r="BY200" s="1"/>
      <c r="BZ200" s="1"/>
      <c r="CA200" s="1"/>
      <c r="CB200" s="1"/>
      <c r="CC200" s="1"/>
      <c r="CD200" s="1"/>
      <c r="CE200" s="55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55"/>
      <c r="CQ200" s="1">
        <v>2007</v>
      </c>
      <c r="CR200" s="1"/>
      <c r="CS200" s="1"/>
      <c r="CT200" s="1"/>
      <c r="CU200" s="1"/>
      <c r="CV200" s="1"/>
      <c r="CW200" s="1"/>
      <c r="CX200" s="1"/>
      <c r="CY200" s="1"/>
      <c r="CZ200" s="1"/>
      <c r="DA200" s="55"/>
      <c r="DB200" s="1"/>
      <c r="DC200" s="1">
        <v>345</v>
      </c>
      <c r="DL200" s="1"/>
      <c r="DM200" s="91"/>
      <c r="DP200" s="122"/>
      <c r="DQ200" s="122"/>
      <c r="DR200" s="183"/>
      <c r="DS200" s="183"/>
      <c r="DT200" s="183"/>
      <c r="DY200" s="184"/>
      <c r="DZ200" s="184"/>
      <c r="EA200" s="184"/>
      <c r="EB200" s="185"/>
      <c r="EC200" s="186">
        <v>6.96</v>
      </c>
      <c r="ED200" s="186">
        <v>5.78</v>
      </c>
      <c r="EE200" s="186">
        <v>1.8</v>
      </c>
      <c r="EF200" s="181"/>
    </row>
    <row r="201" spans="1:137" ht="14" customHeight="1">
      <c r="A201" s="1" t="s">
        <v>64</v>
      </c>
      <c r="B201" s="84" t="s">
        <v>997</v>
      </c>
      <c r="C201" s="84" t="s">
        <v>997</v>
      </c>
      <c r="D201" s="1">
        <v>2011</v>
      </c>
      <c r="G201" s="84"/>
      <c r="H201" s="84"/>
      <c r="I201" s="84"/>
      <c r="J201" s="84"/>
      <c r="M201" s="1" t="s">
        <v>356</v>
      </c>
      <c r="N201" s="1" t="s">
        <v>69</v>
      </c>
      <c r="O201" s="55" t="s">
        <v>357</v>
      </c>
      <c r="Q201" s="1">
        <v>30.7</v>
      </c>
      <c r="R201" s="1"/>
      <c r="S201" s="1"/>
      <c r="V201">
        <v>48.687196726214502</v>
      </c>
      <c r="W201">
        <v>19.053133803478001</v>
      </c>
      <c r="X201" s="4">
        <v>48.67</v>
      </c>
      <c r="Y201" s="4">
        <v>19</v>
      </c>
      <c r="Z201" s="264">
        <f t="shared" si="26"/>
        <v>1.7196726214500302E-2</v>
      </c>
      <c r="AA201" s="264">
        <f t="shared" si="27"/>
        <v>5.313380347800134E-2</v>
      </c>
      <c r="AB201" s="1" t="s">
        <v>72</v>
      </c>
      <c r="AC201" s="1"/>
      <c r="AD201" s="79"/>
      <c r="AE201" s="1"/>
      <c r="AF201" s="1"/>
      <c r="AG201" s="1"/>
      <c r="AH201" s="53">
        <v>899</v>
      </c>
      <c r="AI201" s="53">
        <v>422</v>
      </c>
      <c r="AJ201" s="71">
        <f t="shared" si="28"/>
        <v>477</v>
      </c>
      <c r="AK201" s="117">
        <v>17.899999999999999</v>
      </c>
      <c r="AL201" s="2">
        <v>16.2</v>
      </c>
      <c r="AM201" s="9">
        <v>21.4</v>
      </c>
      <c r="AN201" s="2">
        <v>-5.8</v>
      </c>
      <c r="AO201" s="9">
        <v>-8.6</v>
      </c>
      <c r="AP201" s="9">
        <v>30</v>
      </c>
      <c r="AQ201" s="2">
        <v>6</v>
      </c>
      <c r="AT201" s="9">
        <v>5.9</v>
      </c>
      <c r="AU201" s="56" t="s">
        <v>75</v>
      </c>
      <c r="AV201" s="79" t="s">
        <v>63</v>
      </c>
      <c r="AW201" s="10">
        <v>18.514285714285698</v>
      </c>
      <c r="AX201" s="120">
        <f t="shared" si="29"/>
        <v>152.37288135593221</v>
      </c>
      <c r="AY201" s="119">
        <v>23</v>
      </c>
      <c r="AZ201" s="1" t="s">
        <v>358</v>
      </c>
      <c r="BN201" s="1">
        <f t="shared" si="30"/>
        <v>2014</v>
      </c>
      <c r="BV201" s="1">
        <v>745</v>
      </c>
      <c r="BW201" s="1"/>
      <c r="BX201" s="1"/>
      <c r="BY201" s="1"/>
      <c r="BZ201" s="1"/>
      <c r="CA201" s="1"/>
      <c r="CB201" s="1"/>
      <c r="CC201" s="1"/>
      <c r="CD201" s="1"/>
      <c r="CE201" s="55" t="s">
        <v>359</v>
      </c>
      <c r="CF201" s="1"/>
      <c r="CG201" s="1">
        <v>34</v>
      </c>
      <c r="CH201" s="1"/>
      <c r="CI201" s="1"/>
      <c r="CJ201" s="1"/>
      <c r="CK201" s="1"/>
      <c r="CL201" s="1"/>
      <c r="CM201" s="1"/>
      <c r="CN201" s="1"/>
      <c r="CO201" s="1"/>
      <c r="CP201" s="55" t="s">
        <v>360</v>
      </c>
      <c r="CQ201" s="1">
        <v>1957</v>
      </c>
      <c r="CR201" s="1">
        <v>172</v>
      </c>
      <c r="CS201" s="1"/>
      <c r="CT201" s="1"/>
      <c r="CU201" s="1"/>
      <c r="CV201" s="1"/>
      <c r="CW201" s="1"/>
      <c r="CX201" s="1"/>
      <c r="CY201" s="1"/>
      <c r="CZ201" s="1"/>
      <c r="DA201" s="55" t="s">
        <v>360</v>
      </c>
      <c r="DB201" s="1"/>
      <c r="DC201" s="1">
        <v>173</v>
      </c>
      <c r="DL201" s="1"/>
      <c r="DM201" s="91">
        <v>0.23</v>
      </c>
      <c r="DP201" s="122"/>
      <c r="DQ201" s="122"/>
      <c r="DR201" s="183"/>
      <c r="DS201" s="183"/>
      <c r="DT201" s="183"/>
      <c r="DY201" s="184"/>
      <c r="DZ201" s="184"/>
      <c r="EA201" s="184"/>
      <c r="EB201" s="185"/>
      <c r="EC201" s="186">
        <v>6.96</v>
      </c>
      <c r="ED201" s="186">
        <v>5.78</v>
      </c>
      <c r="EE201" s="186">
        <v>1.8</v>
      </c>
      <c r="EF201" s="181"/>
    </row>
    <row r="202" spans="1:137" ht="15">
      <c r="A202" s="1" t="s">
        <v>64</v>
      </c>
      <c r="B202" s="84" t="s">
        <v>997</v>
      </c>
      <c r="C202" s="84" t="s">
        <v>997</v>
      </c>
      <c r="D202" s="1">
        <v>2011</v>
      </c>
      <c r="G202" s="84"/>
      <c r="H202" s="84"/>
      <c r="I202" s="84"/>
      <c r="J202" s="84"/>
      <c r="M202" s="1" t="s">
        <v>356</v>
      </c>
      <c r="N202" s="1" t="s">
        <v>69</v>
      </c>
      <c r="O202" s="55" t="s">
        <v>357</v>
      </c>
      <c r="Q202" s="1">
        <v>30.7</v>
      </c>
      <c r="R202" s="1"/>
      <c r="S202" s="1"/>
      <c r="V202">
        <v>48.687196726214502</v>
      </c>
      <c r="W202">
        <v>19.053133803478001</v>
      </c>
      <c r="X202" s="4">
        <v>48.67</v>
      </c>
      <c r="Y202" s="4">
        <v>19</v>
      </c>
      <c r="Z202" s="264">
        <f t="shared" si="26"/>
        <v>1.7196726214500302E-2</v>
      </c>
      <c r="AA202" s="264">
        <f t="shared" si="27"/>
        <v>5.313380347800134E-2</v>
      </c>
      <c r="AB202" s="1" t="s">
        <v>72</v>
      </c>
      <c r="AC202" s="1"/>
      <c r="AD202" s="79"/>
      <c r="AE202" s="1"/>
      <c r="AF202" s="1"/>
      <c r="AG202" s="1"/>
      <c r="AH202" s="53">
        <v>899</v>
      </c>
      <c r="AI202" s="53">
        <v>422</v>
      </c>
      <c r="AJ202" s="71">
        <f t="shared" si="28"/>
        <v>477</v>
      </c>
      <c r="AK202" s="117">
        <v>17.899999999999999</v>
      </c>
      <c r="AL202" s="2">
        <v>16.2</v>
      </c>
      <c r="AM202" s="9">
        <v>21.4</v>
      </c>
      <c r="AN202" s="2">
        <v>-5.8</v>
      </c>
      <c r="AO202" s="9">
        <v>-8.6</v>
      </c>
      <c r="AP202" s="9">
        <v>30</v>
      </c>
      <c r="AQ202" s="2">
        <v>6</v>
      </c>
      <c r="AT202" s="9">
        <v>5.9</v>
      </c>
      <c r="AU202" s="56" t="s">
        <v>75</v>
      </c>
      <c r="AV202" s="79" t="s">
        <v>63</v>
      </c>
      <c r="AW202" s="10">
        <v>18.514285714285698</v>
      </c>
      <c r="AX202" s="120">
        <f t="shared" si="29"/>
        <v>152.37288135593221</v>
      </c>
      <c r="AY202" s="119">
        <v>23</v>
      </c>
      <c r="AZ202" s="1" t="s">
        <v>361</v>
      </c>
      <c r="BN202" s="1">
        <f t="shared" si="30"/>
        <v>2014</v>
      </c>
      <c r="BV202" s="1">
        <v>753</v>
      </c>
      <c r="BW202" s="1"/>
      <c r="BX202" s="1"/>
      <c r="BY202" s="1"/>
      <c r="BZ202" s="1"/>
      <c r="CA202" s="1"/>
      <c r="CB202" s="1"/>
      <c r="CC202" s="1"/>
      <c r="CD202" s="1"/>
      <c r="CE202" s="55" t="s">
        <v>359</v>
      </c>
      <c r="CF202" s="1"/>
      <c r="CG202" s="1">
        <v>124</v>
      </c>
      <c r="CH202" s="1"/>
      <c r="CI202" s="1"/>
      <c r="CJ202" s="1"/>
      <c r="CK202" s="1"/>
      <c r="CL202" s="1"/>
      <c r="CM202" s="1"/>
      <c r="CN202" s="1"/>
      <c r="CO202" s="1"/>
      <c r="CP202" s="55" t="s">
        <v>360</v>
      </c>
      <c r="CQ202" s="1">
        <v>1977</v>
      </c>
      <c r="CR202" s="1">
        <v>150</v>
      </c>
      <c r="CS202" s="1"/>
      <c r="CT202" s="1"/>
      <c r="CU202" s="1"/>
      <c r="CV202" s="1"/>
      <c r="CW202" s="1"/>
      <c r="CX202" s="1"/>
      <c r="CY202" s="1"/>
      <c r="CZ202" s="1"/>
      <c r="DA202" s="55" t="s">
        <v>360</v>
      </c>
      <c r="DB202" s="1"/>
      <c r="DC202" s="1">
        <v>156</v>
      </c>
      <c r="DL202" s="1"/>
      <c r="DM202" s="91">
        <v>0.21</v>
      </c>
      <c r="DP202" s="122"/>
      <c r="DQ202" s="122"/>
      <c r="DR202" s="183"/>
      <c r="DS202" s="183"/>
      <c r="DT202" s="183"/>
      <c r="DY202" s="184"/>
      <c r="DZ202" s="184"/>
      <c r="EA202" s="184"/>
      <c r="EB202" s="185"/>
      <c r="EC202" s="186">
        <v>6.96</v>
      </c>
      <c r="ED202" s="186">
        <v>5.78</v>
      </c>
      <c r="EE202" s="186">
        <v>1.8</v>
      </c>
      <c r="EF202" s="181"/>
      <c r="EG202" s="66"/>
    </row>
    <row r="203" spans="1:137" ht="14" customHeight="1">
      <c r="A203" s="1" t="s">
        <v>64</v>
      </c>
      <c r="B203" s="84" t="s">
        <v>997</v>
      </c>
      <c r="C203" s="84" t="s">
        <v>997</v>
      </c>
      <c r="D203" s="1">
        <v>2011</v>
      </c>
      <c r="G203" s="84"/>
      <c r="H203" s="84"/>
      <c r="I203" s="84"/>
      <c r="J203" s="84"/>
      <c r="M203" s="1" t="s">
        <v>356</v>
      </c>
      <c r="N203" s="1" t="s">
        <v>69</v>
      </c>
      <c r="O203" s="55" t="s">
        <v>355</v>
      </c>
      <c r="Q203" s="1">
        <v>30.7</v>
      </c>
      <c r="R203" s="1"/>
      <c r="S203" s="1"/>
      <c r="V203">
        <v>48.687196726214502</v>
      </c>
      <c r="W203">
        <v>19.053133803478001</v>
      </c>
      <c r="X203" s="4">
        <v>48.67</v>
      </c>
      <c r="Y203" s="4">
        <v>19</v>
      </c>
      <c r="Z203" s="264">
        <f t="shared" si="26"/>
        <v>1.7196726214500302E-2</v>
      </c>
      <c r="AA203" s="264">
        <f t="shared" si="27"/>
        <v>5.313380347800134E-2</v>
      </c>
      <c r="AB203" s="1" t="s">
        <v>72</v>
      </c>
      <c r="AC203" s="1"/>
      <c r="AD203" s="79"/>
      <c r="AE203" s="1"/>
      <c r="AF203" s="1"/>
      <c r="AG203" s="1"/>
      <c r="AH203" s="53">
        <v>899</v>
      </c>
      <c r="AI203" s="53">
        <v>422</v>
      </c>
      <c r="AJ203" s="71">
        <f t="shared" si="28"/>
        <v>477</v>
      </c>
      <c r="AK203" s="117">
        <v>17.899999999999999</v>
      </c>
      <c r="AL203" s="2">
        <v>16.2</v>
      </c>
      <c r="AM203" s="9">
        <v>21.4</v>
      </c>
      <c r="AN203" s="2">
        <v>-5.8</v>
      </c>
      <c r="AO203" s="9">
        <v>-8.6</v>
      </c>
      <c r="AP203" s="9">
        <v>30</v>
      </c>
      <c r="AQ203" s="2">
        <v>6</v>
      </c>
      <c r="AT203" s="9">
        <v>5.9</v>
      </c>
      <c r="AU203" s="56" t="s">
        <v>75</v>
      </c>
      <c r="AV203" s="79" t="s">
        <v>63</v>
      </c>
      <c r="AW203" s="10">
        <v>18.514285714285698</v>
      </c>
      <c r="AX203" s="120">
        <f t="shared" si="29"/>
        <v>152.37288135593221</v>
      </c>
      <c r="AY203" s="119">
        <v>23</v>
      </c>
      <c r="AZ203" s="1" t="s">
        <v>361</v>
      </c>
      <c r="BN203" s="1">
        <f t="shared" si="30"/>
        <v>2014</v>
      </c>
      <c r="BV203" s="1">
        <v>663</v>
      </c>
      <c r="BW203" s="1"/>
      <c r="BX203" s="1"/>
      <c r="BY203" s="1"/>
      <c r="BZ203" s="1"/>
      <c r="CA203" s="1"/>
      <c r="CB203" s="1"/>
      <c r="CC203" s="1"/>
      <c r="CD203" s="1"/>
      <c r="CE203" s="55" t="s">
        <v>359</v>
      </c>
      <c r="CF203" s="1"/>
      <c r="CG203" s="1">
        <v>96</v>
      </c>
      <c r="CH203" s="1"/>
      <c r="CI203" s="1"/>
      <c r="CJ203" s="1"/>
      <c r="CK203" s="1"/>
      <c r="CL203" s="1"/>
      <c r="CM203" s="1"/>
      <c r="CN203" s="1"/>
      <c r="CO203" s="1"/>
      <c r="CP203" s="55" t="s">
        <v>360</v>
      </c>
      <c r="CQ203" s="1">
        <v>1987</v>
      </c>
      <c r="CR203" s="1">
        <v>280</v>
      </c>
      <c r="CS203" s="1"/>
      <c r="CT203" s="1"/>
      <c r="CU203" s="1"/>
      <c r="CV203" s="1"/>
      <c r="CW203" s="1"/>
      <c r="CX203" s="1"/>
      <c r="CY203" s="1"/>
      <c r="CZ203" s="1"/>
      <c r="DA203" s="55" t="s">
        <v>360</v>
      </c>
      <c r="DB203" s="1"/>
      <c r="DC203" s="1">
        <v>288</v>
      </c>
      <c r="DL203" s="1"/>
      <c r="DM203" s="91">
        <v>0.43</v>
      </c>
      <c r="DP203" s="122"/>
      <c r="DQ203" s="122"/>
      <c r="DR203" s="183"/>
      <c r="DS203" s="183"/>
      <c r="DT203" s="183"/>
      <c r="DY203" s="184"/>
      <c r="DZ203" s="184"/>
      <c r="EA203" s="184"/>
      <c r="EB203" s="185"/>
      <c r="EC203" s="186">
        <v>6.96</v>
      </c>
      <c r="ED203" s="186">
        <v>5.78</v>
      </c>
      <c r="EE203" s="186">
        <v>1.8</v>
      </c>
      <c r="EF203" s="181"/>
    </row>
    <row r="204" spans="1:137" ht="14" customHeight="1">
      <c r="A204" s="1" t="s">
        <v>64</v>
      </c>
      <c r="B204" s="84" t="s">
        <v>997</v>
      </c>
      <c r="C204" s="84" t="s">
        <v>997</v>
      </c>
      <c r="D204" s="1">
        <v>2011</v>
      </c>
      <c r="G204" s="84"/>
      <c r="H204" s="84"/>
      <c r="I204" s="84"/>
      <c r="J204" s="84"/>
      <c r="M204" s="1" t="s">
        <v>356</v>
      </c>
      <c r="N204" s="1" t="s">
        <v>69</v>
      </c>
      <c r="O204" s="55" t="s">
        <v>355</v>
      </c>
      <c r="Q204" s="1">
        <v>30.7</v>
      </c>
      <c r="R204" s="1"/>
      <c r="S204" s="1"/>
      <c r="V204">
        <v>48.687196726214502</v>
      </c>
      <c r="W204">
        <v>19.053133803478001</v>
      </c>
      <c r="X204" s="4">
        <v>48.67</v>
      </c>
      <c r="Y204" s="4">
        <v>19</v>
      </c>
      <c r="Z204" s="264">
        <f t="shared" si="26"/>
        <v>1.7196726214500302E-2</v>
      </c>
      <c r="AA204" s="264">
        <f t="shared" si="27"/>
        <v>5.313380347800134E-2</v>
      </c>
      <c r="AB204" s="1" t="s">
        <v>72</v>
      </c>
      <c r="AC204" s="1"/>
      <c r="AD204" s="79"/>
      <c r="AE204" s="1"/>
      <c r="AF204" s="1"/>
      <c r="AG204" s="1"/>
      <c r="AH204" s="53">
        <v>899</v>
      </c>
      <c r="AI204" s="53">
        <v>422</v>
      </c>
      <c r="AJ204" s="71">
        <f t="shared" si="28"/>
        <v>477</v>
      </c>
      <c r="AK204" s="117">
        <v>17.899999999999999</v>
      </c>
      <c r="AL204" s="2">
        <v>16.2</v>
      </c>
      <c r="AM204" s="9">
        <v>21.4</v>
      </c>
      <c r="AN204" s="2">
        <v>-5.8</v>
      </c>
      <c r="AO204" s="9">
        <v>-8.6</v>
      </c>
      <c r="AP204" s="9">
        <v>30</v>
      </c>
      <c r="AQ204" s="2">
        <v>6</v>
      </c>
      <c r="AT204" s="9">
        <v>5.9</v>
      </c>
      <c r="AU204" s="56" t="s">
        <v>75</v>
      </c>
      <c r="AV204" s="79" t="s">
        <v>63</v>
      </c>
      <c r="AW204" s="10">
        <v>18.514285714285698</v>
      </c>
      <c r="AX204" s="120">
        <f t="shared" si="29"/>
        <v>152.37288135593221</v>
      </c>
      <c r="AY204" s="119">
        <v>23</v>
      </c>
      <c r="AZ204" s="1" t="s">
        <v>361</v>
      </c>
      <c r="BN204" s="1">
        <f t="shared" si="30"/>
        <v>2014</v>
      </c>
      <c r="BV204" s="1">
        <v>627</v>
      </c>
      <c r="BW204" s="1"/>
      <c r="BX204" s="1"/>
      <c r="BY204" s="1"/>
      <c r="BZ204" s="1"/>
      <c r="CA204" s="1"/>
      <c r="CB204" s="1"/>
      <c r="CC204" s="1"/>
      <c r="CD204" s="1"/>
      <c r="CE204" s="55" t="s">
        <v>359</v>
      </c>
      <c r="CF204" s="1"/>
      <c r="CG204" s="1">
        <v>50</v>
      </c>
      <c r="CH204" s="1"/>
      <c r="CI204" s="1"/>
      <c r="CJ204" s="1"/>
      <c r="CK204" s="1"/>
      <c r="CL204" s="1"/>
      <c r="CM204" s="1"/>
      <c r="CN204" s="1"/>
      <c r="CO204" s="1"/>
      <c r="CP204" s="55" t="s">
        <v>360</v>
      </c>
      <c r="CQ204" s="1">
        <v>1997</v>
      </c>
      <c r="CR204" s="1">
        <v>273</v>
      </c>
      <c r="CS204" s="1"/>
      <c r="CT204" s="1"/>
      <c r="CU204" s="1"/>
      <c r="CV204" s="1"/>
      <c r="CW204" s="1"/>
      <c r="CX204" s="1"/>
      <c r="CY204" s="1"/>
      <c r="CZ204" s="1"/>
      <c r="DA204" s="55" t="s">
        <v>360</v>
      </c>
      <c r="DB204" s="1"/>
      <c r="DC204" s="1">
        <v>286</v>
      </c>
      <c r="DL204" s="1"/>
      <c r="DM204" s="91">
        <v>0.46</v>
      </c>
      <c r="DP204" s="122"/>
      <c r="DQ204" s="122"/>
      <c r="DR204" s="183"/>
      <c r="DS204" s="183"/>
      <c r="DT204" s="183"/>
      <c r="DY204" s="184"/>
      <c r="DZ204" s="184"/>
      <c r="EA204" s="184"/>
      <c r="EB204" s="185"/>
      <c r="EC204" s="186">
        <v>6.96</v>
      </c>
      <c r="ED204" s="186">
        <v>5.78</v>
      </c>
      <c r="EE204" s="186">
        <v>1.8</v>
      </c>
      <c r="EF204" s="181"/>
    </row>
    <row r="205" spans="1:137" ht="13" customHeight="1">
      <c r="A205" s="1" t="s">
        <v>363</v>
      </c>
      <c r="B205" s="84" t="s">
        <v>997</v>
      </c>
      <c r="C205" s="84" t="s">
        <v>997</v>
      </c>
      <c r="D205" s="1">
        <v>2011</v>
      </c>
      <c r="G205" s="84"/>
      <c r="H205" s="84"/>
      <c r="I205" s="84"/>
      <c r="J205" s="84"/>
      <c r="M205" s="1" t="s">
        <v>356</v>
      </c>
      <c r="N205" s="1" t="s">
        <v>69</v>
      </c>
      <c r="O205" s="55" t="s">
        <v>357</v>
      </c>
      <c r="Q205" s="1">
        <v>30.7</v>
      </c>
      <c r="R205" s="1"/>
      <c r="S205" s="1"/>
      <c r="V205">
        <v>48.687196726214502</v>
      </c>
      <c r="W205">
        <v>19.053133803478001</v>
      </c>
      <c r="X205" s="4">
        <v>48.67</v>
      </c>
      <c r="Y205" s="4">
        <v>19</v>
      </c>
      <c r="Z205" s="264">
        <f t="shared" si="26"/>
        <v>1.7196726214500302E-2</v>
      </c>
      <c r="AA205" s="264">
        <f t="shared" si="27"/>
        <v>5.313380347800134E-2</v>
      </c>
      <c r="AB205" s="1" t="s">
        <v>72</v>
      </c>
      <c r="AC205" s="1"/>
      <c r="AD205" s="79"/>
      <c r="AE205" s="1"/>
      <c r="AF205" s="1"/>
      <c r="AG205" s="1"/>
      <c r="AH205" s="53">
        <v>899</v>
      </c>
      <c r="AI205" s="53">
        <v>422</v>
      </c>
      <c r="AJ205" s="71">
        <f t="shared" si="28"/>
        <v>477</v>
      </c>
      <c r="AK205" s="117">
        <v>17.899999999999999</v>
      </c>
      <c r="AL205" s="2">
        <v>16.2</v>
      </c>
      <c r="AM205" s="9">
        <v>21.4</v>
      </c>
      <c r="AN205" s="2">
        <v>-5.8</v>
      </c>
      <c r="AO205" s="9">
        <v>-8.6</v>
      </c>
      <c r="AP205" s="9">
        <v>30</v>
      </c>
      <c r="AQ205" s="2">
        <v>6</v>
      </c>
      <c r="AT205" s="9">
        <v>5.9</v>
      </c>
      <c r="AU205" s="56" t="s">
        <v>75</v>
      </c>
      <c r="AV205" s="79" t="s">
        <v>63</v>
      </c>
      <c r="AW205" s="10">
        <v>18.514285714285698</v>
      </c>
      <c r="AX205" s="120">
        <f t="shared" si="29"/>
        <v>152.37288135593221</v>
      </c>
      <c r="AY205" s="119">
        <v>23</v>
      </c>
      <c r="AZ205" s="1" t="s">
        <v>361</v>
      </c>
      <c r="BN205" s="1">
        <f t="shared" si="30"/>
        <v>2014</v>
      </c>
      <c r="BV205" s="1">
        <v>770</v>
      </c>
      <c r="BW205" s="1"/>
      <c r="BX205" s="1"/>
      <c r="BY205" s="1"/>
      <c r="BZ205" s="1"/>
      <c r="CA205" s="1"/>
      <c r="CB205" s="1"/>
      <c r="CC205" s="1"/>
      <c r="CD205" s="1"/>
      <c r="CE205" s="55" t="s">
        <v>359</v>
      </c>
      <c r="CF205" s="1"/>
      <c r="CG205" s="1">
        <v>138</v>
      </c>
      <c r="CH205" s="1"/>
      <c r="CI205" s="1"/>
      <c r="CJ205" s="1"/>
      <c r="CK205" s="1"/>
      <c r="CL205" s="1"/>
      <c r="CM205" s="1"/>
      <c r="CN205" s="1"/>
      <c r="CO205" s="1"/>
      <c r="CP205" s="55" t="s">
        <v>360</v>
      </c>
      <c r="CQ205" s="1">
        <v>1970</v>
      </c>
      <c r="CR205" s="1">
        <v>145</v>
      </c>
      <c r="CS205" s="1"/>
      <c r="CT205" s="1"/>
      <c r="CU205" s="1"/>
      <c r="CV205" s="1"/>
      <c r="CW205" s="1"/>
      <c r="CX205" s="1"/>
      <c r="CY205" s="1"/>
      <c r="CZ205" s="1"/>
      <c r="DA205" s="55" t="s">
        <v>360</v>
      </c>
      <c r="DB205" s="1"/>
      <c r="DC205" s="1">
        <v>162</v>
      </c>
      <c r="DL205" s="1"/>
      <c r="DM205" s="91">
        <v>0.21</v>
      </c>
      <c r="DP205" s="122"/>
      <c r="DQ205" s="122"/>
      <c r="DR205" s="183"/>
      <c r="DS205" s="183"/>
      <c r="DT205" s="183"/>
      <c r="DY205" s="184"/>
      <c r="DZ205" s="184"/>
      <c r="EA205" s="184"/>
      <c r="EB205" s="185"/>
      <c r="EC205" s="186">
        <v>6.96</v>
      </c>
      <c r="ED205" s="186">
        <v>5.78</v>
      </c>
      <c r="EE205" s="186">
        <v>1.8</v>
      </c>
      <c r="EF205" s="181"/>
    </row>
    <row r="206" spans="1:137" ht="13" customHeight="1">
      <c r="A206" s="1" t="s">
        <v>91</v>
      </c>
      <c r="B206" s="84" t="s">
        <v>997</v>
      </c>
      <c r="C206" s="84" t="s">
        <v>997</v>
      </c>
      <c r="D206" s="1">
        <v>2011</v>
      </c>
      <c r="E206" s="51" t="s">
        <v>92</v>
      </c>
      <c r="F206" s="51" t="s">
        <v>66</v>
      </c>
      <c r="G206" s="87" t="s">
        <v>997</v>
      </c>
      <c r="H206" s="87" t="s">
        <v>997</v>
      </c>
      <c r="I206" s="87" t="s">
        <v>997</v>
      </c>
      <c r="J206" s="87" t="s">
        <v>997</v>
      </c>
      <c r="K206" s="1" t="s">
        <v>93</v>
      </c>
      <c r="L206" s="1" t="s">
        <v>94</v>
      </c>
      <c r="M206" s="1" t="s">
        <v>356</v>
      </c>
      <c r="N206" s="1" t="s">
        <v>69</v>
      </c>
      <c r="O206" s="55" t="s">
        <v>1138</v>
      </c>
      <c r="P206" s="55" t="s">
        <v>96</v>
      </c>
      <c r="Q206" s="2">
        <v>101.82</v>
      </c>
      <c r="R206" s="2">
        <v>1.5</v>
      </c>
      <c r="S206" s="3" t="s">
        <v>97</v>
      </c>
      <c r="V206">
        <v>48.681430333764403</v>
      </c>
      <c r="W206">
        <v>19.675455571029701</v>
      </c>
      <c r="X206" s="4">
        <v>48.683333333333302</v>
      </c>
      <c r="Y206" s="4">
        <v>19.6666666666667</v>
      </c>
      <c r="Z206" s="264">
        <f t="shared" si="26"/>
        <v>-1.9029995688981671E-3</v>
      </c>
      <c r="AA206" s="264">
        <f t="shared" si="27"/>
        <v>8.788904363001393E-3</v>
      </c>
      <c r="AB206" s="1" t="s">
        <v>98</v>
      </c>
      <c r="AC206" s="5" t="s">
        <v>99</v>
      </c>
      <c r="AD206" s="6" t="s">
        <v>100</v>
      </c>
      <c r="AE206" s="52">
        <v>931</v>
      </c>
      <c r="AF206" s="52"/>
      <c r="AG206" s="52"/>
      <c r="AH206" s="53">
        <v>934</v>
      </c>
      <c r="AI206" s="53">
        <v>362</v>
      </c>
      <c r="AJ206" s="71">
        <f t="shared" si="28"/>
        <v>572</v>
      </c>
      <c r="AK206" s="117">
        <v>23.8</v>
      </c>
      <c r="AL206" s="2">
        <v>15.7</v>
      </c>
      <c r="AM206" s="9">
        <v>19.7</v>
      </c>
      <c r="AN206" s="2">
        <v>-5.7</v>
      </c>
      <c r="AO206" s="9">
        <v>-9.4</v>
      </c>
      <c r="AP206" s="9">
        <v>29.1</v>
      </c>
      <c r="AQ206" s="2">
        <v>5.4</v>
      </c>
      <c r="AT206" s="9">
        <v>4.9000000000000004</v>
      </c>
      <c r="AU206" s="56" t="s">
        <v>101</v>
      </c>
      <c r="AV206" s="79" t="s">
        <v>63</v>
      </c>
      <c r="AW206" s="10">
        <v>16.863587540279301</v>
      </c>
      <c r="AX206" s="120">
        <f t="shared" si="29"/>
        <v>190.61224489795916</v>
      </c>
      <c r="AY206" s="119">
        <v>23</v>
      </c>
      <c r="AZ206" s="1" t="s">
        <v>439</v>
      </c>
      <c r="BA206" s="1" t="s">
        <v>76</v>
      </c>
      <c r="BB206" s="54">
        <v>0.30865241084114203</v>
      </c>
      <c r="BC206" s="54">
        <v>1.42753088862112E-2</v>
      </c>
      <c r="BD206" s="54">
        <v>0.6770722802726471</v>
      </c>
      <c r="BE206" s="1" t="s">
        <v>77</v>
      </c>
      <c r="BF206" s="1">
        <v>9130</v>
      </c>
      <c r="BG206" s="1" t="s">
        <v>102</v>
      </c>
      <c r="BH206" s="1" t="s">
        <v>79</v>
      </c>
      <c r="BI206" s="1" t="s">
        <v>79</v>
      </c>
      <c r="BJ206" s="1" t="s">
        <v>79</v>
      </c>
      <c r="BK206" s="1" t="s">
        <v>79</v>
      </c>
      <c r="BL206" s="1" t="s">
        <v>79</v>
      </c>
      <c r="BM206" s="1">
        <v>1913</v>
      </c>
      <c r="BN206" s="1">
        <f t="shared" si="30"/>
        <v>101</v>
      </c>
      <c r="BO206" s="1">
        <v>1</v>
      </c>
      <c r="BP206" s="1" t="s">
        <v>78</v>
      </c>
      <c r="BQ206" s="1" t="s">
        <v>79</v>
      </c>
      <c r="BR206" s="1" t="s">
        <v>79</v>
      </c>
      <c r="BS206" s="1" t="s">
        <v>79</v>
      </c>
      <c r="BU206" s="1">
        <v>190</v>
      </c>
      <c r="BV206" s="12">
        <v>741.37333333333299</v>
      </c>
      <c r="BW206" s="12">
        <v>228.82666666666699</v>
      </c>
      <c r="BX206" s="12">
        <v>0</v>
      </c>
      <c r="BY206" s="12">
        <v>0</v>
      </c>
      <c r="BZ206" s="12">
        <v>0</v>
      </c>
      <c r="CA206" s="12">
        <v>10.5833333333333</v>
      </c>
      <c r="CB206" s="12">
        <v>211.32666666666699</v>
      </c>
      <c r="CC206" s="12">
        <v>290.636666666667</v>
      </c>
      <c r="CD206" s="12">
        <v>0</v>
      </c>
      <c r="CE206" s="56">
        <v>7</v>
      </c>
      <c r="CF206" s="3">
        <v>1998</v>
      </c>
      <c r="CG206" s="12">
        <v>79.099999999999994</v>
      </c>
      <c r="CH206" s="12">
        <v>7.8066666666666702</v>
      </c>
      <c r="CI206" s="12">
        <v>0</v>
      </c>
      <c r="CJ206" s="12">
        <v>0</v>
      </c>
      <c r="CK206" s="12">
        <v>0</v>
      </c>
      <c r="CL206" s="12">
        <v>0</v>
      </c>
      <c r="CM206" s="12">
        <v>53.173333333333296</v>
      </c>
      <c r="CN206" s="12">
        <v>18.12</v>
      </c>
      <c r="CO206" s="12">
        <v>0</v>
      </c>
      <c r="CP206" s="56">
        <v>0</v>
      </c>
      <c r="CQ206" s="3">
        <v>1998</v>
      </c>
      <c r="CR206" s="12">
        <v>227.268333333333</v>
      </c>
      <c r="CS206" s="57" t="s">
        <v>79</v>
      </c>
      <c r="CT206" s="57" t="s">
        <v>79</v>
      </c>
      <c r="CU206" s="57" t="s">
        <v>79</v>
      </c>
      <c r="CV206" s="57" t="s">
        <v>79</v>
      </c>
      <c r="CW206" s="57" t="s">
        <v>79</v>
      </c>
      <c r="CX206" s="57" t="s">
        <v>79</v>
      </c>
      <c r="CY206" s="57" t="s">
        <v>79</v>
      </c>
      <c r="CZ206" s="57" t="s">
        <v>79</v>
      </c>
      <c r="DA206" s="56">
        <v>0</v>
      </c>
      <c r="DB206" s="3">
        <v>1998</v>
      </c>
      <c r="DC206" s="58">
        <v>306.368333333333</v>
      </c>
      <c r="DD206" s="12">
        <v>7.8066666666666702</v>
      </c>
      <c r="DE206" s="12">
        <v>0</v>
      </c>
      <c r="DF206" s="12">
        <v>0</v>
      </c>
      <c r="DG206" s="12">
        <v>0</v>
      </c>
      <c r="DH206" s="12">
        <v>0</v>
      </c>
      <c r="DI206" s="12">
        <v>53.173333333333296</v>
      </c>
      <c r="DJ206" s="12">
        <v>18.12</v>
      </c>
      <c r="DK206" s="12">
        <v>0</v>
      </c>
      <c r="DL206" s="14">
        <v>0.41324433933420901</v>
      </c>
      <c r="DM206" s="14">
        <f>CG206/DC206</f>
        <v>0.25818595263870858</v>
      </c>
      <c r="DP206" s="122">
        <v>76.8</v>
      </c>
      <c r="DQ206" s="122">
        <v>2.8</v>
      </c>
      <c r="DR206" s="183">
        <v>0.39</v>
      </c>
      <c r="DS206" s="183">
        <v>0.64</v>
      </c>
      <c r="DT206" s="183">
        <v>0.61</v>
      </c>
      <c r="DU206" s="1">
        <v>19</v>
      </c>
      <c r="DV206" s="1">
        <v>61</v>
      </c>
      <c r="DX206" s="1">
        <v>9.6</v>
      </c>
      <c r="DY206" s="184" t="s">
        <v>1243</v>
      </c>
      <c r="DZ206" s="184">
        <v>5392737</v>
      </c>
      <c r="EA206" s="184">
        <v>402100</v>
      </c>
      <c r="EB206" s="185" t="s">
        <v>1253</v>
      </c>
      <c r="EC206" s="188">
        <v>6.9647699999999997</v>
      </c>
      <c r="ED206" s="188">
        <v>5.6607399999999997</v>
      </c>
      <c r="EE206" s="188">
        <v>1.8210500000000001</v>
      </c>
      <c r="EF206" s="181" t="s">
        <v>1252</v>
      </c>
    </row>
    <row r="207" spans="1:137" ht="13" customHeight="1">
      <c r="A207" s="1" t="s">
        <v>91</v>
      </c>
      <c r="B207" s="84" t="s">
        <v>997</v>
      </c>
      <c r="C207" s="84" t="s">
        <v>997</v>
      </c>
      <c r="D207" s="1">
        <v>2011</v>
      </c>
      <c r="G207" s="84"/>
      <c r="H207" s="84"/>
      <c r="I207" s="84"/>
      <c r="J207" s="84"/>
      <c r="M207" s="1" t="s">
        <v>356</v>
      </c>
      <c r="N207" s="1" t="s">
        <v>69</v>
      </c>
      <c r="O207" s="55" t="s">
        <v>288</v>
      </c>
      <c r="Q207" s="1"/>
      <c r="R207" s="1"/>
      <c r="S207" s="1"/>
      <c r="V207">
        <v>48.681430333764403</v>
      </c>
      <c r="W207">
        <v>19.675455571029701</v>
      </c>
      <c r="X207" s="4">
        <v>48.683333333333302</v>
      </c>
      <c r="Y207" s="4">
        <v>19.6666666666667</v>
      </c>
      <c r="Z207" s="264">
        <f t="shared" si="26"/>
        <v>-1.9029995688981671E-3</v>
      </c>
      <c r="AA207" s="264">
        <f t="shared" si="27"/>
        <v>8.788904363001393E-3</v>
      </c>
      <c r="AB207" s="1" t="s">
        <v>98</v>
      </c>
      <c r="AC207" s="1"/>
      <c r="AD207" s="79"/>
      <c r="AE207" s="1"/>
      <c r="AF207" s="1"/>
      <c r="AG207" s="1"/>
      <c r="AH207" s="53">
        <v>934</v>
      </c>
      <c r="AI207" s="53">
        <v>362</v>
      </c>
      <c r="AJ207" s="71">
        <f t="shared" si="28"/>
        <v>572</v>
      </c>
      <c r="AK207" s="117">
        <v>23.8</v>
      </c>
      <c r="AL207" s="2">
        <v>15.7</v>
      </c>
      <c r="AM207" s="9">
        <v>19.7</v>
      </c>
      <c r="AN207" s="2">
        <v>-5.7</v>
      </c>
      <c r="AO207" s="9">
        <v>-9.4</v>
      </c>
      <c r="AP207" s="9">
        <v>29.1</v>
      </c>
      <c r="AQ207" s="2">
        <v>5.4</v>
      </c>
      <c r="AT207" s="9">
        <v>4.9000000000000004</v>
      </c>
      <c r="AU207" s="56" t="s">
        <v>101</v>
      </c>
      <c r="AV207" s="79" t="s">
        <v>63</v>
      </c>
      <c r="AW207" s="10">
        <v>16.863587540279301</v>
      </c>
      <c r="AX207" s="120">
        <f t="shared" si="29"/>
        <v>190.61224489795916</v>
      </c>
      <c r="AY207" s="119">
        <v>23</v>
      </c>
      <c r="AZ207" s="1" t="s">
        <v>488</v>
      </c>
      <c r="BN207" s="1">
        <f t="shared" si="30"/>
        <v>2014</v>
      </c>
      <c r="BV207" s="1">
        <v>686.5</v>
      </c>
      <c r="BW207" s="1">
        <v>170.9</v>
      </c>
      <c r="BX207" s="1">
        <v>0</v>
      </c>
      <c r="BY207" s="1">
        <v>0</v>
      </c>
      <c r="BZ207" s="1">
        <v>0</v>
      </c>
      <c r="CA207" s="1">
        <v>24.3</v>
      </c>
      <c r="CB207" s="1">
        <v>272.39999999999998</v>
      </c>
      <c r="CC207" s="1">
        <v>218.9</v>
      </c>
      <c r="CD207" s="1"/>
      <c r="CE207" s="55" t="s">
        <v>291</v>
      </c>
      <c r="CF207" s="1">
        <v>2009</v>
      </c>
      <c r="CG207" s="1">
        <v>64.819999999999993</v>
      </c>
      <c r="CH207" s="1">
        <v>0.52</v>
      </c>
      <c r="CI207" s="1">
        <v>0</v>
      </c>
      <c r="CJ207" s="1">
        <v>0</v>
      </c>
      <c r="CK207" s="1">
        <v>0</v>
      </c>
      <c r="CL207" s="1">
        <v>1.1200000000000001</v>
      </c>
      <c r="CM207" s="1">
        <v>28.35</v>
      </c>
      <c r="CN207" s="1">
        <v>34.83</v>
      </c>
      <c r="CO207" s="1"/>
      <c r="CP207" s="55" t="s">
        <v>360</v>
      </c>
      <c r="CQ207" s="1">
        <v>2009</v>
      </c>
      <c r="CR207" s="1">
        <v>190.87</v>
      </c>
      <c r="CS207" s="1">
        <v>16.93</v>
      </c>
      <c r="CT207" s="1">
        <v>0</v>
      </c>
      <c r="CU207" s="1">
        <v>0</v>
      </c>
      <c r="CV207" s="1">
        <v>0</v>
      </c>
      <c r="CW207" s="1">
        <v>3.86</v>
      </c>
      <c r="CX207" s="1">
        <v>71.489999999999995</v>
      </c>
      <c r="CY207" s="1">
        <v>98.59</v>
      </c>
      <c r="CZ207" s="1"/>
      <c r="DA207" s="55" t="s">
        <v>292</v>
      </c>
      <c r="DB207" s="1"/>
      <c r="DC207" s="1">
        <v>255.69</v>
      </c>
      <c r="DD207" s="1">
        <v>17.45</v>
      </c>
      <c r="DE207" s="1">
        <v>0</v>
      </c>
      <c r="DF207" s="1">
        <v>0</v>
      </c>
      <c r="DG207" s="1">
        <v>0</v>
      </c>
      <c r="DH207" s="1">
        <v>4.9800000000000004</v>
      </c>
      <c r="DI207" s="1">
        <v>99.84</v>
      </c>
      <c r="DJ207" s="1">
        <v>133.41999999999999</v>
      </c>
      <c r="DK207" s="1">
        <v>0</v>
      </c>
      <c r="DL207" s="1"/>
      <c r="DM207" s="91"/>
      <c r="DP207" s="122"/>
      <c r="DQ207" s="122"/>
      <c r="DR207" s="183"/>
      <c r="DS207" s="183"/>
      <c r="DT207" s="183"/>
      <c r="DY207" s="184"/>
      <c r="DZ207" s="184"/>
      <c r="EA207" s="184"/>
      <c r="EB207" s="185"/>
      <c r="EC207" s="188">
        <v>6.9647699999999997</v>
      </c>
      <c r="ED207" s="188">
        <v>5.6607399999999997</v>
      </c>
      <c r="EE207" s="188">
        <v>1.8210500000000001</v>
      </c>
      <c r="EF207" s="181"/>
    </row>
    <row r="208" spans="1:137" ht="13" customHeight="1">
      <c r="A208" s="1" t="s">
        <v>91</v>
      </c>
      <c r="B208" s="84" t="s">
        <v>997</v>
      </c>
      <c r="C208" s="84" t="s">
        <v>997</v>
      </c>
      <c r="D208" s="1">
        <v>2011</v>
      </c>
      <c r="G208" s="84"/>
      <c r="H208" s="84"/>
      <c r="I208" s="84"/>
      <c r="J208" s="84"/>
      <c r="M208" s="1" t="s">
        <v>356</v>
      </c>
      <c r="N208" s="1" t="s">
        <v>69</v>
      </c>
      <c r="O208" s="55" t="s">
        <v>95</v>
      </c>
      <c r="Q208" s="1">
        <v>101.82</v>
      </c>
      <c r="R208" s="1"/>
      <c r="S208" s="1"/>
      <c r="V208">
        <v>48.681430333764403</v>
      </c>
      <c r="W208">
        <v>19.675455571029701</v>
      </c>
      <c r="X208" s="4">
        <v>48.68</v>
      </c>
      <c r="Y208" s="4">
        <v>19.670000000000002</v>
      </c>
      <c r="Z208" s="264">
        <f t="shared" si="26"/>
        <v>1.4303337644037128E-3</v>
      </c>
      <c r="AA208" s="264">
        <f t="shared" si="27"/>
        <v>5.455571029699513E-3</v>
      </c>
      <c r="AB208" s="1" t="s">
        <v>98</v>
      </c>
      <c r="AC208" s="1"/>
      <c r="AD208" s="79"/>
      <c r="AE208" s="1"/>
      <c r="AF208" s="1"/>
      <c r="AG208" s="1"/>
      <c r="AH208" s="53">
        <v>934</v>
      </c>
      <c r="AI208" s="53">
        <v>362</v>
      </c>
      <c r="AJ208" s="71">
        <f t="shared" si="28"/>
        <v>572</v>
      </c>
      <c r="AK208" s="117">
        <v>23.8</v>
      </c>
      <c r="AL208" s="2">
        <v>15.7</v>
      </c>
      <c r="AM208" s="9">
        <v>19.7</v>
      </c>
      <c r="AN208" s="2">
        <v>-5.7</v>
      </c>
      <c r="AO208" s="9">
        <v>-9.4</v>
      </c>
      <c r="AP208" s="9">
        <v>29.1</v>
      </c>
      <c r="AQ208" s="2">
        <v>5.4</v>
      </c>
      <c r="AT208" s="9">
        <v>4.9000000000000004</v>
      </c>
      <c r="AU208" s="56" t="s">
        <v>101</v>
      </c>
      <c r="AV208" s="79" t="s">
        <v>63</v>
      </c>
      <c r="AW208" s="10">
        <v>16.863587540279301</v>
      </c>
      <c r="AX208" s="120">
        <f t="shared" si="29"/>
        <v>190.61224489795916</v>
      </c>
      <c r="AY208" s="119">
        <v>23</v>
      </c>
      <c r="AZ208" s="1" t="s">
        <v>486</v>
      </c>
      <c r="BN208" s="1">
        <f t="shared" si="30"/>
        <v>2014</v>
      </c>
      <c r="BV208" s="1">
        <v>866</v>
      </c>
      <c r="BW208" s="1"/>
      <c r="BX208" s="1"/>
      <c r="BY208" s="1"/>
      <c r="BZ208" s="1"/>
      <c r="CA208" s="1"/>
      <c r="CB208" s="1"/>
      <c r="CC208" s="1"/>
      <c r="CD208" s="1"/>
      <c r="CE208" s="55" t="s">
        <v>359</v>
      </c>
      <c r="CF208" s="1"/>
      <c r="CG208" s="1">
        <v>34</v>
      </c>
      <c r="CH208" s="1"/>
      <c r="CI208" s="1"/>
      <c r="CJ208" s="1"/>
      <c r="CK208" s="1"/>
      <c r="CL208" s="1"/>
      <c r="CM208" s="1"/>
      <c r="CN208" s="1"/>
      <c r="CO208" s="1"/>
      <c r="CP208" s="55" t="s">
        <v>360</v>
      </c>
      <c r="CQ208" s="1">
        <v>1958</v>
      </c>
      <c r="CR208" s="1">
        <v>198</v>
      </c>
      <c r="CS208" s="1"/>
      <c r="CT208" s="1"/>
      <c r="CU208" s="1"/>
      <c r="CV208" s="1"/>
      <c r="CW208" s="1"/>
      <c r="CX208" s="1"/>
      <c r="CY208" s="1"/>
      <c r="CZ208" s="1"/>
      <c r="DA208" s="55" t="s">
        <v>360</v>
      </c>
      <c r="DB208" s="1"/>
      <c r="DC208" s="1">
        <v>232</v>
      </c>
      <c r="DL208" s="1"/>
      <c r="DM208" s="91">
        <v>0.27</v>
      </c>
      <c r="DP208" s="122"/>
      <c r="DQ208" s="122"/>
      <c r="DR208" s="183"/>
      <c r="DS208" s="183"/>
      <c r="DT208" s="183"/>
      <c r="DY208" s="184"/>
      <c r="DZ208" s="184"/>
      <c r="EA208" s="184"/>
      <c r="EB208" s="185"/>
      <c r="EC208" s="188">
        <v>6.9647699999999997</v>
      </c>
      <c r="ED208" s="188">
        <v>5.6607399999999997</v>
      </c>
      <c r="EE208" s="188">
        <v>1.8210500000000001</v>
      </c>
      <c r="EF208" s="181"/>
    </row>
    <row r="209" spans="1:137" ht="14" customHeight="1">
      <c r="A209" s="1" t="s">
        <v>91</v>
      </c>
      <c r="B209" s="84" t="s">
        <v>997</v>
      </c>
      <c r="C209" s="84" t="s">
        <v>997</v>
      </c>
      <c r="D209" s="1">
        <v>2011</v>
      </c>
      <c r="G209" s="84"/>
      <c r="H209" s="84"/>
      <c r="I209" s="84"/>
      <c r="J209" s="84"/>
      <c r="M209" s="1" t="s">
        <v>356</v>
      </c>
      <c r="N209" s="1" t="s">
        <v>69</v>
      </c>
      <c r="O209" s="55" t="s">
        <v>487</v>
      </c>
      <c r="Q209" s="1">
        <v>101.82</v>
      </c>
      <c r="R209" s="1"/>
      <c r="S209" s="1"/>
      <c r="V209">
        <v>48.681430333764403</v>
      </c>
      <c r="W209">
        <v>19.675455571029701</v>
      </c>
      <c r="X209" s="4">
        <v>48.68</v>
      </c>
      <c r="Y209" s="4">
        <v>19.670000000000002</v>
      </c>
      <c r="Z209" s="264">
        <f t="shared" si="26"/>
        <v>1.4303337644037128E-3</v>
      </c>
      <c r="AA209" s="264">
        <f t="shared" si="27"/>
        <v>5.455571029699513E-3</v>
      </c>
      <c r="AB209" s="1" t="s">
        <v>98</v>
      </c>
      <c r="AC209" s="1"/>
      <c r="AD209" s="79"/>
      <c r="AE209" s="1"/>
      <c r="AF209" s="1"/>
      <c r="AG209" s="1"/>
      <c r="AH209" s="53">
        <v>934</v>
      </c>
      <c r="AI209" s="53">
        <v>362</v>
      </c>
      <c r="AJ209" s="71">
        <f t="shared" si="28"/>
        <v>572</v>
      </c>
      <c r="AK209" s="117">
        <v>23.8</v>
      </c>
      <c r="AL209" s="2">
        <v>15.7</v>
      </c>
      <c r="AM209" s="9">
        <v>19.7</v>
      </c>
      <c r="AN209" s="2">
        <v>-5.7</v>
      </c>
      <c r="AO209" s="9">
        <v>-9.4</v>
      </c>
      <c r="AP209" s="9">
        <v>29.1</v>
      </c>
      <c r="AQ209" s="2">
        <v>5.4</v>
      </c>
      <c r="AT209" s="9">
        <v>4.9000000000000004</v>
      </c>
      <c r="AU209" s="56" t="s">
        <v>101</v>
      </c>
      <c r="AV209" s="79" t="s">
        <v>63</v>
      </c>
      <c r="AW209" s="10">
        <v>16.863587540279301</v>
      </c>
      <c r="AX209" s="120">
        <f t="shared" si="29"/>
        <v>190.61224489795916</v>
      </c>
      <c r="AY209" s="119">
        <v>23</v>
      </c>
      <c r="AZ209" s="1" t="s">
        <v>488</v>
      </c>
      <c r="BN209" s="1">
        <f t="shared" si="30"/>
        <v>2014</v>
      </c>
      <c r="BV209" s="1">
        <v>727</v>
      </c>
      <c r="BW209" s="1"/>
      <c r="BX209" s="1"/>
      <c r="BY209" s="1"/>
      <c r="BZ209" s="1"/>
      <c r="CA209" s="1"/>
      <c r="CB209" s="1"/>
      <c r="CC209" s="1"/>
      <c r="CD209" s="1"/>
      <c r="CE209" s="55" t="s">
        <v>359</v>
      </c>
      <c r="CF209" s="1"/>
      <c r="CG209" s="1">
        <v>84</v>
      </c>
      <c r="CH209" s="1"/>
      <c r="CI209" s="1"/>
      <c r="CJ209" s="1"/>
      <c r="CK209" s="1"/>
      <c r="CL209" s="1"/>
      <c r="CM209" s="1"/>
      <c r="CN209" s="1"/>
      <c r="CO209" s="1"/>
      <c r="CP209" s="55" t="s">
        <v>360</v>
      </c>
      <c r="CQ209" s="1">
        <v>1978</v>
      </c>
      <c r="CR209" s="1">
        <v>197</v>
      </c>
      <c r="CS209" s="1"/>
      <c r="CT209" s="1"/>
      <c r="CU209" s="1"/>
      <c r="CV209" s="1"/>
      <c r="CW209" s="1"/>
      <c r="CX209" s="1"/>
      <c r="CY209" s="1"/>
      <c r="CZ209" s="1"/>
      <c r="DA209" s="55" t="s">
        <v>360</v>
      </c>
      <c r="DB209" s="1"/>
      <c r="DC209" s="1">
        <v>281</v>
      </c>
      <c r="DL209" s="1"/>
      <c r="DM209" s="91">
        <v>0.39</v>
      </c>
      <c r="DP209" s="122"/>
      <c r="DQ209" s="122"/>
      <c r="DR209" s="183"/>
      <c r="DS209" s="183"/>
      <c r="DT209" s="183"/>
      <c r="DY209" s="184"/>
      <c r="DZ209" s="184"/>
      <c r="EA209" s="184"/>
      <c r="EB209" s="185"/>
      <c r="EC209" s="188">
        <v>6.9647699999999997</v>
      </c>
      <c r="ED209" s="188">
        <v>5.6607399999999997</v>
      </c>
      <c r="EE209" s="188">
        <v>1.8210500000000001</v>
      </c>
      <c r="EF209" s="181"/>
    </row>
    <row r="210" spans="1:137" ht="13" customHeight="1">
      <c r="A210" s="1" t="s">
        <v>91</v>
      </c>
      <c r="B210" s="84" t="s">
        <v>997</v>
      </c>
      <c r="C210" s="84" t="s">
        <v>997</v>
      </c>
      <c r="D210" s="1">
        <v>2011</v>
      </c>
      <c r="G210" s="84"/>
      <c r="H210" s="84"/>
      <c r="I210" s="84"/>
      <c r="J210" s="84"/>
      <c r="M210" s="1" t="s">
        <v>356</v>
      </c>
      <c r="N210" s="1" t="s">
        <v>69</v>
      </c>
      <c r="O210" s="55" t="s">
        <v>95</v>
      </c>
      <c r="Q210" s="1">
        <v>101.82</v>
      </c>
      <c r="R210" s="1"/>
      <c r="S210" s="1"/>
      <c r="V210">
        <v>48.681430333764403</v>
      </c>
      <c r="W210">
        <v>19.675455571029701</v>
      </c>
      <c r="X210" s="4">
        <v>48.68</v>
      </c>
      <c r="Y210" s="4">
        <v>19.670000000000002</v>
      </c>
      <c r="Z210" s="264">
        <f t="shared" si="26"/>
        <v>1.4303337644037128E-3</v>
      </c>
      <c r="AA210" s="264">
        <f t="shared" si="27"/>
        <v>5.455571029699513E-3</v>
      </c>
      <c r="AB210" s="1" t="s">
        <v>98</v>
      </c>
      <c r="AC210" s="1"/>
      <c r="AD210" s="79"/>
      <c r="AE210" s="1"/>
      <c r="AF210" s="1"/>
      <c r="AG210" s="1"/>
      <c r="AH210" s="53">
        <v>934</v>
      </c>
      <c r="AI210" s="53">
        <v>362</v>
      </c>
      <c r="AJ210" s="71">
        <f t="shared" si="28"/>
        <v>572</v>
      </c>
      <c r="AK210" s="117">
        <v>23.8</v>
      </c>
      <c r="AL210" s="2">
        <v>15.7</v>
      </c>
      <c r="AM210" s="9">
        <v>19.7</v>
      </c>
      <c r="AN210" s="2">
        <v>-5.7</v>
      </c>
      <c r="AO210" s="9">
        <v>-9.4</v>
      </c>
      <c r="AP210" s="9">
        <v>29.1</v>
      </c>
      <c r="AQ210" s="2">
        <v>5.4</v>
      </c>
      <c r="AT210" s="9">
        <v>4.9000000000000004</v>
      </c>
      <c r="AU210" s="56" t="s">
        <v>101</v>
      </c>
      <c r="AV210" s="79" t="s">
        <v>63</v>
      </c>
      <c r="AW210" s="10">
        <v>16.863587540279301</v>
      </c>
      <c r="AX210" s="120">
        <f t="shared" si="29"/>
        <v>190.61224489795916</v>
      </c>
      <c r="AY210" s="119">
        <v>23</v>
      </c>
      <c r="AZ210" s="1" t="s">
        <v>489</v>
      </c>
      <c r="BN210" s="1">
        <f t="shared" si="30"/>
        <v>2014</v>
      </c>
      <c r="BV210" s="1">
        <v>726</v>
      </c>
      <c r="BW210" s="1"/>
      <c r="BX210" s="1"/>
      <c r="BY210" s="1"/>
      <c r="BZ210" s="1"/>
      <c r="CA210" s="1"/>
      <c r="CB210" s="1"/>
      <c r="CC210" s="1"/>
      <c r="CD210" s="1"/>
      <c r="CE210" s="55" t="s">
        <v>359</v>
      </c>
      <c r="CF210" s="1"/>
      <c r="CG210" s="1">
        <v>72</v>
      </c>
      <c r="CH210" s="1"/>
      <c r="CI210" s="1"/>
      <c r="CJ210" s="1"/>
      <c r="CK210" s="1"/>
      <c r="CL210" s="1"/>
      <c r="CM210" s="1"/>
      <c r="CN210" s="1"/>
      <c r="CO210" s="1"/>
      <c r="CP210" s="55" t="s">
        <v>360</v>
      </c>
      <c r="CQ210" s="1">
        <v>1988</v>
      </c>
      <c r="CR210" s="1">
        <v>206</v>
      </c>
      <c r="CS210" s="1"/>
      <c r="CT210" s="1"/>
      <c r="CU210" s="1"/>
      <c r="CV210" s="1"/>
      <c r="CW210" s="1"/>
      <c r="CX210" s="1"/>
      <c r="CY210" s="1"/>
      <c r="CZ210" s="1"/>
      <c r="DA210" s="55" t="s">
        <v>360</v>
      </c>
      <c r="DB210" s="1"/>
      <c r="DC210" s="1">
        <v>278</v>
      </c>
      <c r="DL210" s="1"/>
      <c r="DM210" s="91">
        <v>0.38</v>
      </c>
      <c r="DP210" s="122"/>
      <c r="DQ210" s="122"/>
      <c r="DR210" s="183"/>
      <c r="DS210" s="183"/>
      <c r="DT210" s="183"/>
      <c r="DY210" s="184"/>
      <c r="DZ210" s="184"/>
      <c r="EA210" s="184"/>
      <c r="EB210" s="185"/>
      <c r="EC210" s="188">
        <v>6.9647699999999997</v>
      </c>
      <c r="ED210" s="188">
        <v>5.6607399999999997</v>
      </c>
      <c r="EE210" s="188">
        <v>1.8210500000000001</v>
      </c>
      <c r="EF210" s="181"/>
    </row>
    <row r="211" spans="1:137" ht="15">
      <c r="A211" s="1" t="s">
        <v>91</v>
      </c>
      <c r="B211" s="84" t="s">
        <v>997</v>
      </c>
      <c r="C211" s="84" t="s">
        <v>997</v>
      </c>
      <c r="D211" s="1">
        <v>2011</v>
      </c>
      <c r="G211" s="84"/>
      <c r="H211" s="84"/>
      <c r="I211" s="84"/>
      <c r="J211" s="84"/>
      <c r="M211" s="1" t="s">
        <v>356</v>
      </c>
      <c r="N211" s="1" t="s">
        <v>69</v>
      </c>
      <c r="O211" s="55" t="s">
        <v>95</v>
      </c>
      <c r="Q211" s="1">
        <v>101.82</v>
      </c>
      <c r="R211" s="1"/>
      <c r="S211" s="1"/>
      <c r="V211">
        <v>48.681430333764403</v>
      </c>
      <c r="W211">
        <v>19.675455571029701</v>
      </c>
      <c r="X211" s="4">
        <v>48.68</v>
      </c>
      <c r="Y211" s="4">
        <v>19.670000000000002</v>
      </c>
      <c r="Z211" s="264">
        <f t="shared" si="26"/>
        <v>1.4303337644037128E-3</v>
      </c>
      <c r="AA211" s="264">
        <f t="shared" si="27"/>
        <v>5.455571029699513E-3</v>
      </c>
      <c r="AB211" s="1" t="s">
        <v>98</v>
      </c>
      <c r="AC211" s="1"/>
      <c r="AD211" s="79"/>
      <c r="AE211" s="1"/>
      <c r="AF211" s="1"/>
      <c r="AG211" s="1"/>
      <c r="AH211" s="53">
        <v>934</v>
      </c>
      <c r="AI211" s="53">
        <v>362</v>
      </c>
      <c r="AJ211" s="71">
        <f t="shared" si="28"/>
        <v>572</v>
      </c>
      <c r="AK211" s="117">
        <v>23.8</v>
      </c>
      <c r="AL211" s="2">
        <v>15.7</v>
      </c>
      <c r="AM211" s="9">
        <v>19.7</v>
      </c>
      <c r="AN211" s="2">
        <v>-5.7</v>
      </c>
      <c r="AO211" s="9">
        <v>-9.4</v>
      </c>
      <c r="AP211" s="9">
        <v>29.1</v>
      </c>
      <c r="AQ211" s="2">
        <v>5.4</v>
      </c>
      <c r="AT211" s="9">
        <v>4.9000000000000004</v>
      </c>
      <c r="AU211" s="56" t="s">
        <v>101</v>
      </c>
      <c r="AV211" s="79" t="s">
        <v>63</v>
      </c>
      <c r="AW211" s="10">
        <v>16.863587540279301</v>
      </c>
      <c r="AX211" s="120">
        <f t="shared" si="29"/>
        <v>190.61224489795916</v>
      </c>
      <c r="AY211" s="119">
        <v>23</v>
      </c>
      <c r="AZ211" s="1" t="s">
        <v>439</v>
      </c>
      <c r="BN211" s="1">
        <f t="shared" si="30"/>
        <v>2014</v>
      </c>
      <c r="BV211" s="1">
        <v>741</v>
      </c>
      <c r="BW211" s="1"/>
      <c r="BX211" s="1"/>
      <c r="BY211" s="1"/>
      <c r="BZ211" s="1"/>
      <c r="CA211" s="1"/>
      <c r="CB211" s="1"/>
      <c r="CC211" s="1"/>
      <c r="CD211" s="1"/>
      <c r="CE211" s="55" t="s">
        <v>359</v>
      </c>
      <c r="CF211" s="1"/>
      <c r="CG211" s="1">
        <v>79</v>
      </c>
      <c r="CH211" s="1"/>
      <c r="CI211" s="1"/>
      <c r="CJ211" s="1"/>
      <c r="CK211" s="1"/>
      <c r="CL211" s="1"/>
      <c r="CM211" s="1"/>
      <c r="CN211" s="1"/>
      <c r="CO211" s="1"/>
      <c r="CP211" s="55" t="s">
        <v>360</v>
      </c>
      <c r="CQ211" s="1">
        <v>1998</v>
      </c>
      <c r="CR211" s="1">
        <v>227</v>
      </c>
      <c r="CS211" s="1"/>
      <c r="CT211" s="1"/>
      <c r="CU211" s="1"/>
      <c r="CV211" s="1"/>
      <c r="CW211" s="1"/>
      <c r="CX211" s="1"/>
      <c r="CY211" s="1"/>
      <c r="CZ211" s="1"/>
      <c r="DA211" s="55" t="s">
        <v>360</v>
      </c>
      <c r="DB211" s="1"/>
      <c r="DC211" s="1">
        <v>306</v>
      </c>
      <c r="DL211" s="1"/>
      <c r="DM211" s="91">
        <v>0.41</v>
      </c>
      <c r="DP211" s="122"/>
      <c r="DQ211" s="122"/>
      <c r="DR211" s="183"/>
      <c r="DS211" s="183"/>
      <c r="DT211" s="183"/>
      <c r="DY211" s="184"/>
      <c r="DZ211" s="184"/>
      <c r="EA211" s="184"/>
      <c r="EB211" s="185"/>
      <c r="EC211" s="188">
        <v>6.9647699999999997</v>
      </c>
      <c r="ED211" s="188">
        <v>5.6607399999999997</v>
      </c>
      <c r="EE211" s="188">
        <v>1.8210500000000001</v>
      </c>
      <c r="EF211" s="181"/>
      <c r="EG211" s="56"/>
    </row>
    <row r="212" spans="1:137" ht="14" customHeight="1">
      <c r="A212" s="1" t="s">
        <v>114</v>
      </c>
      <c r="B212" s="84" t="s">
        <v>997</v>
      </c>
      <c r="C212" s="84" t="s">
        <v>997</v>
      </c>
      <c r="D212" s="1">
        <v>2011</v>
      </c>
      <c r="E212" s="51" t="s">
        <v>115</v>
      </c>
      <c r="F212" s="51" t="s">
        <v>66</v>
      </c>
      <c r="G212" s="84" t="s">
        <v>997</v>
      </c>
      <c r="H212" s="84" t="s">
        <v>997</v>
      </c>
      <c r="I212" s="84" t="s">
        <v>997</v>
      </c>
      <c r="J212" s="84" t="s">
        <v>997</v>
      </c>
      <c r="K212" s="1" t="s">
        <v>116</v>
      </c>
      <c r="L212" s="1" t="s">
        <v>117</v>
      </c>
      <c r="M212" s="1" t="s">
        <v>356</v>
      </c>
      <c r="N212" s="1" t="s">
        <v>69</v>
      </c>
      <c r="O212" s="55" t="s">
        <v>1140</v>
      </c>
      <c r="P212" s="55" t="s">
        <v>986</v>
      </c>
      <c r="Q212" s="1" t="s">
        <v>533</v>
      </c>
      <c r="R212" s="2">
        <v>1.5</v>
      </c>
      <c r="S212" s="3" t="s">
        <v>97</v>
      </c>
      <c r="V212">
        <v>49.009290233909198</v>
      </c>
      <c r="W212">
        <v>22.3354469852273</v>
      </c>
      <c r="X212" s="4">
        <v>49.02</v>
      </c>
      <c r="Y212" s="4">
        <v>22.25</v>
      </c>
      <c r="Z212" s="264">
        <f t="shared" si="26"/>
        <v>-1.0709766090805317E-2</v>
      </c>
      <c r="AA212" s="264">
        <f t="shared" si="27"/>
        <v>8.5446985227299876E-2</v>
      </c>
      <c r="AB212" s="1" t="s">
        <v>118</v>
      </c>
      <c r="AC212" s="5" t="s">
        <v>119</v>
      </c>
      <c r="AD212" s="6" t="s">
        <v>120</v>
      </c>
      <c r="AE212" s="52">
        <v>800</v>
      </c>
      <c r="AF212" s="52">
        <v>261</v>
      </c>
      <c r="AG212" s="52"/>
      <c r="AH212" s="53">
        <v>824</v>
      </c>
      <c r="AI212" s="53">
        <v>365</v>
      </c>
      <c r="AJ212" s="71">
        <f t="shared" si="28"/>
        <v>459</v>
      </c>
      <c r="AK212" s="117">
        <v>20.3</v>
      </c>
      <c r="AL212" s="2">
        <v>16.5</v>
      </c>
      <c r="AM212" s="9">
        <v>20.9</v>
      </c>
      <c r="AN212" s="2">
        <v>-4.9000000000000004</v>
      </c>
      <c r="AO212" s="9">
        <v>-9.3000000000000007</v>
      </c>
      <c r="AP212" s="9">
        <v>30.2</v>
      </c>
      <c r="AQ212" s="2">
        <v>6.3</v>
      </c>
      <c r="AS212" s="2">
        <v>14.9</v>
      </c>
      <c r="AT212" s="9">
        <v>5.7</v>
      </c>
      <c r="AU212" s="51" t="s">
        <v>121</v>
      </c>
      <c r="AV212" s="49" t="s">
        <v>63</v>
      </c>
      <c r="AW212" s="10">
        <v>20.625</v>
      </c>
      <c r="AX212" s="120">
        <f t="shared" si="29"/>
        <v>144.56140350877192</v>
      </c>
      <c r="AY212" s="119">
        <v>23</v>
      </c>
      <c r="AZ212" s="1" t="s">
        <v>160</v>
      </c>
      <c r="BA212" s="1" t="s">
        <v>122</v>
      </c>
      <c r="BE212" s="1" t="s">
        <v>77</v>
      </c>
      <c r="BF212" s="1">
        <v>9130</v>
      </c>
      <c r="BG212" s="60" t="s">
        <v>79</v>
      </c>
      <c r="BH212" s="60" t="s">
        <v>79</v>
      </c>
      <c r="BI212" s="60" t="s">
        <v>79</v>
      </c>
      <c r="BJ212" s="60" t="s">
        <v>79</v>
      </c>
      <c r="BK212" s="60" t="s">
        <v>79</v>
      </c>
      <c r="BL212" s="60" t="s">
        <v>79</v>
      </c>
      <c r="BM212" s="1">
        <v>1964</v>
      </c>
      <c r="BN212" s="1">
        <f t="shared" si="30"/>
        <v>50</v>
      </c>
      <c r="BO212" s="1">
        <v>1</v>
      </c>
      <c r="BP212" s="1" t="s">
        <v>78</v>
      </c>
      <c r="BU212" s="1">
        <v>180</v>
      </c>
      <c r="BV212" s="1">
        <v>736</v>
      </c>
      <c r="BW212" s="1"/>
      <c r="BX212" s="1"/>
      <c r="BY212" s="1"/>
      <c r="BZ212" s="1"/>
      <c r="CA212" s="1"/>
      <c r="CB212" s="1"/>
      <c r="CC212" s="1"/>
      <c r="CD212" s="1"/>
      <c r="CE212" s="55">
        <v>7</v>
      </c>
      <c r="CF212" s="1">
        <v>1999</v>
      </c>
      <c r="CG212" s="1">
        <v>39</v>
      </c>
      <c r="CH212" s="1"/>
      <c r="CI212" s="1"/>
      <c r="CJ212" s="1"/>
      <c r="CK212" s="1"/>
      <c r="CL212" s="1"/>
      <c r="CM212" s="1"/>
      <c r="CN212" s="1"/>
      <c r="CO212" s="1"/>
      <c r="CP212" s="55" t="s">
        <v>360</v>
      </c>
      <c r="CQ212" s="1">
        <v>1999</v>
      </c>
      <c r="CR212" s="1">
        <v>84</v>
      </c>
      <c r="CS212" s="1"/>
      <c r="CT212" s="1"/>
      <c r="CU212" s="1"/>
      <c r="CV212" s="1"/>
      <c r="CW212" s="1"/>
      <c r="CX212" s="1"/>
      <c r="CY212" s="1"/>
      <c r="CZ212" s="1"/>
      <c r="DA212" s="55" t="s">
        <v>360</v>
      </c>
      <c r="DB212" s="1"/>
      <c r="DC212" s="1">
        <v>123</v>
      </c>
      <c r="DL212" s="1"/>
      <c r="DM212" s="91">
        <v>0.17</v>
      </c>
      <c r="DP212" s="122">
        <v>69.5</v>
      </c>
      <c r="DQ212" s="253">
        <v>3</v>
      </c>
      <c r="DR212" s="183">
        <v>0.14499999999999999</v>
      </c>
      <c r="DS212" s="183">
        <v>0.42</v>
      </c>
      <c r="DT212" s="183">
        <v>0.81</v>
      </c>
      <c r="DU212" s="1">
        <v>29</v>
      </c>
      <c r="DV212" s="1">
        <v>89</v>
      </c>
      <c r="DW212" s="1">
        <v>129</v>
      </c>
      <c r="DX212" s="1">
        <v>8.1999999999999993</v>
      </c>
      <c r="DY212" s="184" t="s">
        <v>51</v>
      </c>
      <c r="DZ212" s="184">
        <v>5430432</v>
      </c>
      <c r="EA212" s="184">
        <v>591391</v>
      </c>
      <c r="EB212" s="185" t="s">
        <v>1253</v>
      </c>
      <c r="EC212" s="188">
        <v>6.9387100000000004</v>
      </c>
      <c r="ED212" s="188">
        <v>5.04392</v>
      </c>
      <c r="EE212" s="188">
        <v>1.9446600000000001</v>
      </c>
      <c r="EF212" s="181" t="s">
        <v>1252</v>
      </c>
    </row>
    <row r="213" spans="1:137" s="105" customFormat="1" ht="14" customHeight="1">
      <c r="A213" s="1" t="s">
        <v>114</v>
      </c>
      <c r="B213" s="84" t="s">
        <v>997</v>
      </c>
      <c r="C213" s="84" t="s">
        <v>997</v>
      </c>
      <c r="D213" s="1"/>
      <c r="E213" s="1"/>
      <c r="F213" s="1"/>
      <c r="G213" s="84"/>
      <c r="H213" s="84"/>
      <c r="I213" s="84"/>
      <c r="J213" s="84"/>
      <c r="K213" s="1"/>
      <c r="L213" s="1"/>
      <c r="M213" s="1" t="s">
        <v>356</v>
      </c>
      <c r="N213" s="1" t="s">
        <v>69</v>
      </c>
      <c r="O213" s="55" t="s">
        <v>335</v>
      </c>
      <c r="P213" s="1"/>
      <c r="Q213" s="1" t="s">
        <v>533</v>
      </c>
      <c r="R213" s="1"/>
      <c r="S213" s="1"/>
      <c r="T213" s="1"/>
      <c r="U213" s="1"/>
      <c r="V213"/>
      <c r="W213"/>
      <c r="X213" s="4">
        <v>49.02</v>
      </c>
      <c r="Y213" s="4">
        <v>22.25</v>
      </c>
      <c r="Z213" s="264">
        <f t="shared" si="26"/>
        <v>-49.02</v>
      </c>
      <c r="AA213" s="264">
        <f t="shared" si="27"/>
        <v>-22.25</v>
      </c>
      <c r="AB213" s="1" t="s">
        <v>118</v>
      </c>
      <c r="AC213" s="1"/>
      <c r="AD213" s="79"/>
      <c r="AE213" s="1"/>
      <c r="AF213" s="1"/>
      <c r="AG213" s="1"/>
      <c r="AH213" s="53">
        <v>824</v>
      </c>
      <c r="AI213" s="53">
        <v>365</v>
      </c>
      <c r="AJ213" s="71">
        <f t="shared" si="28"/>
        <v>459</v>
      </c>
      <c r="AK213" s="117">
        <v>20.3</v>
      </c>
      <c r="AL213" s="2">
        <v>16.5</v>
      </c>
      <c r="AM213" s="9">
        <v>20.9</v>
      </c>
      <c r="AN213" s="2">
        <v>-4.9000000000000004</v>
      </c>
      <c r="AO213" s="9">
        <v>-9.3000000000000007</v>
      </c>
      <c r="AP213" s="9">
        <v>30.2</v>
      </c>
      <c r="AQ213" s="2">
        <v>6.3</v>
      </c>
      <c r="AR213" s="2"/>
      <c r="AS213" s="2"/>
      <c r="AT213" s="9">
        <v>5.7</v>
      </c>
      <c r="AU213" s="51" t="s">
        <v>121</v>
      </c>
      <c r="AV213" s="49" t="s">
        <v>63</v>
      </c>
      <c r="AW213" s="10">
        <v>20.625</v>
      </c>
      <c r="AX213" s="120">
        <f t="shared" si="29"/>
        <v>144.56140350877192</v>
      </c>
      <c r="AY213" s="119">
        <v>23</v>
      </c>
      <c r="AZ213" s="1" t="s">
        <v>160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>
        <f t="shared" si="30"/>
        <v>2014</v>
      </c>
      <c r="BO213" s="1"/>
      <c r="BP213" s="1"/>
      <c r="BQ213" s="1"/>
      <c r="BR213" s="1"/>
      <c r="BS213" s="1"/>
      <c r="BT213" s="1"/>
      <c r="BU213" s="1"/>
      <c r="BV213" s="1">
        <v>697</v>
      </c>
      <c r="BW213" s="1"/>
      <c r="BX213" s="1"/>
      <c r="BY213" s="1"/>
      <c r="BZ213" s="1"/>
      <c r="CA213" s="1"/>
      <c r="CB213" s="1"/>
      <c r="CC213" s="1"/>
      <c r="CD213" s="1"/>
      <c r="CE213" s="55">
        <v>7</v>
      </c>
      <c r="CF213" s="1"/>
      <c r="CG213" s="1">
        <v>41</v>
      </c>
      <c r="CH213" s="1"/>
      <c r="CI213" s="1"/>
      <c r="CJ213" s="1"/>
      <c r="CK213" s="1"/>
      <c r="CL213" s="1"/>
      <c r="CM213" s="1"/>
      <c r="CN213" s="1"/>
      <c r="CO213" s="1"/>
      <c r="CP213" s="55" t="s">
        <v>360</v>
      </c>
      <c r="CQ213" s="1">
        <v>1979</v>
      </c>
      <c r="CR213" s="1">
        <v>79</v>
      </c>
      <c r="CS213" s="1"/>
      <c r="CT213" s="1"/>
      <c r="CU213" s="1"/>
      <c r="CV213" s="1"/>
      <c r="CW213" s="1"/>
      <c r="CX213" s="1"/>
      <c r="CY213" s="1"/>
      <c r="CZ213" s="1"/>
      <c r="DA213" s="55" t="s">
        <v>360</v>
      </c>
      <c r="DB213" s="1"/>
      <c r="DC213" s="1">
        <v>121</v>
      </c>
      <c r="DD213" s="1"/>
      <c r="DE213" s="1"/>
      <c r="DF213" s="1"/>
      <c r="DG213" s="1"/>
      <c r="DH213" s="1"/>
      <c r="DI213" s="1"/>
      <c r="DJ213" s="1"/>
      <c r="DK213" s="1"/>
      <c r="DL213" s="1"/>
      <c r="DM213" s="91">
        <v>0.17</v>
      </c>
      <c r="DN213" s="1"/>
      <c r="DO213" s="1"/>
      <c r="DP213" s="122"/>
      <c r="DQ213" s="122"/>
      <c r="DR213" s="183"/>
      <c r="DS213" s="183"/>
      <c r="DT213" s="183"/>
      <c r="DU213" s="1"/>
      <c r="DV213" s="1"/>
      <c r="DW213" s="1"/>
      <c r="DX213" s="1"/>
      <c r="DY213" s="184"/>
      <c r="DZ213" s="184"/>
      <c r="EA213" s="184"/>
      <c r="EB213" s="185"/>
      <c r="EC213" s="188">
        <v>6.9387100000000004</v>
      </c>
      <c r="ED213" s="188">
        <v>5.04392</v>
      </c>
      <c r="EE213" s="188">
        <v>1.9446600000000001</v>
      </c>
      <c r="EF213" s="181"/>
      <c r="EG213" s="1"/>
    </row>
    <row r="214" spans="1:137" ht="14" customHeight="1">
      <c r="A214" s="1" t="s">
        <v>114</v>
      </c>
      <c r="B214" s="84" t="s">
        <v>997</v>
      </c>
      <c r="C214" s="84" t="s">
        <v>997</v>
      </c>
      <c r="G214" s="84"/>
      <c r="H214" s="84"/>
      <c r="I214" s="84"/>
      <c r="J214" s="84"/>
      <c r="M214" s="1" t="s">
        <v>356</v>
      </c>
      <c r="N214" s="1" t="s">
        <v>69</v>
      </c>
      <c r="O214" s="55" t="s">
        <v>534</v>
      </c>
      <c r="Q214" s="1" t="s">
        <v>533</v>
      </c>
      <c r="R214" s="1"/>
      <c r="S214" s="1"/>
      <c r="X214" s="4">
        <v>49.02</v>
      </c>
      <c r="Y214" s="4">
        <v>22.25</v>
      </c>
      <c r="Z214" s="264">
        <f t="shared" si="26"/>
        <v>-49.02</v>
      </c>
      <c r="AA214" s="264">
        <f t="shared" si="27"/>
        <v>-22.25</v>
      </c>
      <c r="AB214" s="1" t="s">
        <v>118</v>
      </c>
      <c r="AC214" s="1"/>
      <c r="AD214" s="79"/>
      <c r="AE214" s="1"/>
      <c r="AF214" s="1"/>
      <c r="AG214" s="1"/>
      <c r="AH214" s="53">
        <v>824</v>
      </c>
      <c r="AI214" s="53">
        <v>365</v>
      </c>
      <c r="AJ214" s="71">
        <f t="shared" si="28"/>
        <v>459</v>
      </c>
      <c r="AK214" s="117">
        <v>20.3</v>
      </c>
      <c r="AL214" s="2">
        <v>16.5</v>
      </c>
      <c r="AM214" s="9">
        <v>20.9</v>
      </c>
      <c r="AN214" s="2">
        <v>-4.9000000000000004</v>
      </c>
      <c r="AO214" s="9">
        <v>-9.3000000000000007</v>
      </c>
      <c r="AP214" s="9">
        <v>30.2</v>
      </c>
      <c r="AQ214" s="2">
        <v>6.3</v>
      </c>
      <c r="AT214" s="9">
        <v>5.7</v>
      </c>
      <c r="AU214" s="51" t="s">
        <v>121</v>
      </c>
      <c r="AV214" s="49" t="s">
        <v>63</v>
      </c>
      <c r="AW214" s="10">
        <v>20.625</v>
      </c>
      <c r="AX214" s="120">
        <f t="shared" si="29"/>
        <v>144.56140350877192</v>
      </c>
      <c r="AY214" s="119">
        <v>23</v>
      </c>
      <c r="AZ214" s="1" t="s">
        <v>160</v>
      </c>
      <c r="BN214" s="1">
        <f t="shared" si="30"/>
        <v>2014</v>
      </c>
      <c r="BV214" s="1">
        <v>705</v>
      </c>
      <c r="BW214" s="1"/>
      <c r="BX214" s="1"/>
      <c r="BY214" s="1"/>
      <c r="BZ214" s="1"/>
      <c r="CA214" s="1"/>
      <c r="CB214" s="1"/>
      <c r="CC214" s="1"/>
      <c r="CD214" s="1"/>
      <c r="CE214" s="55">
        <v>7</v>
      </c>
      <c r="CF214" s="1"/>
      <c r="CG214" s="1">
        <v>33</v>
      </c>
      <c r="CH214" s="1"/>
      <c r="CI214" s="1"/>
      <c r="CJ214" s="1"/>
      <c r="CK214" s="1"/>
      <c r="CL214" s="1"/>
      <c r="CM214" s="1"/>
      <c r="CN214" s="1"/>
      <c r="CO214" s="1"/>
      <c r="CP214" s="55" t="s">
        <v>360</v>
      </c>
      <c r="CQ214" s="1">
        <v>1989</v>
      </c>
      <c r="CR214" s="1">
        <v>86</v>
      </c>
      <c r="CS214" s="1"/>
      <c r="CT214" s="1"/>
      <c r="CU214" s="1"/>
      <c r="CV214" s="1"/>
      <c r="CW214" s="1"/>
      <c r="CX214" s="1"/>
      <c r="CY214" s="1"/>
      <c r="CZ214" s="1"/>
      <c r="DA214" s="55" t="s">
        <v>360</v>
      </c>
      <c r="DB214" s="1"/>
      <c r="DC214" s="1">
        <v>119</v>
      </c>
      <c r="DL214" s="1"/>
      <c r="DM214" s="91">
        <v>0.17</v>
      </c>
      <c r="DP214" s="122"/>
      <c r="DQ214" s="122"/>
      <c r="DR214" s="183"/>
      <c r="DS214" s="183"/>
      <c r="DT214" s="183"/>
      <c r="DY214" s="184"/>
      <c r="DZ214" s="184"/>
      <c r="EA214" s="184"/>
      <c r="EB214" s="185"/>
      <c r="EC214" s="188">
        <v>6.9387100000000004</v>
      </c>
      <c r="ED214" s="188">
        <v>5.04392</v>
      </c>
      <c r="EE214" s="188">
        <v>1.9446600000000001</v>
      </c>
      <c r="EF214" s="181"/>
    </row>
    <row r="215" spans="1:137" ht="14" customHeight="1">
      <c r="A215" s="1" t="s">
        <v>114</v>
      </c>
      <c r="B215" s="84" t="s">
        <v>997</v>
      </c>
      <c r="C215" s="84" t="s">
        <v>997</v>
      </c>
      <c r="G215" s="84"/>
      <c r="H215" s="84"/>
      <c r="I215" s="84"/>
      <c r="J215" s="84"/>
      <c r="M215" s="1" t="s">
        <v>356</v>
      </c>
      <c r="N215" s="1" t="s">
        <v>69</v>
      </c>
      <c r="O215" s="55" t="s">
        <v>362</v>
      </c>
      <c r="Q215" s="1"/>
      <c r="R215" s="1"/>
      <c r="S215" s="1"/>
      <c r="X215" s="4">
        <v>49.02</v>
      </c>
      <c r="Y215" s="4">
        <v>22.25</v>
      </c>
      <c r="Z215" s="264">
        <f t="shared" si="26"/>
        <v>-49.02</v>
      </c>
      <c r="AA215" s="264">
        <f t="shared" si="27"/>
        <v>-22.25</v>
      </c>
      <c r="AB215" s="1" t="s">
        <v>118</v>
      </c>
      <c r="AC215" s="1"/>
      <c r="AD215" s="79"/>
      <c r="AE215" s="1"/>
      <c r="AF215" s="1"/>
      <c r="AG215" s="1"/>
      <c r="AH215" s="53">
        <v>824</v>
      </c>
      <c r="AI215" s="53">
        <v>365</v>
      </c>
      <c r="AJ215" s="71">
        <f t="shared" si="28"/>
        <v>459</v>
      </c>
      <c r="AK215" s="117">
        <v>20.3</v>
      </c>
      <c r="AL215" s="2">
        <v>16.5</v>
      </c>
      <c r="AM215" s="9">
        <v>20.9</v>
      </c>
      <c r="AN215" s="2">
        <v>-4.9000000000000004</v>
      </c>
      <c r="AO215" s="9">
        <v>-9.3000000000000007</v>
      </c>
      <c r="AP215" s="9">
        <v>30.2</v>
      </c>
      <c r="AQ215" s="2">
        <v>6.3</v>
      </c>
      <c r="AT215" s="9">
        <v>5.7</v>
      </c>
      <c r="AU215" s="51" t="s">
        <v>121</v>
      </c>
      <c r="AV215" s="49" t="s">
        <v>63</v>
      </c>
      <c r="AW215" s="10">
        <v>20.625</v>
      </c>
      <c r="AX215" s="120">
        <f t="shared" si="29"/>
        <v>144.56140350877192</v>
      </c>
      <c r="AY215" s="119">
        <v>23</v>
      </c>
      <c r="BN215" s="1">
        <f t="shared" si="30"/>
        <v>2014</v>
      </c>
      <c r="BV215" s="1">
        <v>664</v>
      </c>
      <c r="BW215" s="1"/>
      <c r="BX215" s="1"/>
      <c r="BY215" s="1"/>
      <c r="BZ215" s="1"/>
      <c r="CA215" s="1"/>
      <c r="CB215" s="1"/>
      <c r="CC215" s="1"/>
      <c r="CD215" s="1"/>
      <c r="CE215" s="55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55"/>
      <c r="CQ215" s="1">
        <v>2009</v>
      </c>
      <c r="CR215" s="1"/>
      <c r="CS215" s="1"/>
      <c r="CT215" s="1"/>
      <c r="CU215" s="1"/>
      <c r="CV215" s="1"/>
      <c r="CW215" s="1"/>
      <c r="CX215" s="1"/>
      <c r="CY215" s="1"/>
      <c r="CZ215" s="1"/>
      <c r="DA215" s="55"/>
      <c r="DB215" s="1"/>
      <c r="DC215" s="1">
        <v>133</v>
      </c>
      <c r="DL215" s="1"/>
      <c r="DM215" s="91"/>
      <c r="DP215" s="122"/>
      <c r="DQ215" s="122"/>
      <c r="DR215" s="183"/>
      <c r="DS215" s="183"/>
      <c r="DT215" s="183"/>
      <c r="DY215" s="184"/>
      <c r="DZ215" s="184"/>
      <c r="EA215" s="184"/>
      <c r="EB215" s="185"/>
      <c r="EC215" s="188">
        <v>6.9387100000000004</v>
      </c>
      <c r="ED215" s="188">
        <v>5.04392</v>
      </c>
      <c r="EE215" s="188">
        <v>1.9446600000000001</v>
      </c>
      <c r="EF215" s="181"/>
    </row>
    <row r="216" spans="1:137" ht="14" customHeight="1">
      <c r="A216" s="51" t="s">
        <v>296</v>
      </c>
      <c r="B216" s="87" t="s">
        <v>997</v>
      </c>
      <c r="C216" s="87" t="s">
        <v>997</v>
      </c>
      <c r="D216" s="1">
        <v>2011</v>
      </c>
      <c r="E216" s="51" t="s">
        <v>297</v>
      </c>
      <c r="F216" s="51" t="s">
        <v>66</v>
      </c>
      <c r="G216" s="87" t="s">
        <v>997</v>
      </c>
      <c r="H216" s="87" t="s">
        <v>997</v>
      </c>
      <c r="I216" s="87" t="s">
        <v>997</v>
      </c>
      <c r="J216" s="87" t="s">
        <v>997</v>
      </c>
      <c r="M216" s="1" t="s">
        <v>356</v>
      </c>
      <c r="N216" s="51" t="s">
        <v>69</v>
      </c>
      <c r="O216" s="101" t="s">
        <v>1068</v>
      </c>
      <c r="P216" s="51"/>
      <c r="Q216" s="51">
        <v>125</v>
      </c>
      <c r="R216" s="51"/>
      <c r="S216" s="51"/>
      <c r="T216" s="51"/>
      <c r="U216" s="51"/>
      <c r="V216">
        <v>48.689315544964998</v>
      </c>
      <c r="W216">
        <v>19.771938326159098</v>
      </c>
      <c r="X216" s="4">
        <v>48.69</v>
      </c>
      <c r="Y216" s="4">
        <v>19.77</v>
      </c>
      <c r="Z216" s="264">
        <f t="shared" si="26"/>
        <v>-6.8445503499958704E-4</v>
      </c>
      <c r="AA216" s="264">
        <f t="shared" si="27"/>
        <v>1.9383261590988354E-3</v>
      </c>
      <c r="AB216" s="1"/>
      <c r="AC216" s="1">
        <v>1200</v>
      </c>
      <c r="AD216" s="79">
        <v>1207</v>
      </c>
      <c r="AE216" s="56" t="s">
        <v>298</v>
      </c>
      <c r="AF216" s="56"/>
      <c r="AG216" s="56"/>
      <c r="AH216" s="79">
        <v>1051</v>
      </c>
      <c r="AI216" s="79">
        <v>362</v>
      </c>
      <c r="AJ216" s="71">
        <f t="shared" si="28"/>
        <v>689</v>
      </c>
      <c r="AK216" s="9">
        <v>19.5</v>
      </c>
      <c r="AL216" s="62" t="s">
        <v>299</v>
      </c>
      <c r="AM216" s="9" t="s">
        <v>300</v>
      </c>
      <c r="AN216" s="62" t="s">
        <v>301</v>
      </c>
      <c r="AO216" s="9" t="s">
        <v>302</v>
      </c>
      <c r="AP216" s="9" t="s">
        <v>303</v>
      </c>
      <c r="AQ216" s="62" t="s">
        <v>304</v>
      </c>
      <c r="AR216" s="62"/>
      <c r="AS216" s="62">
        <v>15.4</v>
      </c>
      <c r="AT216" s="9" t="s">
        <v>305</v>
      </c>
      <c r="AU216" s="56" t="s">
        <v>144</v>
      </c>
      <c r="AV216" s="79" t="s">
        <v>63</v>
      </c>
      <c r="AW216" s="1"/>
      <c r="AX216" s="120" t="e">
        <f t="shared" si="29"/>
        <v>#VALUE!</v>
      </c>
      <c r="AY216" s="119">
        <v>25</v>
      </c>
      <c r="AZ216" s="1" t="s">
        <v>306</v>
      </c>
      <c r="BN216" s="1">
        <f t="shared" si="30"/>
        <v>2014</v>
      </c>
      <c r="BU216" s="1">
        <v>185</v>
      </c>
      <c r="BV216" s="1" t="s">
        <v>307</v>
      </c>
      <c r="BW216" s="1"/>
      <c r="BX216" s="1"/>
      <c r="BY216" s="1"/>
      <c r="BZ216" s="1"/>
      <c r="CA216" s="1"/>
      <c r="CB216" s="1"/>
      <c r="CC216" s="1"/>
      <c r="CD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B216" s="1"/>
      <c r="DC216" s="1" t="s">
        <v>307</v>
      </c>
      <c r="DL216" s="1"/>
      <c r="DP216" s="122">
        <v>57</v>
      </c>
      <c r="DQ216" s="253">
        <v>3</v>
      </c>
      <c r="DR216" s="183">
        <v>0.3</v>
      </c>
      <c r="DS216" s="183">
        <v>0.39</v>
      </c>
      <c r="DT216" s="183">
        <v>0.71</v>
      </c>
      <c r="DU216" s="1">
        <v>31</v>
      </c>
      <c r="DV216" s="1">
        <v>62</v>
      </c>
      <c r="DX216" s="1">
        <v>7.3</v>
      </c>
      <c r="DY216" s="184" t="s">
        <v>1243</v>
      </c>
      <c r="DZ216" s="184">
        <v>5393725</v>
      </c>
      <c r="EA216" s="184">
        <v>409479</v>
      </c>
      <c r="EB216" s="185" t="s">
        <v>1253</v>
      </c>
      <c r="EC216" s="188">
        <v>6.9647800000000002</v>
      </c>
      <c r="ED216" s="188">
        <v>5.8009500000000003</v>
      </c>
      <c r="EE216" s="188">
        <v>1.83188</v>
      </c>
      <c r="EF216" s="181" t="s">
        <v>1252</v>
      </c>
    </row>
    <row r="217" spans="1:137" ht="14" customHeight="1">
      <c r="A217" s="1" t="s">
        <v>162</v>
      </c>
      <c r="B217" s="84" t="s">
        <v>997</v>
      </c>
      <c r="C217" s="84" t="s">
        <v>997</v>
      </c>
      <c r="D217" s="1">
        <v>2011</v>
      </c>
      <c r="G217" s="84"/>
      <c r="H217" s="84"/>
      <c r="I217" s="84"/>
      <c r="J217" s="84"/>
      <c r="K217" s="1" t="s">
        <v>163</v>
      </c>
      <c r="L217" s="1" t="s">
        <v>68</v>
      </c>
      <c r="M217" s="1" t="s">
        <v>356</v>
      </c>
      <c r="N217" s="1" t="s">
        <v>69</v>
      </c>
      <c r="O217" s="55" t="s">
        <v>164</v>
      </c>
      <c r="P217" s="55" t="s">
        <v>96</v>
      </c>
      <c r="Q217" s="2">
        <v>53.4</v>
      </c>
      <c r="R217" s="62">
        <v>2</v>
      </c>
      <c r="S217" s="3" t="s">
        <v>97</v>
      </c>
      <c r="V217">
        <v>48.855501807959698</v>
      </c>
      <c r="W217">
        <v>22.0173633737976</v>
      </c>
      <c r="X217" s="4">
        <v>48.883333333333297</v>
      </c>
      <c r="Y217" s="4">
        <v>22.05</v>
      </c>
      <c r="Z217" s="264">
        <f t="shared" si="26"/>
        <v>-2.7831525373599675E-2</v>
      </c>
      <c r="AA217" s="264">
        <f t="shared" si="27"/>
        <v>-3.2636626202400265E-2</v>
      </c>
      <c r="AB217" s="5" t="s">
        <v>165</v>
      </c>
      <c r="AC217" s="5" t="s">
        <v>166</v>
      </c>
      <c r="AD217" s="6" t="s">
        <v>167</v>
      </c>
      <c r="AE217" s="52">
        <v>800</v>
      </c>
      <c r="AF217" s="52"/>
      <c r="AG217" s="52"/>
      <c r="AH217" s="53">
        <v>845</v>
      </c>
      <c r="AI217" s="53">
        <v>461</v>
      </c>
      <c r="AJ217" s="71">
        <f t="shared" si="28"/>
        <v>384</v>
      </c>
      <c r="AK217" s="117">
        <v>20.100000000000001</v>
      </c>
      <c r="AL217" s="2">
        <v>15.5</v>
      </c>
      <c r="AM217" s="9">
        <v>21.3</v>
      </c>
      <c r="AN217" s="2">
        <v>-5.9</v>
      </c>
      <c r="AO217" s="9">
        <v>-9</v>
      </c>
      <c r="AP217" s="9">
        <v>30.3</v>
      </c>
      <c r="AQ217" s="2">
        <v>6</v>
      </c>
      <c r="AT217" s="9">
        <v>5.5</v>
      </c>
      <c r="AV217" s="9" t="s">
        <v>63</v>
      </c>
      <c r="AW217" s="10">
        <v>19.375</v>
      </c>
      <c r="AX217" s="120">
        <f t="shared" si="29"/>
        <v>153.63636363636363</v>
      </c>
      <c r="AY217" s="119">
        <v>23</v>
      </c>
      <c r="AZ217" s="1" t="s">
        <v>168</v>
      </c>
      <c r="BA217" s="1" t="s">
        <v>122</v>
      </c>
      <c r="BB217" s="54">
        <v>0.94629084581176004</v>
      </c>
      <c r="BC217" s="54">
        <v>5.3709154188239801E-2</v>
      </c>
      <c r="BD217" s="54">
        <v>0</v>
      </c>
      <c r="BE217" s="1" t="s">
        <v>77</v>
      </c>
      <c r="BF217" s="1">
        <v>9130</v>
      </c>
      <c r="BG217" s="60" t="s">
        <v>79</v>
      </c>
      <c r="BH217" s="60" t="s">
        <v>79</v>
      </c>
      <c r="BI217" s="60" t="s">
        <v>79</v>
      </c>
      <c r="BJ217" s="60" t="s">
        <v>79</v>
      </c>
      <c r="BK217" s="60" t="s">
        <v>79</v>
      </c>
      <c r="BL217" s="60" t="s">
        <v>79</v>
      </c>
      <c r="BM217" s="1">
        <v>1974</v>
      </c>
      <c r="BN217" s="1">
        <f t="shared" si="30"/>
        <v>40</v>
      </c>
      <c r="BO217" s="1">
        <v>1</v>
      </c>
      <c r="BP217" s="1" t="s">
        <v>78</v>
      </c>
      <c r="BQ217" s="1" t="s">
        <v>79</v>
      </c>
      <c r="BR217" s="1" t="s">
        <v>79</v>
      </c>
      <c r="BS217" s="1" t="s">
        <v>79</v>
      </c>
      <c r="BV217" s="12">
        <v>465.47</v>
      </c>
      <c r="BW217" s="12">
        <v>440.47</v>
      </c>
      <c r="BX217" s="12">
        <v>0</v>
      </c>
      <c r="BY217" s="12">
        <v>0</v>
      </c>
      <c r="BZ217" s="12">
        <v>25</v>
      </c>
      <c r="CA217" s="12">
        <v>0</v>
      </c>
      <c r="CB217" s="12">
        <v>0</v>
      </c>
      <c r="CC217" s="12">
        <v>0</v>
      </c>
      <c r="CD217" s="12">
        <v>0</v>
      </c>
      <c r="CE217" s="56">
        <v>6</v>
      </c>
      <c r="CF217" s="3">
        <v>1993</v>
      </c>
      <c r="CG217" s="12">
        <v>55.9</v>
      </c>
      <c r="CH217" s="57" t="s">
        <v>79</v>
      </c>
      <c r="CI217" s="57" t="s">
        <v>79</v>
      </c>
      <c r="CJ217" s="57" t="s">
        <v>79</v>
      </c>
      <c r="CK217" s="57" t="s">
        <v>79</v>
      </c>
      <c r="CL217" s="57" t="s">
        <v>79</v>
      </c>
      <c r="CM217" s="57" t="s">
        <v>79</v>
      </c>
      <c r="CN217" s="57" t="s">
        <v>79</v>
      </c>
      <c r="CO217" s="57" t="s">
        <v>79</v>
      </c>
      <c r="CP217" s="56">
        <v>0</v>
      </c>
      <c r="CQ217" s="3">
        <v>1993</v>
      </c>
      <c r="CR217" s="12">
        <v>138.03</v>
      </c>
      <c r="CS217" s="57" t="s">
        <v>79</v>
      </c>
      <c r="CT217" s="57" t="s">
        <v>79</v>
      </c>
      <c r="CU217" s="57" t="s">
        <v>79</v>
      </c>
      <c r="CV217" s="57" t="s">
        <v>79</v>
      </c>
      <c r="CW217" s="57" t="s">
        <v>79</v>
      </c>
      <c r="CX217" s="57" t="s">
        <v>79</v>
      </c>
      <c r="CY217" s="57" t="s">
        <v>79</v>
      </c>
      <c r="CZ217" s="57" t="s">
        <v>79</v>
      </c>
      <c r="DA217" s="56">
        <v>0</v>
      </c>
      <c r="DB217" s="3">
        <v>1993</v>
      </c>
      <c r="DC217" s="12">
        <v>193.94</v>
      </c>
      <c r="DD217" s="57" t="s">
        <v>79</v>
      </c>
      <c r="DE217" s="57" t="s">
        <v>79</v>
      </c>
      <c r="DF217" s="57" t="s">
        <v>79</v>
      </c>
      <c r="DG217" s="57" t="s">
        <v>79</v>
      </c>
      <c r="DH217" s="57" t="s">
        <v>79</v>
      </c>
      <c r="DI217" s="57" t="s">
        <v>79</v>
      </c>
      <c r="DJ217" s="57" t="s">
        <v>79</v>
      </c>
      <c r="DK217" s="57" t="s">
        <v>79</v>
      </c>
      <c r="DL217" s="14">
        <v>0.41665413453068906</v>
      </c>
      <c r="DM217" s="14">
        <f>CG217/DC217</f>
        <v>0.28823347427039292</v>
      </c>
      <c r="DP217" s="122"/>
      <c r="DQ217" s="122"/>
      <c r="DR217" s="183"/>
      <c r="DS217" s="183"/>
      <c r="DT217" s="183"/>
      <c r="DY217" s="184"/>
      <c r="DZ217" s="184"/>
      <c r="EA217" s="184"/>
      <c r="EB217" s="185"/>
      <c r="EC217" s="186">
        <v>6.95</v>
      </c>
      <c r="ED217" s="186">
        <v>4.3499999999999996</v>
      </c>
      <c r="EE217" s="186">
        <v>1.93</v>
      </c>
      <c r="EF217" s="181"/>
    </row>
    <row r="218" spans="1:137" ht="14" customHeight="1">
      <c r="A218" s="1" t="s">
        <v>162</v>
      </c>
      <c r="B218" s="87" t="s">
        <v>997</v>
      </c>
      <c r="C218" s="87" t="s">
        <v>997</v>
      </c>
      <c r="D218" s="1">
        <v>2011</v>
      </c>
      <c r="G218" s="84"/>
      <c r="H218" s="84"/>
      <c r="I218" s="84"/>
      <c r="J218" s="84"/>
      <c r="M218" s="1" t="s">
        <v>356</v>
      </c>
      <c r="N218" s="1" t="s">
        <v>69</v>
      </c>
      <c r="O218" s="55" t="s">
        <v>335</v>
      </c>
      <c r="Q218" s="1" t="s">
        <v>572</v>
      </c>
      <c r="R218" s="1"/>
      <c r="S218" s="1"/>
      <c r="V218">
        <v>48.855501807959698</v>
      </c>
      <c r="W218">
        <v>22.0173633737976</v>
      </c>
      <c r="X218" s="4">
        <v>48.88</v>
      </c>
      <c r="Y218" s="4">
        <v>22.05</v>
      </c>
      <c r="Z218" s="264">
        <f t="shared" si="26"/>
        <v>-2.44981920403049E-2</v>
      </c>
      <c r="AA218" s="264">
        <f t="shared" si="27"/>
        <v>-3.2636626202400265E-2</v>
      </c>
      <c r="AB218" s="1" t="s">
        <v>165</v>
      </c>
      <c r="AC218" s="1"/>
      <c r="AD218" s="79"/>
      <c r="AE218" s="1"/>
      <c r="AF218" s="1"/>
      <c r="AG218" s="1"/>
      <c r="AH218" s="53">
        <v>845</v>
      </c>
      <c r="AI218" s="53">
        <v>461</v>
      </c>
      <c r="AJ218" s="71">
        <f t="shared" si="28"/>
        <v>384</v>
      </c>
      <c r="AK218" s="117">
        <v>20.100000000000001</v>
      </c>
      <c r="AL218" s="2">
        <v>15.5</v>
      </c>
      <c r="AM218" s="9">
        <v>21.3</v>
      </c>
      <c r="AN218" s="2">
        <v>-5.9</v>
      </c>
      <c r="AO218" s="9">
        <v>-9</v>
      </c>
      <c r="AP218" s="9">
        <v>30.3</v>
      </c>
      <c r="AQ218" s="2">
        <v>6</v>
      </c>
      <c r="AT218" s="9">
        <v>5.5</v>
      </c>
      <c r="AV218" s="9" t="s">
        <v>63</v>
      </c>
      <c r="AW218" s="10">
        <v>19.375</v>
      </c>
      <c r="AX218" s="120">
        <f t="shared" si="29"/>
        <v>153.63636363636363</v>
      </c>
      <c r="AY218" s="119">
        <v>23</v>
      </c>
      <c r="AZ218" s="1" t="s">
        <v>458</v>
      </c>
      <c r="BN218" s="1">
        <f t="shared" si="30"/>
        <v>2014</v>
      </c>
      <c r="BV218" s="1">
        <v>550</v>
      </c>
      <c r="BW218" s="1"/>
      <c r="BX218" s="1"/>
      <c r="BY218" s="1"/>
      <c r="BZ218" s="1"/>
      <c r="CA218" s="1"/>
      <c r="CB218" s="1"/>
      <c r="CC218" s="1"/>
      <c r="CD218" s="1"/>
      <c r="CE218" s="55">
        <v>7</v>
      </c>
      <c r="CF218" s="1"/>
      <c r="CG218" s="1">
        <v>33</v>
      </c>
      <c r="CH218" s="1"/>
      <c r="CI218" s="1"/>
      <c r="CJ218" s="1"/>
      <c r="CK218" s="1"/>
      <c r="CL218" s="1"/>
      <c r="CM218" s="1"/>
      <c r="CN218" s="1"/>
      <c r="CO218" s="1"/>
      <c r="CP218" s="55" t="s">
        <v>360</v>
      </c>
      <c r="CQ218" s="1">
        <v>1963</v>
      </c>
      <c r="CR218" s="1">
        <v>52</v>
      </c>
      <c r="CS218" s="1"/>
      <c r="CT218" s="1"/>
      <c r="CU218" s="1"/>
      <c r="CV218" s="1"/>
      <c r="CW218" s="1"/>
      <c r="CX218" s="1"/>
      <c r="CY218" s="1"/>
      <c r="CZ218" s="1"/>
      <c r="DA218" s="55" t="s">
        <v>360</v>
      </c>
      <c r="DB218" s="1"/>
      <c r="DC218" s="1">
        <v>86</v>
      </c>
      <c r="DL218" s="1"/>
      <c r="DM218" s="91">
        <v>0.16</v>
      </c>
      <c r="DP218" s="122"/>
      <c r="DQ218" s="122"/>
      <c r="DR218" s="183"/>
      <c r="DS218" s="183"/>
      <c r="DT218" s="183"/>
      <c r="DY218" s="184"/>
      <c r="DZ218" s="184"/>
      <c r="EA218" s="184"/>
      <c r="EB218" s="185"/>
      <c r="EC218" s="186">
        <v>6.95</v>
      </c>
      <c r="ED218" s="186">
        <v>4.3499999999999996</v>
      </c>
      <c r="EE218" s="186">
        <v>1.93</v>
      </c>
      <c r="EF218" s="181"/>
    </row>
    <row r="219" spans="1:137" ht="14" customHeight="1">
      <c r="A219" s="1" t="s">
        <v>162</v>
      </c>
      <c r="B219" s="87" t="s">
        <v>997</v>
      </c>
      <c r="C219" s="87" t="s">
        <v>997</v>
      </c>
      <c r="D219" s="1">
        <v>2011</v>
      </c>
      <c r="G219" s="84"/>
      <c r="H219" s="84"/>
      <c r="I219" s="84"/>
      <c r="J219" s="84"/>
      <c r="M219" s="1" t="s">
        <v>356</v>
      </c>
      <c r="N219" s="1" t="s">
        <v>69</v>
      </c>
      <c r="O219" s="55" t="s">
        <v>335</v>
      </c>
      <c r="Q219" s="1" t="s">
        <v>572</v>
      </c>
      <c r="R219" s="1"/>
      <c r="S219" s="1"/>
      <c r="V219">
        <v>48.855501807959698</v>
      </c>
      <c r="W219">
        <v>22.0173633737976</v>
      </c>
      <c r="X219" s="4">
        <v>48.88</v>
      </c>
      <c r="Y219" s="4">
        <v>22.05</v>
      </c>
      <c r="Z219" s="264">
        <f t="shared" si="26"/>
        <v>-2.44981920403049E-2</v>
      </c>
      <c r="AA219" s="264">
        <f t="shared" si="27"/>
        <v>-3.2636626202400265E-2</v>
      </c>
      <c r="AB219" s="1" t="s">
        <v>165</v>
      </c>
      <c r="AC219" s="1"/>
      <c r="AD219" s="79"/>
      <c r="AE219" s="1"/>
      <c r="AF219" s="1"/>
      <c r="AG219" s="1"/>
      <c r="AH219" s="53">
        <v>845</v>
      </c>
      <c r="AI219" s="53">
        <v>461</v>
      </c>
      <c r="AJ219" s="71">
        <f t="shared" si="28"/>
        <v>384</v>
      </c>
      <c r="AK219" s="117">
        <v>20.100000000000001</v>
      </c>
      <c r="AL219" s="2">
        <v>15.5</v>
      </c>
      <c r="AM219" s="9">
        <v>21.3</v>
      </c>
      <c r="AN219" s="2">
        <v>-5.9</v>
      </c>
      <c r="AO219" s="9">
        <v>-9</v>
      </c>
      <c r="AP219" s="9">
        <v>30.3</v>
      </c>
      <c r="AQ219" s="2">
        <v>6</v>
      </c>
      <c r="AT219" s="9">
        <v>5.5</v>
      </c>
      <c r="AV219" s="9" t="s">
        <v>63</v>
      </c>
      <c r="AW219" s="10">
        <v>19.375</v>
      </c>
      <c r="AX219" s="120">
        <f t="shared" si="29"/>
        <v>153.63636363636363</v>
      </c>
      <c r="AY219" s="119">
        <v>23</v>
      </c>
      <c r="AZ219" s="1" t="s">
        <v>458</v>
      </c>
      <c r="BN219" s="1">
        <f t="shared" si="30"/>
        <v>2014</v>
      </c>
      <c r="BV219" s="1">
        <v>631</v>
      </c>
      <c r="BW219" s="1"/>
      <c r="BX219" s="1"/>
      <c r="BY219" s="1"/>
      <c r="BZ219" s="1"/>
      <c r="CA219" s="1"/>
      <c r="CB219" s="1"/>
      <c r="CC219" s="1"/>
      <c r="CD219" s="1"/>
      <c r="CE219" s="55">
        <v>7</v>
      </c>
      <c r="CF219" s="1"/>
      <c r="CG219" s="1">
        <v>40</v>
      </c>
      <c r="CH219" s="1"/>
      <c r="CI219" s="1"/>
      <c r="CJ219" s="1"/>
      <c r="CK219" s="1"/>
      <c r="CL219" s="1"/>
      <c r="CM219" s="1"/>
      <c r="CN219" s="1"/>
      <c r="CO219" s="1"/>
      <c r="CP219" s="55" t="s">
        <v>360</v>
      </c>
      <c r="CQ219" s="1">
        <v>1973</v>
      </c>
      <c r="CR219" s="1">
        <v>62</v>
      </c>
      <c r="CS219" s="1"/>
      <c r="CT219" s="1"/>
      <c r="CU219" s="1"/>
      <c r="CV219" s="1"/>
      <c r="CW219" s="1"/>
      <c r="CX219" s="1"/>
      <c r="CY219" s="1"/>
      <c r="CZ219" s="1"/>
      <c r="DA219" s="55" t="s">
        <v>360</v>
      </c>
      <c r="DB219" s="1"/>
      <c r="DC219" s="1">
        <v>102</v>
      </c>
      <c r="DL219" s="1"/>
      <c r="DM219" s="91">
        <v>0.16</v>
      </c>
      <c r="DP219" s="122"/>
      <c r="DQ219" s="122"/>
      <c r="DR219" s="183"/>
      <c r="DS219" s="183"/>
      <c r="DT219" s="183"/>
      <c r="DY219" s="184"/>
      <c r="DZ219" s="184"/>
      <c r="EA219" s="184"/>
      <c r="EB219" s="185"/>
      <c r="EC219" s="186">
        <v>6.95</v>
      </c>
      <c r="ED219" s="186">
        <v>4.3499999999999996</v>
      </c>
      <c r="EE219" s="186">
        <v>1.93</v>
      </c>
      <c r="EF219" s="181"/>
    </row>
    <row r="220" spans="1:137" ht="14" customHeight="1">
      <c r="A220" s="1" t="s">
        <v>162</v>
      </c>
      <c r="B220" s="87" t="s">
        <v>997</v>
      </c>
      <c r="C220" s="87" t="s">
        <v>997</v>
      </c>
      <c r="D220" s="1">
        <v>2011</v>
      </c>
      <c r="G220" s="84"/>
      <c r="H220" s="84"/>
      <c r="I220" s="84"/>
      <c r="J220" s="84"/>
      <c r="M220" s="1" t="s">
        <v>356</v>
      </c>
      <c r="N220" s="1" t="s">
        <v>69</v>
      </c>
      <c r="O220" s="55" t="s">
        <v>335</v>
      </c>
      <c r="Q220" s="1" t="s">
        <v>572</v>
      </c>
      <c r="R220" s="1"/>
      <c r="S220" s="1"/>
      <c r="V220">
        <v>48.855501807959698</v>
      </c>
      <c r="W220">
        <v>22.0173633737976</v>
      </c>
      <c r="X220" s="4">
        <v>48.88</v>
      </c>
      <c r="Y220" s="4">
        <v>22.05</v>
      </c>
      <c r="Z220" s="264">
        <f t="shared" si="26"/>
        <v>-2.44981920403049E-2</v>
      </c>
      <c r="AA220" s="264">
        <f t="shared" si="27"/>
        <v>-3.2636626202400265E-2</v>
      </c>
      <c r="AB220" s="1" t="s">
        <v>165</v>
      </c>
      <c r="AC220" s="1"/>
      <c r="AD220" s="79"/>
      <c r="AE220" s="1"/>
      <c r="AF220" s="1"/>
      <c r="AG220" s="1"/>
      <c r="AH220" s="53">
        <v>845</v>
      </c>
      <c r="AI220" s="53">
        <v>461</v>
      </c>
      <c r="AJ220" s="71">
        <f t="shared" si="28"/>
        <v>384</v>
      </c>
      <c r="AK220" s="117">
        <v>20.100000000000001</v>
      </c>
      <c r="AL220" s="2">
        <v>15.5</v>
      </c>
      <c r="AM220" s="9">
        <v>21.3</v>
      </c>
      <c r="AN220" s="2">
        <v>-5.9</v>
      </c>
      <c r="AO220" s="9">
        <v>-9</v>
      </c>
      <c r="AP220" s="9">
        <v>30.3</v>
      </c>
      <c r="AQ220" s="2">
        <v>6</v>
      </c>
      <c r="AT220" s="9">
        <v>5.5</v>
      </c>
      <c r="AV220" s="9" t="s">
        <v>63</v>
      </c>
      <c r="AW220" s="10">
        <v>19.375</v>
      </c>
      <c r="AX220" s="120">
        <f t="shared" si="29"/>
        <v>153.63636363636363</v>
      </c>
      <c r="AY220" s="119">
        <v>23</v>
      </c>
      <c r="AZ220" s="1" t="s">
        <v>458</v>
      </c>
      <c r="BN220" s="1">
        <f t="shared" si="30"/>
        <v>2014</v>
      </c>
      <c r="BV220" s="1">
        <v>622</v>
      </c>
      <c r="BW220" s="1"/>
      <c r="BX220" s="1"/>
      <c r="BY220" s="1"/>
      <c r="BZ220" s="1"/>
      <c r="CA220" s="1"/>
      <c r="CB220" s="1"/>
      <c r="CC220" s="1"/>
      <c r="CD220" s="1"/>
      <c r="CE220" s="55">
        <v>7</v>
      </c>
      <c r="CF220" s="1"/>
      <c r="CG220" s="1">
        <v>81</v>
      </c>
      <c r="CH220" s="1"/>
      <c r="CI220" s="1"/>
      <c r="CJ220" s="1"/>
      <c r="CK220" s="1"/>
      <c r="CL220" s="1"/>
      <c r="CM220" s="1"/>
      <c r="CN220" s="1"/>
      <c r="CO220" s="1"/>
      <c r="CP220" s="55" t="s">
        <v>360</v>
      </c>
      <c r="CQ220" s="1">
        <v>1983</v>
      </c>
      <c r="CR220" s="1">
        <v>49</v>
      </c>
      <c r="CS220" s="1"/>
      <c r="CT220" s="1"/>
      <c r="CU220" s="1"/>
      <c r="CV220" s="1"/>
      <c r="CW220" s="1"/>
      <c r="CX220" s="1"/>
      <c r="CY220" s="1"/>
      <c r="CZ220" s="1"/>
      <c r="DA220" s="55" t="s">
        <v>360</v>
      </c>
      <c r="DB220" s="1"/>
      <c r="DC220" s="1">
        <v>130</v>
      </c>
      <c r="DL220" s="1"/>
      <c r="DM220" s="91">
        <v>0.21</v>
      </c>
      <c r="DP220" s="122"/>
      <c r="DQ220" s="122"/>
      <c r="DR220" s="183"/>
      <c r="DS220" s="183"/>
      <c r="DT220" s="183"/>
      <c r="DY220" s="184"/>
      <c r="DZ220" s="184"/>
      <c r="EA220" s="184"/>
      <c r="EB220" s="185"/>
      <c r="EC220" s="186">
        <v>6.95</v>
      </c>
      <c r="ED220" s="186">
        <v>4.3499999999999996</v>
      </c>
      <c r="EE220" s="186">
        <v>1.93</v>
      </c>
      <c r="EF220" s="181"/>
      <c r="EG220" s="56"/>
    </row>
    <row r="221" spans="1:137" ht="13" customHeight="1">
      <c r="A221" s="1" t="s">
        <v>162</v>
      </c>
      <c r="B221" s="87" t="s">
        <v>997</v>
      </c>
      <c r="C221" s="87" t="s">
        <v>997</v>
      </c>
      <c r="D221" s="1">
        <v>2011</v>
      </c>
      <c r="G221" s="84"/>
      <c r="H221" s="84"/>
      <c r="I221" s="84"/>
      <c r="J221" s="84"/>
      <c r="M221" s="1" t="s">
        <v>356</v>
      </c>
      <c r="N221" s="1" t="s">
        <v>69</v>
      </c>
      <c r="O221" s="55" t="s">
        <v>335</v>
      </c>
      <c r="Q221" s="1" t="s">
        <v>572</v>
      </c>
      <c r="R221" s="1"/>
      <c r="S221" s="1"/>
      <c r="V221">
        <v>48.855501807959698</v>
      </c>
      <c r="W221">
        <v>22.0173633737976</v>
      </c>
      <c r="X221" s="4">
        <v>48.88</v>
      </c>
      <c r="Y221" s="4">
        <v>22.05</v>
      </c>
      <c r="Z221" s="264">
        <f t="shared" si="26"/>
        <v>-2.44981920403049E-2</v>
      </c>
      <c r="AA221" s="264">
        <f t="shared" si="27"/>
        <v>-3.2636626202400265E-2</v>
      </c>
      <c r="AB221" s="1" t="s">
        <v>165</v>
      </c>
      <c r="AC221" s="1"/>
      <c r="AD221" s="79"/>
      <c r="AE221" s="1"/>
      <c r="AF221" s="1"/>
      <c r="AG221" s="1"/>
      <c r="AH221" s="53">
        <v>845</v>
      </c>
      <c r="AI221" s="53">
        <v>461</v>
      </c>
      <c r="AJ221" s="71">
        <f t="shared" si="28"/>
        <v>384</v>
      </c>
      <c r="AK221" s="117">
        <v>20.100000000000001</v>
      </c>
      <c r="AL221" s="2">
        <v>15.5</v>
      </c>
      <c r="AM221" s="9">
        <v>21.3</v>
      </c>
      <c r="AN221" s="2">
        <v>-5.9</v>
      </c>
      <c r="AO221" s="9">
        <v>-9</v>
      </c>
      <c r="AP221" s="9">
        <v>30.3</v>
      </c>
      <c r="AQ221" s="2">
        <v>6</v>
      </c>
      <c r="AT221" s="9">
        <v>5.5</v>
      </c>
      <c r="AV221" s="9" t="s">
        <v>63</v>
      </c>
      <c r="AW221" s="10">
        <v>19.375</v>
      </c>
      <c r="AX221" s="120">
        <f t="shared" si="29"/>
        <v>153.63636363636363</v>
      </c>
      <c r="AY221" s="119">
        <v>23</v>
      </c>
      <c r="AZ221" s="1" t="s">
        <v>458</v>
      </c>
      <c r="BN221" s="1">
        <f t="shared" si="30"/>
        <v>2014</v>
      </c>
      <c r="BV221" s="1">
        <v>659</v>
      </c>
      <c r="BW221" s="1"/>
      <c r="BX221" s="1"/>
      <c r="BY221" s="1"/>
      <c r="BZ221" s="1"/>
      <c r="CA221" s="1"/>
      <c r="CB221" s="1"/>
      <c r="CC221" s="1"/>
      <c r="CD221" s="1"/>
      <c r="CE221" s="55">
        <v>7</v>
      </c>
      <c r="CF221" s="1"/>
      <c r="CG221" s="1">
        <v>56</v>
      </c>
      <c r="CH221" s="1"/>
      <c r="CI221" s="1"/>
      <c r="CJ221" s="1"/>
      <c r="CK221" s="1"/>
      <c r="CL221" s="1"/>
      <c r="CM221" s="1"/>
      <c r="CN221" s="1"/>
      <c r="CO221" s="1"/>
      <c r="CP221" s="55" t="s">
        <v>360</v>
      </c>
      <c r="CQ221" s="1">
        <v>1993</v>
      </c>
      <c r="CR221" s="1">
        <v>138</v>
      </c>
      <c r="CS221" s="1"/>
      <c r="CT221" s="1"/>
      <c r="CU221" s="1"/>
      <c r="CV221" s="1"/>
      <c r="CW221" s="1"/>
      <c r="CX221" s="1"/>
      <c r="CY221" s="1"/>
      <c r="CZ221" s="1"/>
      <c r="DA221" s="55" t="s">
        <v>360</v>
      </c>
      <c r="DB221" s="1"/>
      <c r="DC221" s="1">
        <v>194</v>
      </c>
      <c r="DL221" s="1"/>
      <c r="DM221" s="91">
        <v>0.28999999999999998</v>
      </c>
      <c r="DP221" s="122"/>
      <c r="DQ221" s="122"/>
      <c r="DR221" s="183"/>
      <c r="DS221" s="183"/>
      <c r="DT221" s="183"/>
      <c r="DY221" s="184"/>
      <c r="DZ221" s="184"/>
      <c r="EA221" s="184"/>
      <c r="EB221" s="185"/>
      <c r="EC221" s="186">
        <v>6.95</v>
      </c>
      <c r="ED221" s="186">
        <v>4.3499999999999996</v>
      </c>
      <c r="EE221" s="186">
        <v>1.93</v>
      </c>
      <c r="EF221" s="181"/>
    </row>
    <row r="222" spans="1:137" ht="13" customHeight="1">
      <c r="A222" s="51" t="s">
        <v>645</v>
      </c>
      <c r="B222" s="87"/>
      <c r="C222" s="87"/>
      <c r="D222" s="1">
        <v>2011</v>
      </c>
      <c r="E222" s="51" t="s">
        <v>646</v>
      </c>
      <c r="F222" s="51" t="s">
        <v>66</v>
      </c>
      <c r="G222" s="87" t="s">
        <v>997</v>
      </c>
      <c r="H222" s="87" t="s">
        <v>997</v>
      </c>
      <c r="I222" s="87" t="s">
        <v>997</v>
      </c>
      <c r="J222" s="87" t="s">
        <v>997</v>
      </c>
      <c r="M222" s="1" t="s">
        <v>356</v>
      </c>
      <c r="N222" s="51" t="s">
        <v>69</v>
      </c>
      <c r="O222" s="101" t="s">
        <v>1068</v>
      </c>
      <c r="P222" s="51"/>
      <c r="Q222" s="51">
        <v>86</v>
      </c>
      <c r="R222" s="51"/>
      <c r="S222" s="51"/>
      <c r="T222" s="51"/>
      <c r="U222" s="51"/>
      <c r="X222" s="4">
        <v>48.97</v>
      </c>
      <c r="Y222" s="4">
        <v>21.47</v>
      </c>
      <c r="Z222" s="264">
        <f t="shared" si="26"/>
        <v>-48.97</v>
      </c>
      <c r="AA222" s="264">
        <f t="shared" si="27"/>
        <v>-21.47</v>
      </c>
      <c r="AB222" s="1"/>
      <c r="AC222" s="1">
        <v>900</v>
      </c>
      <c r="AD222" s="79"/>
      <c r="AE222" s="56" t="s">
        <v>647</v>
      </c>
      <c r="AF222" s="56"/>
      <c r="AG222" s="56"/>
      <c r="AH222" s="79"/>
      <c r="AI222" s="79"/>
      <c r="AJ222" s="71">
        <f t="shared" si="28"/>
        <v>0</v>
      </c>
      <c r="AK222" s="9"/>
      <c r="AL222" s="62" t="s">
        <v>299</v>
      </c>
      <c r="AN222" s="62" t="s">
        <v>648</v>
      </c>
      <c r="AQ222" s="62" t="s">
        <v>649</v>
      </c>
      <c r="AR222" s="62"/>
      <c r="AS222" s="62"/>
      <c r="AU222" s="56" t="s">
        <v>144</v>
      </c>
      <c r="AV222" s="79"/>
      <c r="AW222" s="1"/>
      <c r="AX222" s="120" t="e">
        <f t="shared" si="29"/>
        <v>#DIV/0!</v>
      </c>
      <c r="AY222" s="119"/>
      <c r="AZ222" s="1" t="s">
        <v>353</v>
      </c>
      <c r="BN222" s="1">
        <f t="shared" si="30"/>
        <v>2014</v>
      </c>
      <c r="BU222" s="1">
        <v>205</v>
      </c>
      <c r="BV222" s="1">
        <v>665</v>
      </c>
      <c r="BW222" s="1"/>
      <c r="BX222" s="1"/>
      <c r="BY222" s="1"/>
      <c r="BZ222" s="1"/>
      <c r="CA222" s="1"/>
      <c r="CB222" s="1"/>
      <c r="CC222" s="1"/>
      <c r="CD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B222" s="1"/>
      <c r="DC222" s="1">
        <v>131</v>
      </c>
      <c r="DL222" s="1"/>
      <c r="DP222" s="122">
        <v>67</v>
      </c>
      <c r="DQ222" s="122">
        <v>2.8</v>
      </c>
      <c r="DR222" s="183">
        <v>0.18</v>
      </c>
      <c r="DS222" s="183">
        <v>0.43</v>
      </c>
      <c r="DT222" s="183">
        <v>0.68</v>
      </c>
      <c r="DU222" s="1">
        <v>20</v>
      </c>
      <c r="DV222" s="1">
        <v>59</v>
      </c>
      <c r="DX222" s="1">
        <v>7.2</v>
      </c>
      <c r="DY222" s="184" t="s">
        <v>51</v>
      </c>
      <c r="DZ222" s="184">
        <v>5424227</v>
      </c>
      <c r="EA222" s="184">
        <v>534398</v>
      </c>
      <c r="EB222" s="185" t="s">
        <v>1253</v>
      </c>
      <c r="EC222" s="186">
        <v>0.62665000000000004</v>
      </c>
      <c r="ED222" s="186">
        <v>0.39360000000000001</v>
      </c>
      <c r="EE222" s="188">
        <v>1.7277499999999999</v>
      </c>
      <c r="EF222" s="181" t="s">
        <v>1252</v>
      </c>
    </row>
    <row r="223" spans="1:137" ht="15">
      <c r="A223" s="56" t="s">
        <v>683</v>
      </c>
      <c r="B223" s="86"/>
      <c r="C223" s="86"/>
      <c r="D223" s="56"/>
      <c r="E223" s="56"/>
      <c r="F223" s="56"/>
      <c r="G223" s="86"/>
      <c r="H223" s="86"/>
      <c r="I223" s="86"/>
      <c r="J223" s="86"/>
      <c r="K223" s="56" t="s">
        <v>684</v>
      </c>
      <c r="L223" s="56" t="s">
        <v>685</v>
      </c>
      <c r="M223" s="1" t="s">
        <v>356</v>
      </c>
      <c r="N223" s="56" t="s">
        <v>69</v>
      </c>
      <c r="O223" s="64" t="s">
        <v>686</v>
      </c>
      <c r="P223" s="64" t="s">
        <v>96</v>
      </c>
      <c r="Q223" s="62">
        <v>18</v>
      </c>
      <c r="R223" s="62">
        <v>1</v>
      </c>
      <c r="S223" s="3" t="s">
        <v>97</v>
      </c>
      <c r="T223" s="56"/>
      <c r="U223" s="56"/>
      <c r="X223" s="69">
        <v>48.6</v>
      </c>
      <c r="Y223" s="69">
        <v>16.266666666666701</v>
      </c>
      <c r="Z223" s="264">
        <f t="shared" si="26"/>
        <v>-48.6</v>
      </c>
      <c r="AA223" s="264">
        <f t="shared" si="27"/>
        <v>-16.266666666666701</v>
      </c>
      <c r="AB223" s="70" t="s">
        <v>687</v>
      </c>
      <c r="AC223" s="70" t="s">
        <v>670</v>
      </c>
      <c r="AE223" s="71">
        <v>898</v>
      </c>
      <c r="AF223" s="71"/>
      <c r="AG223" s="71"/>
      <c r="AH223" s="53"/>
      <c r="AI223" s="53"/>
      <c r="AJ223" s="71">
        <f t="shared" si="28"/>
        <v>0</v>
      </c>
      <c r="AK223" s="117"/>
      <c r="AL223" s="62">
        <v>19.3</v>
      </c>
      <c r="AN223" s="62">
        <v>-2.2999999999999998</v>
      </c>
      <c r="AQ223" s="62">
        <v>9</v>
      </c>
      <c r="AR223" s="62"/>
      <c r="AS223" s="62"/>
      <c r="AU223" s="62"/>
      <c r="AW223" s="72">
        <v>21.492204899777299</v>
      </c>
      <c r="AX223" s="120" t="e">
        <f t="shared" si="29"/>
        <v>#DIV/0!</v>
      </c>
      <c r="AY223" s="119"/>
      <c r="AZ223" s="56" t="s">
        <v>860</v>
      </c>
      <c r="BA223" s="56" t="s">
        <v>122</v>
      </c>
      <c r="BB223" s="54">
        <v>0.86461100569260008</v>
      </c>
      <c r="BC223" s="54">
        <v>8.7286527514231493E-2</v>
      </c>
      <c r="BD223" s="54">
        <v>0</v>
      </c>
      <c r="BE223" s="1" t="s">
        <v>77</v>
      </c>
      <c r="BF223" s="56">
        <v>9130</v>
      </c>
      <c r="BG223" s="60" t="s">
        <v>79</v>
      </c>
      <c r="BH223" s="60" t="s">
        <v>79</v>
      </c>
      <c r="BI223" s="60" t="s">
        <v>79</v>
      </c>
      <c r="BJ223" s="60" t="s">
        <v>79</v>
      </c>
      <c r="BK223" s="60" t="s">
        <v>79</v>
      </c>
      <c r="BL223" s="60" t="s">
        <v>79</v>
      </c>
      <c r="BM223" s="60" t="s">
        <v>79</v>
      </c>
      <c r="BN223" s="1" t="e">
        <f t="shared" si="30"/>
        <v>#VALUE!</v>
      </c>
      <c r="BO223" s="60"/>
      <c r="BP223" s="60" t="s">
        <v>79</v>
      </c>
      <c r="BQ223" s="60" t="s">
        <v>79</v>
      </c>
      <c r="BR223" s="60" t="s">
        <v>79</v>
      </c>
      <c r="BS223" s="60" t="s">
        <v>79</v>
      </c>
      <c r="BT223" s="56"/>
      <c r="BU223" s="56"/>
      <c r="BV223" s="58">
        <v>527</v>
      </c>
      <c r="BW223" s="58">
        <v>455.65</v>
      </c>
      <c r="BX223" s="58">
        <v>15.3</v>
      </c>
      <c r="BY223" s="58">
        <v>0</v>
      </c>
      <c r="BZ223" s="58">
        <v>30.7</v>
      </c>
      <c r="CA223" s="58">
        <v>0</v>
      </c>
      <c r="CB223" s="58">
        <v>0</v>
      </c>
      <c r="CC223" s="58">
        <v>0</v>
      </c>
      <c r="CD223" s="58">
        <v>0</v>
      </c>
      <c r="CE223" s="56">
        <v>7</v>
      </c>
      <c r="CF223" s="63">
        <v>1983</v>
      </c>
      <c r="CG223" s="58">
        <v>32.799999999999997</v>
      </c>
      <c r="CH223" s="57" t="s">
        <v>79</v>
      </c>
      <c r="CI223" s="57" t="s">
        <v>79</v>
      </c>
      <c r="CJ223" s="57" t="s">
        <v>79</v>
      </c>
      <c r="CK223" s="57" t="s">
        <v>79</v>
      </c>
      <c r="CL223" s="57" t="s">
        <v>79</v>
      </c>
      <c r="CM223" s="57" t="s">
        <v>79</v>
      </c>
      <c r="CN223" s="57" t="s">
        <v>79</v>
      </c>
      <c r="CO223" s="57" t="s">
        <v>79</v>
      </c>
      <c r="CP223" s="56">
        <v>0</v>
      </c>
      <c r="CQ223" s="63">
        <v>1993</v>
      </c>
      <c r="CR223" s="58">
        <v>36.9</v>
      </c>
      <c r="CS223" s="57" t="s">
        <v>79</v>
      </c>
      <c r="CT223" s="57" t="s">
        <v>79</v>
      </c>
      <c r="CU223" s="57" t="s">
        <v>79</v>
      </c>
      <c r="CV223" s="57" t="s">
        <v>79</v>
      </c>
      <c r="CW223" s="57" t="s">
        <v>79</v>
      </c>
      <c r="CX223" s="57" t="s">
        <v>79</v>
      </c>
      <c r="CY223" s="57" t="s">
        <v>79</v>
      </c>
      <c r="CZ223" s="57" t="s">
        <v>79</v>
      </c>
      <c r="DA223" s="56">
        <v>0</v>
      </c>
      <c r="DB223" s="63">
        <v>1993</v>
      </c>
      <c r="DC223" s="58">
        <v>69.7</v>
      </c>
      <c r="DD223" s="57" t="s">
        <v>79</v>
      </c>
      <c r="DE223" s="57" t="s">
        <v>79</v>
      </c>
      <c r="DF223" s="57" t="s">
        <v>79</v>
      </c>
      <c r="DG223" s="57" t="s">
        <v>79</v>
      </c>
      <c r="DH223" s="57" t="s">
        <v>79</v>
      </c>
      <c r="DI223" s="57" t="s">
        <v>79</v>
      </c>
      <c r="DJ223" s="57" t="s">
        <v>79</v>
      </c>
      <c r="DK223" s="57" t="s">
        <v>79</v>
      </c>
      <c r="DL223" s="14">
        <v>0.13225806451612901</v>
      </c>
      <c r="DM223" s="14">
        <f>CG223/DC223</f>
        <v>0.47058823529411759</v>
      </c>
      <c r="DN223" s="56"/>
      <c r="DO223" s="56"/>
      <c r="DP223" s="122"/>
      <c r="DQ223" s="122"/>
      <c r="DR223" s="183"/>
      <c r="DS223" s="183"/>
      <c r="DT223" s="183"/>
      <c r="DY223" s="184"/>
      <c r="DZ223" s="184"/>
      <c r="EA223" s="184"/>
      <c r="EB223" s="185"/>
      <c r="EC223" s="186"/>
      <c r="ED223" s="186"/>
      <c r="EE223" s="186"/>
      <c r="EF223" s="181"/>
    </row>
    <row r="224" spans="1:137" ht="15">
      <c r="A224" s="1" t="s">
        <v>683</v>
      </c>
      <c r="B224" s="84"/>
      <c r="C224" s="84"/>
      <c r="G224" s="84"/>
      <c r="H224" s="84"/>
      <c r="I224" s="84"/>
      <c r="J224" s="84"/>
      <c r="M224" s="1" t="s">
        <v>356</v>
      </c>
      <c r="N224" s="1" t="s">
        <v>69</v>
      </c>
      <c r="O224" s="55" t="s">
        <v>686</v>
      </c>
      <c r="Q224" s="1">
        <v>18</v>
      </c>
      <c r="R224" s="1"/>
      <c r="S224" s="1"/>
      <c r="X224" s="4">
        <v>48.6</v>
      </c>
      <c r="Y224" s="4">
        <v>16.27</v>
      </c>
      <c r="Z224" s="264">
        <f t="shared" si="26"/>
        <v>-48.6</v>
      </c>
      <c r="AA224" s="264">
        <f t="shared" si="27"/>
        <v>-16.27</v>
      </c>
      <c r="AB224" s="1" t="s">
        <v>687</v>
      </c>
      <c r="AC224" s="1"/>
      <c r="AD224" s="79"/>
      <c r="AE224" s="1"/>
      <c r="AF224" s="1"/>
      <c r="AG224" s="1"/>
      <c r="AH224" s="79"/>
      <c r="AI224" s="79"/>
      <c r="AJ224" s="71">
        <f t="shared" si="28"/>
        <v>0</v>
      </c>
      <c r="AK224" s="9"/>
      <c r="AU224" s="1"/>
      <c r="AV224" s="79"/>
      <c r="AW224" s="1"/>
      <c r="AX224" s="120" t="e">
        <f t="shared" si="29"/>
        <v>#DIV/0!</v>
      </c>
      <c r="AY224" s="119"/>
      <c r="AZ224" s="1" t="s">
        <v>688</v>
      </c>
      <c r="BN224" s="1">
        <f t="shared" si="30"/>
        <v>2014</v>
      </c>
      <c r="BV224" s="1">
        <v>527</v>
      </c>
      <c r="BW224" s="1"/>
      <c r="BX224" s="1"/>
      <c r="BY224" s="1"/>
      <c r="BZ224" s="1"/>
      <c r="CA224" s="1"/>
      <c r="CB224" s="1"/>
      <c r="CC224" s="1"/>
      <c r="CD224" s="1"/>
      <c r="CE224" s="55">
        <v>7</v>
      </c>
      <c r="CF224" s="1"/>
      <c r="CG224" s="1">
        <v>33</v>
      </c>
      <c r="CH224" s="1"/>
      <c r="CI224" s="1"/>
      <c r="CJ224" s="1"/>
      <c r="CK224" s="1"/>
      <c r="CL224" s="1"/>
      <c r="CM224" s="1"/>
      <c r="CN224" s="1"/>
      <c r="CO224" s="1"/>
      <c r="CP224" s="55" t="s">
        <v>360</v>
      </c>
      <c r="CQ224" s="1" t="s">
        <v>689</v>
      </c>
      <c r="CR224" s="1">
        <v>37</v>
      </c>
      <c r="CS224" s="1"/>
      <c r="CT224" s="1"/>
      <c r="CU224" s="1"/>
      <c r="CV224" s="1"/>
      <c r="CW224" s="1"/>
      <c r="CX224" s="1"/>
      <c r="CY224" s="1"/>
      <c r="CZ224" s="1"/>
      <c r="DA224" s="55" t="s">
        <v>360</v>
      </c>
      <c r="DB224" s="1"/>
      <c r="DC224" s="1">
        <v>70</v>
      </c>
      <c r="DL224" s="1"/>
      <c r="DM224" s="91">
        <v>0.13</v>
      </c>
      <c r="DP224" s="122"/>
      <c r="DQ224" s="122"/>
      <c r="DR224" s="183"/>
      <c r="DS224" s="183"/>
      <c r="DT224" s="183"/>
      <c r="DY224" s="184"/>
      <c r="DZ224" s="184"/>
      <c r="EA224" s="184"/>
      <c r="EB224" s="185"/>
      <c r="EC224" s="186"/>
      <c r="ED224" s="186"/>
      <c r="EE224" s="186"/>
      <c r="EF224" s="181"/>
    </row>
    <row r="225" spans="1:137" ht="15">
      <c r="A225" s="1" t="s">
        <v>683</v>
      </c>
      <c r="B225" s="84"/>
      <c r="C225" s="84"/>
      <c r="G225" s="84"/>
      <c r="H225" s="84"/>
      <c r="I225" s="84"/>
      <c r="J225" s="84"/>
      <c r="M225" s="1" t="s">
        <v>356</v>
      </c>
      <c r="N225" s="1" t="s">
        <v>69</v>
      </c>
      <c r="O225" s="55"/>
      <c r="Q225" s="1"/>
      <c r="R225" s="1"/>
      <c r="S225" s="1"/>
      <c r="X225" s="69">
        <v>48.6</v>
      </c>
      <c r="Y225" s="69">
        <v>16.266666666666701</v>
      </c>
      <c r="Z225" s="264">
        <f t="shared" si="26"/>
        <v>-48.6</v>
      </c>
      <c r="AA225" s="264">
        <f t="shared" si="27"/>
        <v>-16.266666666666701</v>
      </c>
      <c r="AB225" s="70" t="s">
        <v>687</v>
      </c>
      <c r="AC225" s="1"/>
      <c r="AD225" s="79"/>
      <c r="AE225" s="1"/>
      <c r="AF225" s="1"/>
      <c r="AG225" s="1"/>
      <c r="AH225" s="79"/>
      <c r="AI225" s="79"/>
      <c r="AJ225" s="71">
        <f t="shared" si="28"/>
        <v>0</v>
      </c>
      <c r="AK225" s="9"/>
      <c r="AU225" s="1"/>
      <c r="AV225" s="79"/>
      <c r="AW225" s="1"/>
      <c r="AX225" s="120" t="e">
        <f t="shared" si="29"/>
        <v>#DIV/0!</v>
      </c>
      <c r="AY225" s="119"/>
      <c r="BN225" s="1">
        <f t="shared" si="30"/>
        <v>2014</v>
      </c>
      <c r="BV225" s="1">
        <v>473</v>
      </c>
      <c r="BW225" s="1"/>
      <c r="BX225" s="1"/>
      <c r="BY225" s="1"/>
      <c r="BZ225" s="1"/>
      <c r="CA225" s="1"/>
      <c r="CB225" s="1"/>
      <c r="CC225" s="1"/>
      <c r="CD225" s="1"/>
      <c r="CE225" s="55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55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55"/>
      <c r="DB225" s="1" t="s">
        <v>690</v>
      </c>
      <c r="DC225" s="1">
        <v>91</v>
      </c>
      <c r="DL225" s="1"/>
      <c r="DM225" s="91"/>
      <c r="DP225" s="122"/>
      <c r="DQ225" s="122"/>
      <c r="DR225" s="183"/>
      <c r="DS225" s="183"/>
      <c r="DT225" s="183"/>
      <c r="DY225" s="184"/>
      <c r="DZ225" s="184"/>
      <c r="EA225" s="184"/>
      <c r="EB225" s="185"/>
      <c r="EC225" s="186"/>
      <c r="ED225" s="186"/>
      <c r="EE225" s="186"/>
      <c r="EF225" s="181"/>
    </row>
    <row r="226" spans="1:137" ht="15">
      <c r="A226" s="1" t="s">
        <v>333</v>
      </c>
      <c r="B226" s="84" t="s">
        <v>997</v>
      </c>
      <c r="C226" s="84" t="s">
        <v>997</v>
      </c>
      <c r="D226" s="1">
        <v>2003</v>
      </c>
      <c r="F226" s="1" t="s">
        <v>998</v>
      </c>
      <c r="G226" s="84"/>
      <c r="H226" s="84" t="s">
        <v>997</v>
      </c>
      <c r="I226" s="84"/>
      <c r="J226" s="84"/>
      <c r="K226" s="1" t="s">
        <v>334</v>
      </c>
      <c r="M226" s="1" t="s">
        <v>356</v>
      </c>
      <c r="N226" s="1" t="s">
        <v>69</v>
      </c>
      <c r="O226" s="55" t="s">
        <v>335</v>
      </c>
      <c r="P226" s="55" t="s">
        <v>96</v>
      </c>
      <c r="Q226" s="2">
        <v>67.099999999999994</v>
      </c>
      <c r="R226" s="2">
        <v>1.5</v>
      </c>
      <c r="S226" s="3" t="s">
        <v>97</v>
      </c>
      <c r="V226">
        <v>48.976580552686002</v>
      </c>
      <c r="W226">
        <v>22.464503986430099</v>
      </c>
      <c r="X226" s="4">
        <v>48.983333333333299</v>
      </c>
      <c r="Y226" s="4">
        <v>22.633333333333301</v>
      </c>
      <c r="Z226" s="264">
        <f t="shared" si="26"/>
        <v>-6.7527806472966745E-3</v>
      </c>
      <c r="AA226" s="264">
        <f t="shared" si="27"/>
        <v>-0.16882934690320184</v>
      </c>
      <c r="AB226" s="5" t="s">
        <v>336</v>
      </c>
      <c r="AC226" s="5" t="s">
        <v>81</v>
      </c>
      <c r="AD226" s="6" t="s">
        <v>337</v>
      </c>
      <c r="AE226" s="52">
        <v>780</v>
      </c>
      <c r="AF226" s="52"/>
      <c r="AG226" s="52"/>
      <c r="AH226" s="53">
        <v>797</v>
      </c>
      <c r="AI226" s="53">
        <v>368</v>
      </c>
      <c r="AJ226" s="71">
        <f t="shared" si="28"/>
        <v>429</v>
      </c>
      <c r="AK226" s="117">
        <v>18.3</v>
      </c>
      <c r="AL226" s="2">
        <v>16.5</v>
      </c>
      <c r="AM226" s="9">
        <v>21.7</v>
      </c>
      <c r="AN226" s="2">
        <v>-4.9000000000000004</v>
      </c>
      <c r="AO226" s="9">
        <v>-8.8000000000000007</v>
      </c>
      <c r="AP226" s="9">
        <v>30.5</v>
      </c>
      <c r="AQ226" s="2">
        <v>7</v>
      </c>
      <c r="AT226" s="9">
        <v>6.3</v>
      </c>
      <c r="AV226" s="9" t="s">
        <v>63</v>
      </c>
      <c r="AW226" s="10">
        <v>21.153846153846199</v>
      </c>
      <c r="AX226" s="120">
        <f t="shared" si="29"/>
        <v>126.50793650793651</v>
      </c>
      <c r="AY226" s="119">
        <v>23</v>
      </c>
      <c r="AZ226" s="1" t="s">
        <v>160</v>
      </c>
      <c r="BA226" s="1" t="s">
        <v>122</v>
      </c>
      <c r="BB226" s="54">
        <v>1.0000490436488501</v>
      </c>
      <c r="BC226" s="54">
        <v>0</v>
      </c>
      <c r="BD226" s="54">
        <v>0</v>
      </c>
      <c r="BE226" s="1" t="s">
        <v>77</v>
      </c>
      <c r="BF226" s="1">
        <v>9130</v>
      </c>
      <c r="BG226" s="60" t="s">
        <v>79</v>
      </c>
      <c r="BH226" s="60" t="s">
        <v>79</v>
      </c>
      <c r="BI226" s="60" t="s">
        <v>79</v>
      </c>
      <c r="BJ226" s="60" t="s">
        <v>79</v>
      </c>
      <c r="BK226" s="60" t="s">
        <v>79</v>
      </c>
      <c r="BL226" s="60" t="s">
        <v>79</v>
      </c>
      <c r="BM226" s="56">
        <v>1964</v>
      </c>
      <c r="BN226" s="1">
        <f t="shared" si="30"/>
        <v>50</v>
      </c>
      <c r="BO226" s="56">
        <v>1</v>
      </c>
      <c r="BP226" s="1" t="s">
        <v>78</v>
      </c>
      <c r="BQ226" s="1" t="s">
        <v>79</v>
      </c>
      <c r="BR226" s="1" t="s">
        <v>79</v>
      </c>
      <c r="BS226" s="1" t="s">
        <v>79</v>
      </c>
      <c r="BV226" s="12">
        <v>815.6</v>
      </c>
      <c r="BW226" s="12">
        <v>815.64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56">
        <v>6</v>
      </c>
      <c r="CF226" s="3">
        <v>1999</v>
      </c>
      <c r="CG226" s="12">
        <v>32.89</v>
      </c>
      <c r="CH226" s="57" t="s">
        <v>79</v>
      </c>
      <c r="CI226" s="57" t="s">
        <v>79</v>
      </c>
      <c r="CJ226" s="57" t="s">
        <v>79</v>
      </c>
      <c r="CK226" s="57" t="s">
        <v>79</v>
      </c>
      <c r="CL226" s="57" t="s">
        <v>79</v>
      </c>
      <c r="CM226" s="57" t="s">
        <v>79</v>
      </c>
      <c r="CN226" s="57" t="s">
        <v>79</v>
      </c>
      <c r="CO226" s="57" t="s">
        <v>79</v>
      </c>
      <c r="CP226" s="56">
        <v>0</v>
      </c>
      <c r="CQ226" s="3">
        <v>1999</v>
      </c>
      <c r="CR226" s="12">
        <v>114.9</v>
      </c>
      <c r="CS226" s="57" t="s">
        <v>79</v>
      </c>
      <c r="CT226" s="57" t="s">
        <v>79</v>
      </c>
      <c r="CU226" s="57" t="s">
        <v>79</v>
      </c>
      <c r="CV226" s="57" t="s">
        <v>79</v>
      </c>
      <c r="CW226" s="57" t="s">
        <v>79</v>
      </c>
      <c r="CX226" s="57" t="s">
        <v>79</v>
      </c>
      <c r="CY226" s="57" t="s">
        <v>79</v>
      </c>
      <c r="CZ226" s="57" t="s">
        <v>79</v>
      </c>
      <c r="DA226" s="56">
        <v>0</v>
      </c>
      <c r="DB226" s="3">
        <v>1999</v>
      </c>
      <c r="DC226" s="12">
        <v>147.79</v>
      </c>
      <c r="DD226" s="57" t="s">
        <v>79</v>
      </c>
      <c r="DE226" s="57" t="s">
        <v>79</v>
      </c>
      <c r="DF226" s="57" t="s">
        <v>79</v>
      </c>
      <c r="DG226" s="57" t="s">
        <v>79</v>
      </c>
      <c r="DH226" s="57" t="s">
        <v>79</v>
      </c>
      <c r="DI226" s="57" t="s">
        <v>79</v>
      </c>
      <c r="DJ226" s="57" t="s">
        <v>79</v>
      </c>
      <c r="DK226" s="57" t="s">
        <v>79</v>
      </c>
      <c r="DL226" s="14">
        <v>0.18120402157920601</v>
      </c>
      <c r="DM226" s="14">
        <f>CG226/DC226</f>
        <v>0.22254550375532853</v>
      </c>
      <c r="DP226" s="127"/>
      <c r="DQ226" s="127"/>
      <c r="DR226" s="187"/>
      <c r="DS226" s="187"/>
      <c r="DT226" s="187"/>
      <c r="DU226" s="105"/>
      <c r="DV226" s="105"/>
      <c r="DW226" s="105"/>
      <c r="DX226" s="105"/>
      <c r="DY226" s="184"/>
      <c r="DZ226" s="184"/>
      <c r="EA226" s="184"/>
      <c r="EB226" s="185"/>
      <c r="EC226" s="186">
        <v>2.52</v>
      </c>
      <c r="ED226" s="186">
        <v>4.58</v>
      </c>
      <c r="EE226" s="186">
        <v>1.97</v>
      </c>
      <c r="EF226" s="181"/>
    </row>
    <row r="227" spans="1:137" ht="13" customHeight="1">
      <c r="A227" s="1" t="s">
        <v>333</v>
      </c>
      <c r="B227" s="84" t="s">
        <v>997</v>
      </c>
      <c r="C227" s="84" t="s">
        <v>997</v>
      </c>
      <c r="D227" s="1">
        <v>2003</v>
      </c>
      <c r="G227" s="84"/>
      <c r="H227" s="84"/>
      <c r="I227" s="84"/>
      <c r="J227" s="84"/>
      <c r="M227" s="1" t="s">
        <v>356</v>
      </c>
      <c r="N227" s="1" t="s">
        <v>69</v>
      </c>
      <c r="O227" s="55" t="s">
        <v>335</v>
      </c>
      <c r="Q227" s="1" t="s">
        <v>703</v>
      </c>
      <c r="R227" s="1"/>
      <c r="S227" s="1"/>
      <c r="V227">
        <v>48.976580552686002</v>
      </c>
      <c r="W227">
        <v>22.464503986430099</v>
      </c>
      <c r="X227" s="4">
        <v>48.98</v>
      </c>
      <c r="Y227" s="4">
        <v>22.63</v>
      </c>
      <c r="Z227" s="264">
        <f t="shared" si="26"/>
        <v>-3.4194473139947945E-3</v>
      </c>
      <c r="AA227" s="264">
        <f t="shared" si="27"/>
        <v>-0.16549601356989996</v>
      </c>
      <c r="AB227" s="1" t="s">
        <v>336</v>
      </c>
      <c r="AC227" s="1"/>
      <c r="AD227" s="79"/>
      <c r="AE227" s="1"/>
      <c r="AF227" s="1">
        <v>293</v>
      </c>
      <c r="AG227" s="1"/>
      <c r="AH227" s="53">
        <v>797</v>
      </c>
      <c r="AI227" s="53">
        <v>368</v>
      </c>
      <c r="AJ227" s="71">
        <f t="shared" si="28"/>
        <v>429</v>
      </c>
      <c r="AK227" s="117">
        <v>18.3</v>
      </c>
      <c r="AL227" s="2">
        <v>16.5</v>
      </c>
      <c r="AM227" s="9">
        <v>21.7</v>
      </c>
      <c r="AN227" s="2">
        <v>-4.9000000000000004</v>
      </c>
      <c r="AO227" s="9">
        <v>-8.8000000000000007</v>
      </c>
      <c r="AP227" s="9">
        <v>30.5</v>
      </c>
      <c r="AQ227" s="2">
        <v>7</v>
      </c>
      <c r="AS227" s="2">
        <v>15.6</v>
      </c>
      <c r="AT227" s="9">
        <v>6.3</v>
      </c>
      <c r="AV227" s="9" t="s">
        <v>63</v>
      </c>
      <c r="AW227" s="10">
        <v>21.153846153846199</v>
      </c>
      <c r="AX227" s="120">
        <f t="shared" ref="AX227:AX258" si="31">AH227/AT227</f>
        <v>126.50793650793651</v>
      </c>
      <c r="AY227" s="119">
        <v>23</v>
      </c>
      <c r="AZ227" s="1" t="s">
        <v>160</v>
      </c>
      <c r="BN227" s="1">
        <f t="shared" ref="BN227:BN258" si="32">2014-BM227</f>
        <v>2014</v>
      </c>
      <c r="BV227" s="1">
        <v>716</v>
      </c>
      <c r="BW227" s="1"/>
      <c r="BX227" s="1"/>
      <c r="BY227" s="1"/>
      <c r="BZ227" s="1"/>
      <c r="CA227" s="1"/>
      <c r="CB227" s="1"/>
      <c r="CC227" s="1"/>
      <c r="CD227" s="1"/>
      <c r="CE227" s="55">
        <v>6</v>
      </c>
      <c r="CF227" s="1"/>
      <c r="CG227" s="1">
        <v>24</v>
      </c>
      <c r="CH227" s="1"/>
      <c r="CI227" s="1"/>
      <c r="CJ227" s="1"/>
      <c r="CK227" s="1"/>
      <c r="CL227" s="1"/>
      <c r="CM227" s="1"/>
      <c r="CN227" s="1"/>
      <c r="CO227" s="1"/>
      <c r="CP227" s="55" t="s">
        <v>360</v>
      </c>
      <c r="CQ227" s="1">
        <v>1979</v>
      </c>
      <c r="CR227" s="1">
        <v>84</v>
      </c>
      <c r="CS227" s="1"/>
      <c r="CT227" s="1"/>
      <c r="CU227" s="1"/>
      <c r="CV227" s="1"/>
      <c r="CW227" s="1"/>
      <c r="CX227" s="1"/>
      <c r="CY227" s="1"/>
      <c r="CZ227" s="1"/>
      <c r="DA227" s="55" t="s">
        <v>360</v>
      </c>
      <c r="DB227" s="1"/>
      <c r="DC227" s="1">
        <v>108</v>
      </c>
      <c r="DL227" s="1"/>
      <c r="DM227" s="91">
        <v>0.15</v>
      </c>
      <c r="DP227" s="122"/>
      <c r="DQ227" s="122"/>
      <c r="DR227" s="183"/>
      <c r="DS227" s="183"/>
      <c r="DT227" s="183"/>
      <c r="DY227" s="184"/>
      <c r="DZ227" s="184"/>
      <c r="EA227" s="184"/>
      <c r="EB227" s="185"/>
      <c r="EC227" s="186">
        <v>2.52</v>
      </c>
      <c r="ED227" s="186">
        <v>4.58</v>
      </c>
      <c r="EE227" s="186">
        <v>1.97</v>
      </c>
      <c r="EF227" s="181"/>
    </row>
    <row r="228" spans="1:137" ht="15">
      <c r="A228" s="1" t="s">
        <v>333</v>
      </c>
      <c r="B228" s="84" t="s">
        <v>997</v>
      </c>
      <c r="C228" s="84" t="s">
        <v>997</v>
      </c>
      <c r="D228" s="1">
        <v>2003</v>
      </c>
      <c r="G228" s="84"/>
      <c r="H228" s="84"/>
      <c r="I228" s="84"/>
      <c r="J228" s="84"/>
      <c r="M228" s="1" t="s">
        <v>356</v>
      </c>
      <c r="N228" s="1" t="s">
        <v>69</v>
      </c>
      <c r="O228" s="55" t="s">
        <v>335</v>
      </c>
      <c r="Q228" s="1" t="s">
        <v>703</v>
      </c>
      <c r="R228" s="1"/>
      <c r="S228" s="1"/>
      <c r="V228">
        <v>48.976580552686002</v>
      </c>
      <c r="W228">
        <v>22.464503986430099</v>
      </c>
      <c r="X228" s="4">
        <v>48.98</v>
      </c>
      <c r="Y228" s="4">
        <v>22.63</v>
      </c>
      <c r="Z228" s="264">
        <f t="shared" si="26"/>
        <v>-3.4194473139947945E-3</v>
      </c>
      <c r="AA228" s="264">
        <f t="shared" si="27"/>
        <v>-0.16549601356989996</v>
      </c>
      <c r="AB228" s="1" t="s">
        <v>336</v>
      </c>
      <c r="AC228" s="1"/>
      <c r="AD228" s="79"/>
      <c r="AE228" s="1"/>
      <c r="AF228" s="1">
        <v>293</v>
      </c>
      <c r="AG228" s="1"/>
      <c r="AH228" s="53">
        <v>797</v>
      </c>
      <c r="AI228" s="53">
        <v>368</v>
      </c>
      <c r="AJ228" s="71">
        <f t="shared" si="28"/>
        <v>429</v>
      </c>
      <c r="AK228" s="117">
        <v>18.3</v>
      </c>
      <c r="AL228" s="2">
        <v>16.5</v>
      </c>
      <c r="AM228" s="9">
        <v>21.7</v>
      </c>
      <c r="AN228" s="2">
        <v>-4.9000000000000004</v>
      </c>
      <c r="AO228" s="9">
        <v>-8.8000000000000007</v>
      </c>
      <c r="AP228" s="9">
        <v>30.5</v>
      </c>
      <c r="AQ228" s="2">
        <v>7</v>
      </c>
      <c r="AS228" s="2">
        <v>15.6</v>
      </c>
      <c r="AT228" s="9">
        <v>6.3</v>
      </c>
      <c r="AV228" s="9" t="s">
        <v>63</v>
      </c>
      <c r="AW228" s="10">
        <v>21.153846153846199</v>
      </c>
      <c r="AX228" s="120">
        <f t="shared" si="31"/>
        <v>126.50793650793651</v>
      </c>
      <c r="AY228" s="119">
        <v>23</v>
      </c>
      <c r="AZ228" s="1" t="s">
        <v>160</v>
      </c>
      <c r="BN228" s="1">
        <f t="shared" si="32"/>
        <v>2014</v>
      </c>
      <c r="BV228" s="1">
        <v>778</v>
      </c>
      <c r="BW228" s="1"/>
      <c r="BX228" s="1"/>
      <c r="BY228" s="1"/>
      <c r="BZ228" s="1"/>
      <c r="CA228" s="1"/>
      <c r="CB228" s="1"/>
      <c r="CC228" s="1"/>
      <c r="CD228" s="1"/>
      <c r="CE228" s="55">
        <v>6</v>
      </c>
      <c r="CF228" s="1"/>
      <c r="CG228" s="1">
        <v>33</v>
      </c>
      <c r="CH228" s="1"/>
      <c r="CI228" s="1"/>
      <c r="CJ228" s="1"/>
      <c r="CK228" s="1"/>
      <c r="CL228" s="1"/>
      <c r="CM228" s="1"/>
      <c r="CN228" s="1"/>
      <c r="CO228" s="1"/>
      <c r="CP228" s="55" t="s">
        <v>360</v>
      </c>
      <c r="CQ228" s="1">
        <v>1989</v>
      </c>
      <c r="CR228" s="1">
        <v>157</v>
      </c>
      <c r="CS228" s="1"/>
      <c r="CT228" s="1"/>
      <c r="CU228" s="1"/>
      <c r="CV228" s="1"/>
      <c r="CW228" s="1"/>
      <c r="CX228" s="1"/>
      <c r="CY228" s="1"/>
      <c r="CZ228" s="1"/>
      <c r="DA228" s="55" t="s">
        <v>360</v>
      </c>
      <c r="DB228" s="1"/>
      <c r="DC228" s="1">
        <v>190</v>
      </c>
      <c r="DL228" s="1"/>
      <c r="DM228" s="91">
        <v>0.24</v>
      </c>
      <c r="DP228" s="122"/>
      <c r="DQ228" s="122"/>
      <c r="DR228" s="183"/>
      <c r="DS228" s="183"/>
      <c r="DT228" s="183"/>
      <c r="DY228" s="184"/>
      <c r="DZ228" s="184"/>
      <c r="EA228" s="184"/>
      <c r="EB228" s="185"/>
      <c r="EC228" s="186">
        <v>2.52</v>
      </c>
      <c r="ED228" s="186">
        <v>4.58</v>
      </c>
      <c r="EE228" s="186">
        <v>1.97</v>
      </c>
      <c r="EF228" s="181"/>
    </row>
    <row r="229" spans="1:137" ht="15">
      <c r="A229" s="1" t="s">
        <v>333</v>
      </c>
      <c r="B229" s="84" t="s">
        <v>997</v>
      </c>
      <c r="C229" s="84" t="s">
        <v>997</v>
      </c>
      <c r="D229" s="1">
        <v>2003</v>
      </c>
      <c r="G229" s="84"/>
      <c r="H229" s="84"/>
      <c r="I229" s="84"/>
      <c r="J229" s="84"/>
      <c r="M229" s="1" t="s">
        <v>356</v>
      </c>
      <c r="N229" s="1" t="s">
        <v>69</v>
      </c>
      <c r="O229" s="55" t="s">
        <v>335</v>
      </c>
      <c r="Q229" s="1" t="s">
        <v>703</v>
      </c>
      <c r="R229" s="1"/>
      <c r="S229" s="1"/>
      <c r="V229">
        <v>48.976580552686002</v>
      </c>
      <c r="W229">
        <v>22.464503986430099</v>
      </c>
      <c r="X229" s="4">
        <v>48.98</v>
      </c>
      <c r="Y229" s="4">
        <v>22.63</v>
      </c>
      <c r="Z229" s="264">
        <f t="shared" si="26"/>
        <v>-3.4194473139947945E-3</v>
      </c>
      <c r="AA229" s="264">
        <f t="shared" si="27"/>
        <v>-0.16549601356989996</v>
      </c>
      <c r="AB229" s="1" t="s">
        <v>336</v>
      </c>
      <c r="AC229" s="1"/>
      <c r="AD229" s="79"/>
      <c r="AE229" s="1"/>
      <c r="AF229" s="1">
        <v>293</v>
      </c>
      <c r="AG229" s="1"/>
      <c r="AH229" s="53">
        <v>797</v>
      </c>
      <c r="AI229" s="53">
        <v>368</v>
      </c>
      <c r="AJ229" s="71">
        <f t="shared" si="28"/>
        <v>429</v>
      </c>
      <c r="AK229" s="117">
        <v>18.3</v>
      </c>
      <c r="AL229" s="2">
        <v>16.5</v>
      </c>
      <c r="AM229" s="9">
        <v>21.7</v>
      </c>
      <c r="AN229" s="2">
        <v>-4.9000000000000004</v>
      </c>
      <c r="AO229" s="9">
        <v>-8.8000000000000007</v>
      </c>
      <c r="AP229" s="9">
        <v>30.5</v>
      </c>
      <c r="AQ229" s="2">
        <v>7</v>
      </c>
      <c r="AS229" s="2">
        <v>15.6</v>
      </c>
      <c r="AT229" s="9">
        <v>6.3</v>
      </c>
      <c r="AV229" s="9" t="s">
        <v>63</v>
      </c>
      <c r="AW229" s="10">
        <v>21.153846153846199</v>
      </c>
      <c r="AX229" s="120">
        <f t="shared" si="31"/>
        <v>126.50793650793651</v>
      </c>
      <c r="AY229" s="119">
        <v>23</v>
      </c>
      <c r="AZ229" s="1" t="s">
        <v>160</v>
      </c>
      <c r="BN229" s="1">
        <f t="shared" si="32"/>
        <v>2014</v>
      </c>
      <c r="BV229" s="1">
        <v>816</v>
      </c>
      <c r="BW229" s="1"/>
      <c r="BX229" s="1"/>
      <c r="BY229" s="1"/>
      <c r="BZ229" s="1"/>
      <c r="CA229" s="1"/>
      <c r="CB229" s="1"/>
      <c r="CC229" s="1"/>
      <c r="CD229" s="1"/>
      <c r="CE229" s="55">
        <v>6</v>
      </c>
      <c r="CF229" s="1"/>
      <c r="CG229" s="1">
        <v>33</v>
      </c>
      <c r="CH229" s="1"/>
      <c r="CI229" s="1"/>
      <c r="CJ229" s="1"/>
      <c r="CK229" s="1"/>
      <c r="CL229" s="1"/>
      <c r="CM229" s="1"/>
      <c r="CN229" s="1"/>
      <c r="CO229" s="1"/>
      <c r="CP229" s="55" t="s">
        <v>360</v>
      </c>
      <c r="CQ229" s="1">
        <v>1999</v>
      </c>
      <c r="CR229" s="1">
        <v>115</v>
      </c>
      <c r="CS229" s="1"/>
      <c r="CT229" s="1"/>
      <c r="CU229" s="1"/>
      <c r="CV229" s="1"/>
      <c r="CW229" s="1"/>
      <c r="CX229" s="1"/>
      <c r="CY229" s="1"/>
      <c r="CZ229" s="1"/>
      <c r="DA229" s="55" t="s">
        <v>360</v>
      </c>
      <c r="DB229" s="1"/>
      <c r="DC229" s="1">
        <v>148</v>
      </c>
      <c r="DL229" s="1"/>
      <c r="DM229" s="91">
        <v>0.18</v>
      </c>
      <c r="DP229" s="122"/>
      <c r="DQ229" s="122"/>
      <c r="DR229" s="183"/>
      <c r="DS229" s="183"/>
      <c r="DT229" s="183"/>
      <c r="DY229" s="184"/>
      <c r="DZ229" s="184"/>
      <c r="EA229" s="184"/>
      <c r="EB229" s="185"/>
      <c r="EC229" s="186">
        <v>2.52</v>
      </c>
      <c r="ED229" s="186">
        <v>4.58</v>
      </c>
      <c r="EE229" s="186">
        <v>1.97</v>
      </c>
      <c r="EF229" s="181"/>
    </row>
    <row r="230" spans="1:137" ht="13" customHeight="1">
      <c r="A230" s="1" t="s">
        <v>333</v>
      </c>
      <c r="B230" s="84" t="s">
        <v>997</v>
      </c>
      <c r="C230" s="84" t="s">
        <v>997</v>
      </c>
      <c r="D230" s="1">
        <v>2003</v>
      </c>
      <c r="G230" s="84"/>
      <c r="H230" s="84"/>
      <c r="I230" s="84"/>
      <c r="J230" s="84"/>
      <c r="M230" s="1" t="s">
        <v>356</v>
      </c>
      <c r="N230" s="1" t="s">
        <v>69</v>
      </c>
      <c r="O230" s="55"/>
      <c r="Q230" s="1"/>
      <c r="R230" s="1"/>
      <c r="S230" s="1"/>
      <c r="V230">
        <v>48.976580552686002</v>
      </c>
      <c r="W230">
        <v>22.464503986430099</v>
      </c>
      <c r="X230" s="4">
        <v>48.98</v>
      </c>
      <c r="Y230" s="4">
        <v>22.46</v>
      </c>
      <c r="Z230" s="264">
        <f t="shared" si="26"/>
        <v>-3.4194473139947945E-3</v>
      </c>
      <c r="AA230" s="264">
        <f t="shared" si="27"/>
        <v>4.5039864300981947E-3</v>
      </c>
      <c r="AB230" s="1"/>
      <c r="AC230" s="1"/>
      <c r="AD230" s="79"/>
      <c r="AE230" s="1"/>
      <c r="AF230" s="1">
        <v>293</v>
      </c>
      <c r="AG230" s="1"/>
      <c r="AH230" s="53">
        <v>797</v>
      </c>
      <c r="AI230" s="53">
        <v>368</v>
      </c>
      <c r="AJ230" s="71">
        <f t="shared" si="28"/>
        <v>429</v>
      </c>
      <c r="AK230" s="117">
        <v>18.3</v>
      </c>
      <c r="AL230" s="2">
        <v>16.5</v>
      </c>
      <c r="AM230" s="9">
        <v>21.7</v>
      </c>
      <c r="AN230" s="2">
        <v>-4.9000000000000004</v>
      </c>
      <c r="AO230" s="9">
        <v>-8.8000000000000007</v>
      </c>
      <c r="AP230" s="9">
        <v>30.5</v>
      </c>
      <c r="AQ230" s="2">
        <v>7</v>
      </c>
      <c r="AS230" s="2">
        <v>15.6</v>
      </c>
      <c r="AT230" s="9">
        <v>6.3</v>
      </c>
      <c r="AV230" s="9" t="s">
        <v>63</v>
      </c>
      <c r="AW230" s="10">
        <v>21.153846153846199</v>
      </c>
      <c r="AX230" s="120">
        <f t="shared" si="31"/>
        <v>126.50793650793651</v>
      </c>
      <c r="AY230" s="119">
        <v>23</v>
      </c>
      <c r="BN230" s="1">
        <f t="shared" si="32"/>
        <v>2014</v>
      </c>
      <c r="BV230" s="1">
        <v>744</v>
      </c>
      <c r="BW230" s="1"/>
      <c r="BX230" s="1"/>
      <c r="BY230" s="1"/>
      <c r="BZ230" s="1"/>
      <c r="CA230" s="1"/>
      <c r="CB230" s="1"/>
      <c r="CC230" s="1"/>
      <c r="CD230" s="1"/>
      <c r="CE230" s="55"/>
      <c r="CF230" s="1">
        <v>2009</v>
      </c>
      <c r="CG230" s="1"/>
      <c r="CH230" s="1"/>
      <c r="CI230" s="1"/>
      <c r="CJ230" s="1"/>
      <c r="CK230" s="1"/>
      <c r="CL230" s="1"/>
      <c r="CM230" s="1"/>
      <c r="CN230" s="1"/>
      <c r="CO230" s="1"/>
      <c r="CP230" s="55"/>
      <c r="CQ230" s="1">
        <v>2009</v>
      </c>
      <c r="CR230" s="1"/>
      <c r="CS230" s="1"/>
      <c r="CT230" s="1"/>
      <c r="CU230" s="1"/>
      <c r="CV230" s="1"/>
      <c r="CW230" s="1"/>
      <c r="CX230" s="1"/>
      <c r="CY230" s="1"/>
      <c r="CZ230" s="1"/>
      <c r="DA230" s="55"/>
      <c r="DB230" s="1"/>
      <c r="DC230" s="1">
        <v>154</v>
      </c>
      <c r="DL230" s="1"/>
      <c r="DM230" s="91"/>
      <c r="DP230" s="122"/>
      <c r="DQ230" s="122"/>
      <c r="DR230" s="183"/>
      <c r="DS230" s="183"/>
      <c r="DT230" s="183"/>
      <c r="DY230" s="184"/>
      <c r="DZ230" s="184"/>
      <c r="EA230" s="184"/>
      <c r="EB230" s="185"/>
      <c r="EC230" s="186">
        <v>2.52</v>
      </c>
      <c r="ED230" s="186">
        <v>4.58</v>
      </c>
      <c r="EE230" s="186">
        <v>1.97</v>
      </c>
      <c r="EF230" s="181"/>
    </row>
    <row r="231" spans="1:137" ht="13" customHeight="1">
      <c r="A231" s="1" t="s">
        <v>722</v>
      </c>
      <c r="B231" s="84" t="s">
        <v>997</v>
      </c>
      <c r="C231" s="84"/>
      <c r="G231" s="84"/>
      <c r="H231" s="84"/>
      <c r="I231" s="84"/>
      <c r="J231" s="84"/>
      <c r="K231" s="1" t="s">
        <v>723</v>
      </c>
      <c r="M231" s="1" t="s">
        <v>356</v>
      </c>
      <c r="N231" s="1" t="s">
        <v>69</v>
      </c>
      <c r="O231" s="55" t="s">
        <v>225</v>
      </c>
      <c r="P231" s="55" t="s">
        <v>96</v>
      </c>
      <c r="Q231" s="2">
        <v>45.49</v>
      </c>
      <c r="R231" s="2">
        <v>1.5</v>
      </c>
      <c r="S231" s="3" t="s">
        <v>97</v>
      </c>
      <c r="V231">
        <v>48.3993213559122</v>
      </c>
      <c r="W231">
        <v>18.881380836427098</v>
      </c>
      <c r="X231" s="4">
        <v>48.4166666666667</v>
      </c>
      <c r="Y231" s="4">
        <v>18.983333333333299</v>
      </c>
      <c r="Z231" s="264">
        <f t="shared" si="26"/>
        <v>-1.7345310754500076E-2</v>
      </c>
      <c r="AA231" s="264">
        <f t="shared" si="27"/>
        <v>-0.10195249690620045</v>
      </c>
      <c r="AB231" s="5" t="s">
        <v>724</v>
      </c>
      <c r="AC231" s="5" t="s">
        <v>725</v>
      </c>
      <c r="AE231" s="52">
        <v>920</v>
      </c>
      <c r="AF231" s="52"/>
      <c r="AG231" s="52"/>
      <c r="AH231" s="79">
        <v>847</v>
      </c>
      <c r="AI231" s="79">
        <v>155</v>
      </c>
      <c r="AJ231" s="71">
        <f t="shared" si="28"/>
        <v>692</v>
      </c>
      <c r="AK231" s="9">
        <v>16.7</v>
      </c>
      <c r="AL231" s="2">
        <v>16.2</v>
      </c>
      <c r="AM231" s="9">
        <v>22.8</v>
      </c>
      <c r="AN231" s="2">
        <v>-5.8</v>
      </c>
      <c r="AO231" s="9">
        <v>-7.7</v>
      </c>
      <c r="AP231" s="9">
        <v>30.5</v>
      </c>
      <c r="AQ231" s="2">
        <v>6</v>
      </c>
      <c r="AT231" s="9">
        <v>8</v>
      </c>
      <c r="AU231" s="1"/>
      <c r="AV231" s="79" t="s">
        <v>63</v>
      </c>
      <c r="AW231" s="10">
        <v>17.6086956521739</v>
      </c>
      <c r="AX231" s="120">
        <f t="shared" si="31"/>
        <v>105.875</v>
      </c>
      <c r="AY231" s="119">
        <v>23</v>
      </c>
      <c r="AZ231" s="1" t="s">
        <v>160</v>
      </c>
      <c r="BA231" s="1" t="s">
        <v>122</v>
      </c>
      <c r="BB231" s="59" t="s">
        <v>79</v>
      </c>
      <c r="BC231" s="59" t="s">
        <v>79</v>
      </c>
      <c r="BD231" s="59" t="s">
        <v>79</v>
      </c>
      <c r="BE231" s="1" t="s">
        <v>77</v>
      </c>
      <c r="BF231" s="1">
        <v>9130</v>
      </c>
      <c r="BG231" s="60" t="s">
        <v>79</v>
      </c>
      <c r="BH231" s="60" t="s">
        <v>79</v>
      </c>
      <c r="BI231" s="60" t="s">
        <v>79</v>
      </c>
      <c r="BJ231" s="60" t="s">
        <v>79</v>
      </c>
      <c r="BK231" s="60" t="s">
        <v>79</v>
      </c>
      <c r="BL231" s="60" t="s">
        <v>79</v>
      </c>
      <c r="BM231" s="1">
        <v>1951</v>
      </c>
      <c r="BN231" s="1">
        <f t="shared" si="32"/>
        <v>63</v>
      </c>
      <c r="BO231" s="1">
        <v>1</v>
      </c>
      <c r="BP231" s="1" t="s">
        <v>78</v>
      </c>
      <c r="BQ231" s="1" t="s">
        <v>79</v>
      </c>
      <c r="BR231" s="1" t="s">
        <v>79</v>
      </c>
      <c r="BS231" s="1" t="s">
        <v>79</v>
      </c>
      <c r="BV231" s="12">
        <v>594</v>
      </c>
      <c r="BW231" s="12" t="s">
        <v>79</v>
      </c>
      <c r="BX231" s="12" t="s">
        <v>79</v>
      </c>
      <c r="BY231" s="12" t="s">
        <v>79</v>
      </c>
      <c r="BZ231" s="12" t="s">
        <v>79</v>
      </c>
      <c r="CA231" s="12" t="s">
        <v>79</v>
      </c>
      <c r="CB231" s="12" t="s">
        <v>79</v>
      </c>
      <c r="CC231" s="12" t="s">
        <v>79</v>
      </c>
      <c r="CD231" s="12" t="s">
        <v>79</v>
      </c>
      <c r="CE231" s="56">
        <v>7</v>
      </c>
      <c r="CF231" s="81" t="s">
        <v>79</v>
      </c>
      <c r="CG231" s="12">
        <v>29</v>
      </c>
      <c r="CH231" s="57" t="s">
        <v>79</v>
      </c>
      <c r="CI231" s="57" t="s">
        <v>79</v>
      </c>
      <c r="CJ231" s="57" t="s">
        <v>79</v>
      </c>
      <c r="CK231" s="57" t="s">
        <v>79</v>
      </c>
      <c r="CL231" s="57" t="s">
        <v>79</v>
      </c>
      <c r="CM231" s="57" t="s">
        <v>79</v>
      </c>
      <c r="CN231" s="57" t="s">
        <v>79</v>
      </c>
      <c r="CO231" s="57" t="s">
        <v>79</v>
      </c>
      <c r="CP231" s="56">
        <v>0</v>
      </c>
      <c r="CQ231" s="81" t="s">
        <v>79</v>
      </c>
      <c r="CR231" s="12">
        <v>74.400000000000006</v>
      </c>
      <c r="CS231" s="57" t="s">
        <v>79</v>
      </c>
      <c r="CT231" s="57" t="s">
        <v>79</v>
      </c>
      <c r="CU231" s="57" t="s">
        <v>79</v>
      </c>
      <c r="CV231" s="57" t="s">
        <v>79</v>
      </c>
      <c r="CW231" s="57" t="s">
        <v>79</v>
      </c>
      <c r="CX231" s="57" t="s">
        <v>79</v>
      </c>
      <c r="CY231" s="57" t="s">
        <v>79</v>
      </c>
      <c r="CZ231" s="57" t="s">
        <v>79</v>
      </c>
      <c r="DA231" s="56">
        <v>0</v>
      </c>
      <c r="DB231" s="81" t="s">
        <v>79</v>
      </c>
      <c r="DC231" s="12">
        <v>103.4</v>
      </c>
      <c r="DD231" s="57" t="s">
        <v>79</v>
      </c>
      <c r="DE231" s="57" t="s">
        <v>79</v>
      </c>
      <c r="DF231" s="57" t="s">
        <v>79</v>
      </c>
      <c r="DG231" s="57" t="s">
        <v>79</v>
      </c>
      <c r="DH231" s="57" t="s">
        <v>79</v>
      </c>
      <c r="DI231" s="57" t="s">
        <v>79</v>
      </c>
      <c r="DJ231" s="57" t="s">
        <v>79</v>
      </c>
      <c r="DK231" s="57" t="s">
        <v>79</v>
      </c>
      <c r="DL231" s="14">
        <v>0.17407407407407402</v>
      </c>
      <c r="DM231" s="14">
        <f>CG231/DC231</f>
        <v>0.28046421663442939</v>
      </c>
      <c r="DP231" s="122"/>
      <c r="DQ231" s="122"/>
      <c r="DR231" s="183"/>
      <c r="DS231" s="183"/>
      <c r="DT231" s="183"/>
      <c r="DY231" s="184"/>
      <c r="DZ231" s="184"/>
      <c r="EA231" s="184"/>
      <c r="EB231" s="185"/>
      <c r="EC231" s="186"/>
      <c r="ED231" s="186"/>
      <c r="EE231" s="186"/>
      <c r="EF231" s="181"/>
    </row>
    <row r="232" spans="1:137" ht="14" customHeight="1">
      <c r="A232" s="1" t="s">
        <v>722</v>
      </c>
      <c r="B232" s="84" t="s">
        <v>997</v>
      </c>
      <c r="C232" s="84"/>
      <c r="G232" s="84"/>
      <c r="H232" s="84"/>
      <c r="I232" s="84"/>
      <c r="J232" s="84"/>
      <c r="M232" s="1" t="s">
        <v>356</v>
      </c>
      <c r="N232" s="1" t="s">
        <v>69</v>
      </c>
      <c r="O232" s="55" t="s">
        <v>225</v>
      </c>
      <c r="Q232" s="1">
        <v>45.49</v>
      </c>
      <c r="R232" s="1"/>
      <c r="S232" s="1"/>
      <c r="V232">
        <v>48.3993213559122</v>
      </c>
      <c r="W232">
        <v>18.881380836427098</v>
      </c>
      <c r="X232" s="4">
        <v>48.42</v>
      </c>
      <c r="Y232" s="4">
        <v>18.98</v>
      </c>
      <c r="Z232" s="264">
        <f t="shared" si="26"/>
        <v>-2.0678644087801956E-2</v>
      </c>
      <c r="AA232" s="264">
        <f t="shared" si="27"/>
        <v>-9.8619163572902124E-2</v>
      </c>
      <c r="AB232" s="1" t="s">
        <v>724</v>
      </c>
      <c r="AC232" s="1"/>
      <c r="AD232" s="79"/>
      <c r="AE232" s="1"/>
      <c r="AF232" s="1"/>
      <c r="AG232" s="1"/>
      <c r="AH232" s="79">
        <v>847</v>
      </c>
      <c r="AI232" s="79">
        <v>155</v>
      </c>
      <c r="AJ232" s="71">
        <f t="shared" si="28"/>
        <v>692</v>
      </c>
      <c r="AK232" s="9">
        <v>15.7</v>
      </c>
      <c r="AM232" s="9">
        <v>22.8</v>
      </c>
      <c r="AO232" s="9">
        <v>-7.7</v>
      </c>
      <c r="AP232" s="9">
        <v>30.5</v>
      </c>
      <c r="AT232" s="9">
        <v>7</v>
      </c>
      <c r="AU232" s="1"/>
      <c r="AV232" s="79" t="s">
        <v>63</v>
      </c>
      <c r="AW232" s="1"/>
      <c r="AX232" s="120">
        <f t="shared" si="31"/>
        <v>121</v>
      </c>
      <c r="AY232" s="119">
        <v>23</v>
      </c>
      <c r="AZ232" s="1" t="s">
        <v>726</v>
      </c>
      <c r="BN232" s="1">
        <f t="shared" si="32"/>
        <v>2014</v>
      </c>
      <c r="BV232" s="1">
        <v>594</v>
      </c>
      <c r="BW232" s="1"/>
      <c r="BX232" s="1"/>
      <c r="BY232" s="1"/>
      <c r="BZ232" s="1"/>
      <c r="CA232" s="1"/>
      <c r="CB232" s="1"/>
      <c r="CC232" s="1"/>
      <c r="CD232" s="1"/>
      <c r="CE232" s="55" t="s">
        <v>359</v>
      </c>
      <c r="CF232" s="1"/>
      <c r="CG232" s="1">
        <v>29</v>
      </c>
      <c r="CH232" s="1"/>
      <c r="CI232" s="1"/>
      <c r="CJ232" s="1"/>
      <c r="CK232" s="1"/>
      <c r="CL232" s="1"/>
      <c r="CM232" s="1"/>
      <c r="CN232" s="1"/>
      <c r="CO232" s="1"/>
      <c r="CP232" s="55" t="s">
        <v>360</v>
      </c>
      <c r="CQ232" s="1" t="s">
        <v>727</v>
      </c>
      <c r="CR232" s="1">
        <v>74</v>
      </c>
      <c r="CS232" s="1"/>
      <c r="CT232" s="1"/>
      <c r="CU232" s="1"/>
      <c r="CV232" s="1"/>
      <c r="CW232" s="1"/>
      <c r="CX232" s="1"/>
      <c r="CY232" s="1"/>
      <c r="CZ232" s="1"/>
      <c r="DA232" s="55" t="s">
        <v>360</v>
      </c>
      <c r="DB232" s="1"/>
      <c r="DC232" s="1">
        <v>103</v>
      </c>
      <c r="DL232" s="1"/>
      <c r="DM232" s="91">
        <v>0.17</v>
      </c>
      <c r="DP232" s="122"/>
      <c r="DQ232" s="122"/>
      <c r="DR232" s="183"/>
      <c r="DS232" s="183"/>
      <c r="DT232" s="183"/>
      <c r="DY232" s="184"/>
      <c r="DZ232" s="184"/>
      <c r="EA232" s="184"/>
      <c r="EB232" s="185"/>
      <c r="EC232" s="186"/>
      <c r="ED232" s="186"/>
      <c r="EE232" s="186"/>
      <c r="EF232" s="181"/>
    </row>
    <row r="233" spans="1:137" ht="15">
      <c r="A233" s="51" t="s">
        <v>743</v>
      </c>
      <c r="B233" s="87" t="s">
        <v>997</v>
      </c>
      <c r="C233" s="87" t="s">
        <v>997</v>
      </c>
      <c r="D233" s="1">
        <v>2011</v>
      </c>
      <c r="E233" s="51" t="s">
        <v>744</v>
      </c>
      <c r="F233" s="51" t="s">
        <v>66</v>
      </c>
      <c r="G233" s="87" t="s">
        <v>997</v>
      </c>
      <c r="H233" s="87" t="s">
        <v>997</v>
      </c>
      <c r="I233" s="87" t="s">
        <v>997</v>
      </c>
      <c r="J233" s="87" t="s">
        <v>997</v>
      </c>
      <c r="M233" s="1" t="s">
        <v>356</v>
      </c>
      <c r="N233" s="51" t="s">
        <v>69</v>
      </c>
      <c r="O233" s="51"/>
      <c r="P233" s="51"/>
      <c r="Q233" s="51">
        <v>630</v>
      </c>
      <c r="R233" s="51">
        <v>400</v>
      </c>
      <c r="S233" s="51"/>
      <c r="T233" s="51"/>
      <c r="U233" s="51"/>
      <c r="V233">
        <v>49.076273259019402</v>
      </c>
      <c r="W233">
        <v>22.539976548866399</v>
      </c>
      <c r="X233" s="94">
        <v>49.07</v>
      </c>
      <c r="Y233" s="94">
        <v>22.53</v>
      </c>
      <c r="Z233" s="264">
        <f t="shared" si="26"/>
        <v>6.273259019401678E-3</v>
      </c>
      <c r="AA233" s="264">
        <f t="shared" si="27"/>
        <v>9.9765488663976498E-3</v>
      </c>
      <c r="AB233" s="1"/>
      <c r="AC233" s="51">
        <v>800</v>
      </c>
      <c r="AD233" s="49"/>
      <c r="AE233" s="56">
        <v>925</v>
      </c>
      <c r="AF233" s="56">
        <v>319</v>
      </c>
      <c r="AG233" s="56"/>
      <c r="AH233" s="79"/>
      <c r="AI233" s="79"/>
      <c r="AJ233" s="71">
        <f t="shared" si="28"/>
        <v>0</v>
      </c>
      <c r="AK233" s="9"/>
      <c r="AL233" s="62" t="s">
        <v>745</v>
      </c>
      <c r="AN233" s="62" t="s">
        <v>746</v>
      </c>
      <c r="AQ233" s="62" t="s">
        <v>747</v>
      </c>
      <c r="AR233" s="62"/>
      <c r="AS233" s="62">
        <v>14.1</v>
      </c>
      <c r="AU233" s="51" t="s">
        <v>121</v>
      </c>
      <c r="AV233" s="49"/>
      <c r="AW233" s="1"/>
      <c r="AX233" s="120" t="e">
        <f t="shared" si="31"/>
        <v>#DIV/0!</v>
      </c>
      <c r="AY233" s="119"/>
      <c r="AZ233" s="1" t="s">
        <v>859</v>
      </c>
      <c r="BN233" s="1">
        <f t="shared" si="32"/>
        <v>2014</v>
      </c>
      <c r="BU233" s="1">
        <v>190</v>
      </c>
      <c r="BV233" s="1">
        <v>647</v>
      </c>
      <c r="BW233" s="1"/>
      <c r="BX233" s="1"/>
      <c r="BY233" s="1"/>
      <c r="BZ233" s="1"/>
      <c r="CA233" s="1"/>
      <c r="CB233" s="1"/>
      <c r="CC233" s="1"/>
      <c r="CD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B233" s="1"/>
      <c r="DC233" s="1">
        <v>108</v>
      </c>
      <c r="DL233" s="1"/>
      <c r="DP233" s="122">
        <v>67.2</v>
      </c>
      <c r="DQ233" s="122">
        <v>2.8</v>
      </c>
      <c r="DR233" s="183">
        <v>0.28000000000000003</v>
      </c>
      <c r="DS233" s="183">
        <v>0.5</v>
      </c>
      <c r="DT233" s="183">
        <v>0.8</v>
      </c>
      <c r="DU233" s="1">
        <v>29</v>
      </c>
      <c r="DV233" s="1">
        <v>90</v>
      </c>
      <c r="DW233" s="1">
        <v>124</v>
      </c>
      <c r="DX233" s="1">
        <v>8.5</v>
      </c>
      <c r="DY233" s="184" t="s">
        <v>1243</v>
      </c>
      <c r="DZ233" s="184">
        <v>5436365</v>
      </c>
      <c r="EA233" s="184">
        <v>611749</v>
      </c>
      <c r="EB233" s="185" t="s">
        <v>1253</v>
      </c>
      <c r="EC233" s="188">
        <v>6.9470999999999998</v>
      </c>
      <c r="ED233" s="188">
        <v>5.1311900000000001</v>
      </c>
      <c r="EE233" s="188">
        <v>1.9559500000000001</v>
      </c>
      <c r="EF233" s="181" t="s">
        <v>1252</v>
      </c>
    </row>
    <row r="234" spans="1:137" ht="15">
      <c r="A234" s="1" t="s">
        <v>743</v>
      </c>
      <c r="B234" s="87" t="s">
        <v>997</v>
      </c>
      <c r="C234" s="87" t="s">
        <v>997</v>
      </c>
      <c r="D234" s="1">
        <v>2003</v>
      </c>
      <c r="G234" s="84"/>
      <c r="H234" s="84"/>
      <c r="I234" s="84"/>
      <c r="J234" s="84"/>
      <c r="M234" s="1" t="s">
        <v>356</v>
      </c>
      <c r="N234" s="1" t="s">
        <v>69</v>
      </c>
      <c r="O234" s="55" t="s">
        <v>362</v>
      </c>
      <c r="Q234" s="1"/>
      <c r="R234" s="1"/>
      <c r="S234" s="1"/>
      <c r="V234">
        <v>49.074296512487599</v>
      </c>
      <c r="W234">
        <v>22.537850236120399</v>
      </c>
      <c r="X234" s="4">
        <v>49.07</v>
      </c>
      <c r="Y234" s="4">
        <v>22.54</v>
      </c>
      <c r="Z234" s="264">
        <f t="shared" si="26"/>
        <v>4.2965124875991023E-3</v>
      </c>
      <c r="AA234" s="264">
        <f t="shared" si="27"/>
        <v>-2.1497638796006413E-3</v>
      </c>
      <c r="AB234" s="1"/>
      <c r="AC234" s="1"/>
      <c r="AD234" s="79"/>
      <c r="AE234" s="1"/>
      <c r="AF234" s="1"/>
      <c r="AG234" s="1"/>
      <c r="AH234" s="79"/>
      <c r="AI234" s="79"/>
      <c r="AJ234" s="71">
        <f t="shared" si="28"/>
        <v>0</v>
      </c>
      <c r="AK234" s="9"/>
      <c r="AU234" s="1"/>
      <c r="AV234" s="79"/>
      <c r="AW234" s="1"/>
      <c r="AX234" s="120" t="e">
        <f t="shared" si="31"/>
        <v>#DIV/0!</v>
      </c>
      <c r="AY234" s="119"/>
      <c r="BN234" s="1">
        <f t="shared" si="32"/>
        <v>2014</v>
      </c>
      <c r="BV234" s="1">
        <v>585</v>
      </c>
      <c r="BW234" s="1"/>
      <c r="BX234" s="1"/>
      <c r="BY234" s="1"/>
      <c r="BZ234" s="1"/>
      <c r="CA234" s="1"/>
      <c r="CB234" s="1"/>
      <c r="CC234" s="1"/>
      <c r="CD234" s="1"/>
      <c r="CE234" s="55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55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55"/>
      <c r="DB234" s="1"/>
      <c r="DC234" s="1">
        <v>111</v>
      </c>
      <c r="DL234" s="1"/>
      <c r="DM234" s="91"/>
      <c r="DP234" s="122"/>
      <c r="DQ234" s="122"/>
      <c r="DR234" s="183"/>
      <c r="DS234" s="183"/>
      <c r="DT234" s="183"/>
      <c r="DY234" s="184"/>
      <c r="DZ234" s="184"/>
      <c r="EA234" s="184"/>
      <c r="EB234" s="185"/>
      <c r="EC234" s="188">
        <v>6.9470999999999998</v>
      </c>
      <c r="ED234" s="188">
        <v>5.1311900000000001</v>
      </c>
      <c r="EE234" s="188">
        <v>1.9559500000000001</v>
      </c>
      <c r="EF234" s="181"/>
    </row>
    <row r="235" spans="1:137" ht="15">
      <c r="A235" s="1" t="s">
        <v>223</v>
      </c>
      <c r="B235" s="84" t="s">
        <v>997</v>
      </c>
      <c r="C235" s="84" t="s">
        <v>997</v>
      </c>
      <c r="D235" s="1">
        <v>2011</v>
      </c>
      <c r="E235" s="1" t="s">
        <v>744</v>
      </c>
      <c r="G235" s="84"/>
      <c r="H235" s="84"/>
      <c r="I235" s="84"/>
      <c r="J235" s="84"/>
      <c r="K235" s="1" t="s">
        <v>224</v>
      </c>
      <c r="L235" s="1" t="s">
        <v>117</v>
      </c>
      <c r="M235" s="1" t="s">
        <v>356</v>
      </c>
      <c r="N235" s="1" t="s">
        <v>69</v>
      </c>
      <c r="O235" s="55" t="s">
        <v>1147</v>
      </c>
      <c r="P235" s="55" t="s">
        <v>96</v>
      </c>
      <c r="Q235" s="2">
        <v>218</v>
      </c>
      <c r="R235" s="2">
        <v>1.5</v>
      </c>
      <c r="S235" s="3" t="s">
        <v>97</v>
      </c>
      <c r="X235" s="4">
        <v>49.066666666666698</v>
      </c>
      <c r="Y235" s="4">
        <v>22.533333333333299</v>
      </c>
      <c r="Z235" s="264">
        <f t="shared" si="26"/>
        <v>-49.066666666666698</v>
      </c>
      <c r="AA235" s="264">
        <f t="shared" si="27"/>
        <v>-22.533333333333299</v>
      </c>
      <c r="AB235" s="5" t="s">
        <v>226</v>
      </c>
      <c r="AC235" s="5" t="s">
        <v>227</v>
      </c>
      <c r="AD235" s="6" t="s">
        <v>228</v>
      </c>
      <c r="AE235" s="52">
        <v>1100</v>
      </c>
      <c r="AF235" s="52"/>
      <c r="AG235" s="52"/>
      <c r="AH235" s="53">
        <v>932</v>
      </c>
      <c r="AI235" s="53">
        <v>363</v>
      </c>
      <c r="AJ235" s="71">
        <f t="shared" si="28"/>
        <v>569</v>
      </c>
      <c r="AK235" s="117">
        <v>24.3</v>
      </c>
      <c r="AL235" s="2">
        <v>14.5</v>
      </c>
      <c r="AM235" s="9">
        <v>19.899999999999999</v>
      </c>
      <c r="AN235" s="2">
        <v>-6.9</v>
      </c>
      <c r="AO235" s="9">
        <v>-9.6</v>
      </c>
      <c r="AP235" s="9">
        <v>29.5</v>
      </c>
      <c r="AQ235" s="2">
        <v>5</v>
      </c>
      <c r="AT235" s="9">
        <v>4.5</v>
      </c>
      <c r="AV235" s="9" t="s">
        <v>63</v>
      </c>
      <c r="AW235" s="10">
        <v>13.181818181818199</v>
      </c>
      <c r="AX235" s="120">
        <f t="shared" si="31"/>
        <v>207.11111111111111</v>
      </c>
      <c r="AY235" s="119">
        <v>23</v>
      </c>
      <c r="AZ235" s="1" t="s">
        <v>206</v>
      </c>
      <c r="BA235" s="1" t="s">
        <v>122</v>
      </c>
      <c r="BB235" s="54">
        <v>0.94710017574692407</v>
      </c>
      <c r="BC235" s="54">
        <v>0.11101933216168701</v>
      </c>
      <c r="BD235" s="54">
        <v>0</v>
      </c>
      <c r="BE235" s="1" t="s">
        <v>77</v>
      </c>
      <c r="BF235" s="1">
        <v>9130</v>
      </c>
      <c r="BG235" s="60" t="s">
        <v>79</v>
      </c>
      <c r="BH235" s="60" t="s">
        <v>79</v>
      </c>
      <c r="BI235" s="60" t="s">
        <v>79</v>
      </c>
      <c r="BJ235" s="60" t="s">
        <v>79</v>
      </c>
      <c r="BK235" s="60" t="s">
        <v>79</v>
      </c>
      <c r="BL235" s="60" t="s">
        <v>79</v>
      </c>
      <c r="BM235" s="1">
        <v>1965</v>
      </c>
      <c r="BN235" s="1">
        <f t="shared" si="32"/>
        <v>49</v>
      </c>
      <c r="BO235" s="1">
        <v>1</v>
      </c>
      <c r="BP235" s="1" t="s">
        <v>78</v>
      </c>
      <c r="BQ235" s="1" t="s">
        <v>79</v>
      </c>
      <c r="BR235" s="1" t="s">
        <v>79</v>
      </c>
      <c r="BS235" s="1" t="s">
        <v>79</v>
      </c>
      <c r="BV235" s="12">
        <v>569</v>
      </c>
      <c r="BW235" s="12">
        <v>538.9</v>
      </c>
      <c r="BX235" s="12">
        <v>63.17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56">
        <v>7</v>
      </c>
      <c r="CF235" s="3">
        <v>1991</v>
      </c>
      <c r="CG235" s="12">
        <v>60.4</v>
      </c>
      <c r="CH235" s="12" t="s">
        <v>79</v>
      </c>
      <c r="CI235" s="12" t="s">
        <v>79</v>
      </c>
      <c r="CJ235" s="12" t="s">
        <v>79</v>
      </c>
      <c r="CK235" s="12" t="s">
        <v>79</v>
      </c>
      <c r="CL235" s="12" t="s">
        <v>79</v>
      </c>
      <c r="CM235" s="12" t="s">
        <v>79</v>
      </c>
      <c r="CN235" s="12" t="s">
        <v>79</v>
      </c>
      <c r="CO235" s="12" t="s">
        <v>79</v>
      </c>
      <c r="CP235" s="56">
        <v>0</v>
      </c>
      <c r="CQ235" s="3">
        <v>1991</v>
      </c>
      <c r="CR235" s="12">
        <v>48</v>
      </c>
      <c r="CS235" s="57" t="s">
        <v>79</v>
      </c>
      <c r="CT235" s="57" t="s">
        <v>79</v>
      </c>
      <c r="CU235" s="57" t="s">
        <v>79</v>
      </c>
      <c r="CV235" s="57" t="s">
        <v>79</v>
      </c>
      <c r="CW235" s="57" t="s">
        <v>79</v>
      </c>
      <c r="CX235" s="57" t="s">
        <v>79</v>
      </c>
      <c r="CY235" s="57" t="s">
        <v>79</v>
      </c>
      <c r="CZ235" s="57" t="s">
        <v>79</v>
      </c>
      <c r="DA235" s="56">
        <v>0</v>
      </c>
      <c r="DB235" s="3">
        <v>1991</v>
      </c>
      <c r="DC235" s="12">
        <v>108.4</v>
      </c>
      <c r="DD235" s="57" t="s">
        <v>79</v>
      </c>
      <c r="DE235" s="57" t="s">
        <v>79</v>
      </c>
      <c r="DF235" s="57" t="s">
        <v>79</v>
      </c>
      <c r="DG235" s="57" t="s">
        <v>79</v>
      </c>
      <c r="DH235" s="57" t="s">
        <v>79</v>
      </c>
      <c r="DI235" s="57" t="s">
        <v>79</v>
      </c>
      <c r="DJ235" s="57" t="s">
        <v>79</v>
      </c>
      <c r="DK235" s="57" t="s">
        <v>79</v>
      </c>
      <c r="DL235" s="14">
        <v>0.19050966608084402</v>
      </c>
      <c r="DM235" s="14">
        <f>CG235/DC235</f>
        <v>0.55719557195571956</v>
      </c>
      <c r="DP235" s="122"/>
      <c r="DQ235" s="122"/>
      <c r="DR235" s="183"/>
      <c r="DS235" s="183"/>
      <c r="DT235" s="183"/>
      <c r="DY235" s="184"/>
      <c r="DZ235" s="184"/>
      <c r="EA235" s="184"/>
      <c r="EB235" s="185"/>
      <c r="EC235" s="188">
        <v>6.9470999999999998</v>
      </c>
      <c r="ED235" s="188">
        <v>5.1311900000000001</v>
      </c>
      <c r="EE235" s="188">
        <v>1.9559500000000001</v>
      </c>
      <c r="EF235" s="181"/>
    </row>
    <row r="236" spans="1:137" ht="15">
      <c r="A236" s="1" t="s">
        <v>223</v>
      </c>
      <c r="B236" s="87" t="s">
        <v>997</v>
      </c>
      <c r="C236" s="87" t="s">
        <v>997</v>
      </c>
      <c r="G236" s="84"/>
      <c r="H236" s="84"/>
      <c r="I236" s="84"/>
      <c r="J236" s="84"/>
      <c r="M236" s="1" t="s">
        <v>356</v>
      </c>
      <c r="N236" s="1" t="s">
        <v>69</v>
      </c>
      <c r="O236" s="55" t="s">
        <v>225</v>
      </c>
      <c r="Q236" s="1">
        <v>218</v>
      </c>
      <c r="R236" s="1"/>
      <c r="S236" s="1"/>
      <c r="X236" s="4">
        <v>49.07</v>
      </c>
      <c r="Y236" s="4">
        <v>22.53</v>
      </c>
      <c r="Z236" s="264">
        <f t="shared" si="26"/>
        <v>-49.07</v>
      </c>
      <c r="AA236" s="264">
        <f t="shared" si="27"/>
        <v>-22.53</v>
      </c>
      <c r="AB236" s="1" t="s">
        <v>226</v>
      </c>
      <c r="AC236" s="1"/>
      <c r="AD236" s="79"/>
      <c r="AE236" s="1"/>
      <c r="AF236" s="1"/>
      <c r="AG236" s="1"/>
      <c r="AH236" s="53">
        <v>932</v>
      </c>
      <c r="AI236" s="53">
        <v>363</v>
      </c>
      <c r="AJ236" s="71">
        <f t="shared" si="28"/>
        <v>569</v>
      </c>
      <c r="AK236" s="117">
        <v>24.3</v>
      </c>
      <c r="AL236" s="2">
        <v>14.5</v>
      </c>
      <c r="AM236" s="9">
        <v>19.899999999999999</v>
      </c>
      <c r="AN236" s="2">
        <v>-6.9</v>
      </c>
      <c r="AO236" s="9">
        <v>-9.6</v>
      </c>
      <c r="AP236" s="9">
        <v>29.5</v>
      </c>
      <c r="AQ236" s="2">
        <v>5</v>
      </c>
      <c r="AT236" s="9">
        <v>4.5</v>
      </c>
      <c r="AV236" s="9" t="s">
        <v>63</v>
      </c>
      <c r="AW236" s="10">
        <v>13.181818181818199</v>
      </c>
      <c r="AX236" s="120">
        <f t="shared" si="31"/>
        <v>207.11111111111111</v>
      </c>
      <c r="AY236" s="119">
        <v>23</v>
      </c>
      <c r="AZ236" s="1" t="s">
        <v>206</v>
      </c>
      <c r="BN236" s="1">
        <f t="shared" si="32"/>
        <v>2014</v>
      </c>
      <c r="BV236" s="1">
        <v>569</v>
      </c>
      <c r="BW236" s="1"/>
      <c r="BX236" s="1"/>
      <c r="BY236" s="1"/>
      <c r="BZ236" s="1"/>
      <c r="CA236" s="1"/>
      <c r="CB236" s="1"/>
      <c r="CC236" s="1"/>
      <c r="CD236" s="1"/>
      <c r="CE236" s="55">
        <v>7</v>
      </c>
      <c r="CF236" s="1"/>
      <c r="CG236" s="1">
        <v>60</v>
      </c>
      <c r="CH236" s="1"/>
      <c r="CI236" s="1"/>
      <c r="CJ236" s="1"/>
      <c r="CK236" s="1"/>
      <c r="CL236" s="1"/>
      <c r="CM236" s="1"/>
      <c r="CN236" s="1"/>
      <c r="CO236" s="1"/>
      <c r="CP236" s="55" t="s">
        <v>360</v>
      </c>
      <c r="CQ236" s="1">
        <v>1991</v>
      </c>
      <c r="CR236" s="1">
        <v>48</v>
      </c>
      <c r="CS236" s="1"/>
      <c r="CT236" s="1"/>
      <c r="CU236" s="1"/>
      <c r="CV236" s="1"/>
      <c r="CW236" s="1"/>
      <c r="CX236" s="1"/>
      <c r="CY236" s="1"/>
      <c r="CZ236" s="1"/>
      <c r="DA236" s="55" t="s">
        <v>360</v>
      </c>
      <c r="DB236" s="1"/>
      <c r="DC236" s="1">
        <v>108</v>
      </c>
      <c r="DL236" s="1"/>
      <c r="DM236" s="91">
        <v>0.19</v>
      </c>
      <c r="DP236" s="122"/>
      <c r="DQ236" s="122"/>
      <c r="DR236" s="183"/>
      <c r="DS236" s="183"/>
      <c r="DT236" s="183"/>
      <c r="DY236" s="184"/>
      <c r="DZ236" s="184"/>
      <c r="EA236" s="184"/>
      <c r="EB236" s="185"/>
      <c r="EC236" s="188">
        <v>6.9470999999999998</v>
      </c>
      <c r="ED236" s="188">
        <v>5.1311900000000001</v>
      </c>
      <c r="EE236" s="188">
        <v>1.9559500000000001</v>
      </c>
      <c r="EF236" s="181"/>
    </row>
    <row r="237" spans="1:137" ht="15">
      <c r="A237" s="1" t="s">
        <v>748</v>
      </c>
      <c r="B237" s="84" t="s">
        <v>997</v>
      </c>
      <c r="C237" s="84" t="s">
        <v>997</v>
      </c>
      <c r="G237" s="84"/>
      <c r="H237" s="84"/>
      <c r="I237" s="84"/>
      <c r="J237" s="84"/>
      <c r="M237" s="1" t="s">
        <v>356</v>
      </c>
      <c r="N237" s="1" t="s">
        <v>69</v>
      </c>
      <c r="O237" s="55" t="s">
        <v>225</v>
      </c>
      <c r="Q237" s="1">
        <v>442</v>
      </c>
      <c r="R237" s="1"/>
      <c r="S237" s="1"/>
      <c r="X237" s="4">
        <v>49.07</v>
      </c>
      <c r="Y237" s="4">
        <v>22.53</v>
      </c>
      <c r="Z237" s="264">
        <f t="shared" si="26"/>
        <v>-49.07</v>
      </c>
      <c r="AA237" s="264">
        <f t="shared" si="27"/>
        <v>-22.53</v>
      </c>
      <c r="AB237" s="1" t="s">
        <v>749</v>
      </c>
      <c r="AC237" s="1"/>
      <c r="AD237" s="79"/>
      <c r="AE237" s="1"/>
      <c r="AF237" s="1"/>
      <c r="AG237" s="1"/>
      <c r="AH237" s="79"/>
      <c r="AI237" s="79"/>
      <c r="AJ237" s="71">
        <f t="shared" si="28"/>
        <v>0</v>
      </c>
      <c r="AK237" s="9"/>
      <c r="AU237" s="1"/>
      <c r="AV237" s="79"/>
      <c r="AW237" s="1"/>
      <c r="AX237" s="120" t="e">
        <f t="shared" si="31"/>
        <v>#DIV/0!</v>
      </c>
      <c r="AY237" s="119"/>
      <c r="AZ237" s="1" t="s">
        <v>206</v>
      </c>
      <c r="BN237" s="1">
        <f t="shared" si="32"/>
        <v>2014</v>
      </c>
      <c r="BV237" s="1">
        <v>647</v>
      </c>
      <c r="BW237" s="1"/>
      <c r="BX237" s="1"/>
      <c r="BY237" s="1"/>
      <c r="BZ237" s="1"/>
      <c r="CA237" s="1"/>
      <c r="CB237" s="1"/>
      <c r="CC237" s="1"/>
      <c r="CD237" s="1"/>
      <c r="CE237" s="55">
        <v>7</v>
      </c>
      <c r="CF237" s="1"/>
      <c r="CG237" s="1">
        <v>60</v>
      </c>
      <c r="CH237" s="1"/>
      <c r="CI237" s="1"/>
      <c r="CJ237" s="1"/>
      <c r="CK237" s="1"/>
      <c r="CL237" s="1"/>
      <c r="CM237" s="1"/>
      <c r="CN237" s="1"/>
      <c r="CO237" s="1"/>
      <c r="CP237" s="55" t="s">
        <v>360</v>
      </c>
      <c r="CQ237" s="1">
        <v>1991</v>
      </c>
      <c r="CR237" s="1">
        <v>48</v>
      </c>
      <c r="CS237" s="1"/>
      <c r="CT237" s="1"/>
      <c r="CU237" s="1"/>
      <c r="CV237" s="1"/>
      <c r="CW237" s="1"/>
      <c r="CX237" s="1"/>
      <c r="CY237" s="1"/>
      <c r="CZ237" s="1"/>
      <c r="DA237" s="55" t="s">
        <v>360</v>
      </c>
      <c r="DB237" s="1"/>
      <c r="DC237" s="1">
        <v>108</v>
      </c>
      <c r="DL237" s="1"/>
      <c r="DM237" s="91">
        <v>0.17</v>
      </c>
      <c r="DP237" s="122"/>
      <c r="DQ237" s="122"/>
      <c r="DR237" s="183"/>
      <c r="DS237" s="183"/>
      <c r="DT237" s="183"/>
      <c r="DY237" s="184"/>
      <c r="DZ237" s="184"/>
      <c r="EA237" s="184"/>
      <c r="EB237" s="185"/>
      <c r="EC237" s="188">
        <v>6.9470999999999998</v>
      </c>
      <c r="ED237" s="188">
        <v>5.1311900000000001</v>
      </c>
      <c r="EE237" s="188">
        <v>1.9559500000000001</v>
      </c>
      <c r="EF237" s="181"/>
    </row>
    <row r="238" spans="1:137" ht="15">
      <c r="A238" s="51" t="s">
        <v>786</v>
      </c>
      <c r="B238" s="87"/>
      <c r="C238" s="87"/>
      <c r="E238" s="51" t="s">
        <v>787</v>
      </c>
      <c r="F238" s="51" t="s">
        <v>66</v>
      </c>
      <c r="G238" s="87" t="s">
        <v>997</v>
      </c>
      <c r="H238" s="87" t="s">
        <v>997</v>
      </c>
      <c r="I238" s="87" t="s">
        <v>997</v>
      </c>
      <c r="J238" s="87" t="s">
        <v>997</v>
      </c>
      <c r="M238" s="1" t="s">
        <v>356</v>
      </c>
      <c r="N238" s="51" t="s">
        <v>69</v>
      </c>
      <c r="O238" s="101" t="s">
        <v>1068</v>
      </c>
      <c r="P238" s="51"/>
      <c r="Q238" s="51">
        <v>29</v>
      </c>
      <c r="R238" s="51"/>
      <c r="S238" s="51"/>
      <c r="T238" s="51"/>
      <c r="U238" s="51"/>
      <c r="X238" s="4">
        <v>48.06</v>
      </c>
      <c r="Y238" s="4">
        <v>22.11</v>
      </c>
      <c r="Z238" s="264">
        <f t="shared" si="26"/>
        <v>-48.06</v>
      </c>
      <c r="AA238" s="264">
        <f t="shared" si="27"/>
        <v>-22.11</v>
      </c>
      <c r="AB238" s="1"/>
      <c r="AC238" s="1">
        <v>1000</v>
      </c>
      <c r="AD238" s="79"/>
      <c r="AE238" s="56" t="s">
        <v>788</v>
      </c>
      <c r="AF238" s="56"/>
      <c r="AG238" s="56"/>
      <c r="AH238" s="79"/>
      <c r="AI238" s="79"/>
      <c r="AJ238" s="71">
        <f t="shared" si="28"/>
        <v>0</v>
      </c>
      <c r="AK238" s="9"/>
      <c r="AL238" s="62" t="s">
        <v>789</v>
      </c>
      <c r="AN238" s="62">
        <v>-7</v>
      </c>
      <c r="AQ238" s="62" t="s">
        <v>649</v>
      </c>
      <c r="AR238" s="62"/>
      <c r="AS238" s="62"/>
      <c r="AU238" s="51" t="s">
        <v>144</v>
      </c>
      <c r="AV238" s="49"/>
      <c r="AW238" s="1"/>
      <c r="AX238" s="120" t="e">
        <f t="shared" si="31"/>
        <v>#DIV/0!</v>
      </c>
      <c r="AY238" s="119"/>
      <c r="AZ238" s="1" t="s">
        <v>846</v>
      </c>
      <c r="BN238" s="1">
        <f t="shared" si="32"/>
        <v>2014</v>
      </c>
      <c r="BU238" s="1">
        <v>160</v>
      </c>
      <c r="BV238" s="1">
        <v>659</v>
      </c>
      <c r="BW238" s="1"/>
      <c r="BX238" s="1"/>
      <c r="BY238" s="1"/>
      <c r="BZ238" s="1"/>
      <c r="CA238" s="1"/>
      <c r="CB238" s="1"/>
      <c r="CC238" s="1"/>
      <c r="CD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B238" s="1"/>
      <c r="DC238" s="1">
        <v>194</v>
      </c>
      <c r="DL238" s="1"/>
      <c r="DP238" s="122">
        <v>56</v>
      </c>
      <c r="DQ238" s="122">
        <v>3.1</v>
      </c>
      <c r="DR238" s="183">
        <v>0.22</v>
      </c>
      <c r="DS238" s="183">
        <v>0.45</v>
      </c>
      <c r="DT238" s="183">
        <v>0.76</v>
      </c>
      <c r="DU238" s="1">
        <v>20</v>
      </c>
      <c r="DV238" s="1">
        <v>50</v>
      </c>
      <c r="DW238" s="1">
        <v>84</v>
      </c>
      <c r="DX238" s="1">
        <v>5.5</v>
      </c>
      <c r="DY238" s="184" t="s">
        <v>1240</v>
      </c>
      <c r="DZ238" s="184">
        <v>5323565</v>
      </c>
      <c r="EA238" s="184">
        <v>582704</v>
      </c>
      <c r="EB238" s="185" t="s">
        <v>1253</v>
      </c>
      <c r="EC238" s="188">
        <v>1.0669599999999999</v>
      </c>
      <c r="ED238" s="188">
        <v>3.6767500000000002</v>
      </c>
      <c r="EE238" s="188">
        <v>1.8825099999999999</v>
      </c>
      <c r="EF238" s="181" t="s">
        <v>1252</v>
      </c>
    </row>
    <row r="239" spans="1:137" ht="15">
      <c r="A239" s="103" t="s">
        <v>1101</v>
      </c>
      <c r="B239" s="99"/>
      <c r="G239" s="84"/>
      <c r="H239" s="84" t="s">
        <v>997</v>
      </c>
      <c r="I239" s="84"/>
      <c r="J239" s="84"/>
      <c r="M239" s="1" t="s">
        <v>457</v>
      </c>
      <c r="N239" s="1" t="s">
        <v>276</v>
      </c>
      <c r="O239" s="103" t="s">
        <v>1100</v>
      </c>
      <c r="Z239" s="264">
        <f t="shared" si="26"/>
        <v>0</v>
      </c>
      <c r="AA239" s="264">
        <f t="shared" si="27"/>
        <v>0</v>
      </c>
      <c r="AJ239" s="71">
        <f t="shared" si="28"/>
        <v>0</v>
      </c>
      <c r="AK239" s="117"/>
      <c r="AX239" s="120" t="e">
        <f t="shared" si="31"/>
        <v>#DIV/0!</v>
      </c>
      <c r="AY239" s="119"/>
      <c r="BN239" s="1">
        <f t="shared" si="32"/>
        <v>2014</v>
      </c>
      <c r="DP239" s="122"/>
      <c r="DQ239" s="122"/>
      <c r="DR239" s="183"/>
      <c r="DS239" s="183"/>
      <c r="DT239" s="183"/>
      <c r="DY239" s="184"/>
      <c r="DZ239" s="184"/>
      <c r="EA239" s="184"/>
      <c r="EB239" s="185"/>
      <c r="EC239" s="186"/>
      <c r="ED239" s="186"/>
      <c r="EE239" s="186"/>
      <c r="EF239" s="181"/>
      <c r="EG239" s="161"/>
    </row>
    <row r="240" spans="1:137" ht="27">
      <c r="A240" s="1" t="s">
        <v>452</v>
      </c>
      <c r="B240" s="84" t="s">
        <v>997</v>
      </c>
      <c r="C240" s="84"/>
      <c r="G240" s="84"/>
      <c r="H240" s="84"/>
      <c r="I240" s="84"/>
      <c r="J240" s="84"/>
      <c r="K240" s="1" t="s">
        <v>453</v>
      </c>
      <c r="M240" s="1" t="s">
        <v>457</v>
      </c>
      <c r="N240" s="1" t="s">
        <v>276</v>
      </c>
      <c r="O240" s="55" t="s">
        <v>1135</v>
      </c>
      <c r="P240" s="55" t="s">
        <v>278</v>
      </c>
      <c r="Q240" s="2">
        <v>9.25</v>
      </c>
      <c r="R240" s="62">
        <v>9.25</v>
      </c>
      <c r="S240" s="63" t="s">
        <v>260</v>
      </c>
      <c r="V240">
        <v>45.992614444558697</v>
      </c>
      <c r="W240">
        <v>13.8819963395675</v>
      </c>
      <c r="X240" s="4">
        <v>45.991999999999997</v>
      </c>
      <c r="Y240" s="4">
        <v>13.885999999999999</v>
      </c>
      <c r="Z240" s="264">
        <f t="shared" si="26"/>
        <v>6.144445586997449E-4</v>
      </c>
      <c r="AA240" s="264">
        <f t="shared" si="27"/>
        <v>-4.00366043249889E-3</v>
      </c>
      <c r="AB240" s="5" t="s">
        <v>455</v>
      </c>
      <c r="AC240" s="5" t="s">
        <v>456</v>
      </c>
      <c r="AE240" s="52">
        <v>3000</v>
      </c>
      <c r="AF240" s="52"/>
      <c r="AG240" s="52"/>
      <c r="AH240" s="53">
        <v>1316</v>
      </c>
      <c r="AI240" s="53">
        <v>493</v>
      </c>
      <c r="AJ240" s="71">
        <f t="shared" si="28"/>
        <v>823</v>
      </c>
      <c r="AK240" s="117">
        <v>22.5</v>
      </c>
      <c r="AL240" s="2">
        <v>15.3</v>
      </c>
      <c r="AM240" s="9">
        <v>21.7</v>
      </c>
      <c r="AN240" s="2">
        <v>-2.8</v>
      </c>
      <c r="AO240" s="9">
        <v>-5.2</v>
      </c>
      <c r="AP240" s="9">
        <v>26.9</v>
      </c>
      <c r="AQ240" s="2">
        <v>5</v>
      </c>
      <c r="AT240" s="9">
        <v>7.3</v>
      </c>
      <c r="AV240" s="9" t="s">
        <v>59</v>
      </c>
      <c r="AW240" s="10">
        <v>5.0999999999999996</v>
      </c>
      <c r="AX240" s="120">
        <f t="shared" si="31"/>
        <v>180.27397260273972</v>
      </c>
      <c r="AY240" s="119">
        <v>25</v>
      </c>
      <c r="AZ240" s="1" t="s">
        <v>361</v>
      </c>
      <c r="BA240" s="1" t="s">
        <v>76</v>
      </c>
      <c r="BB240" s="54">
        <v>0.82857142857142907</v>
      </c>
      <c r="BC240" s="54">
        <v>7.0476190476190498E-2</v>
      </c>
      <c r="BD240" s="54">
        <v>0.100952380952381</v>
      </c>
      <c r="BE240" s="1" t="s">
        <v>282</v>
      </c>
      <c r="BF240" s="1" t="s">
        <v>79</v>
      </c>
      <c r="BG240" s="56" t="s">
        <v>102</v>
      </c>
      <c r="BH240" s="56" t="s">
        <v>79</v>
      </c>
      <c r="BI240" s="56" t="s">
        <v>79</v>
      </c>
      <c r="BJ240" s="56" t="s">
        <v>79</v>
      </c>
      <c r="BK240" s="56" t="s">
        <v>79</v>
      </c>
      <c r="BL240" s="56" t="s">
        <v>131</v>
      </c>
      <c r="BM240" s="56">
        <v>1983</v>
      </c>
      <c r="BN240" s="1">
        <f t="shared" si="32"/>
        <v>31</v>
      </c>
      <c r="BO240" s="56">
        <v>1</v>
      </c>
      <c r="BP240" s="56" t="s">
        <v>78</v>
      </c>
      <c r="BQ240" s="56" t="s">
        <v>79</v>
      </c>
      <c r="BR240" s="56" t="s">
        <v>79</v>
      </c>
      <c r="BS240" s="56" t="s">
        <v>79</v>
      </c>
      <c r="BT240" s="1" t="s">
        <v>283</v>
      </c>
      <c r="BV240" s="12">
        <v>525</v>
      </c>
      <c r="BW240" s="12">
        <v>435</v>
      </c>
      <c r="BX240" s="12">
        <v>0</v>
      </c>
      <c r="BY240" s="12">
        <v>0</v>
      </c>
      <c r="BZ240" s="12">
        <v>37</v>
      </c>
      <c r="CA240" s="12">
        <v>0</v>
      </c>
      <c r="CB240" s="12">
        <v>53</v>
      </c>
      <c r="CC240" s="12">
        <v>0</v>
      </c>
      <c r="CD240" s="12">
        <v>0</v>
      </c>
      <c r="CE240" s="1">
        <v>5</v>
      </c>
      <c r="CF240" s="3">
        <v>1998</v>
      </c>
      <c r="CG240" s="12">
        <v>67</v>
      </c>
      <c r="CH240" s="57" t="s">
        <v>79</v>
      </c>
      <c r="CI240" s="57" t="s">
        <v>79</v>
      </c>
      <c r="CJ240" s="57" t="s">
        <v>79</v>
      </c>
      <c r="CK240" s="57" t="s">
        <v>79</v>
      </c>
      <c r="CL240" s="57" t="s">
        <v>79</v>
      </c>
      <c r="CM240" s="57" t="s">
        <v>79</v>
      </c>
      <c r="CN240" s="57" t="s">
        <v>79</v>
      </c>
      <c r="CO240" s="57" t="s">
        <v>79</v>
      </c>
      <c r="CP240" s="1">
        <v>5</v>
      </c>
      <c r="CQ240" s="3">
        <v>1998</v>
      </c>
      <c r="CR240" s="12">
        <v>25</v>
      </c>
      <c r="CS240" s="57" t="s">
        <v>79</v>
      </c>
      <c r="CT240" s="57" t="s">
        <v>79</v>
      </c>
      <c r="CU240" s="57" t="s">
        <v>79</v>
      </c>
      <c r="CV240" s="57" t="s">
        <v>79</v>
      </c>
      <c r="CW240" s="57" t="s">
        <v>79</v>
      </c>
      <c r="CX240" s="57" t="s">
        <v>79</v>
      </c>
      <c r="CY240" s="57" t="s">
        <v>79</v>
      </c>
      <c r="CZ240" s="57" t="s">
        <v>79</v>
      </c>
      <c r="DA240" s="57" t="s">
        <v>79</v>
      </c>
      <c r="DB240" s="57" t="s">
        <v>79</v>
      </c>
      <c r="DC240" s="12">
        <v>92</v>
      </c>
      <c r="DD240" s="57" t="s">
        <v>79</v>
      </c>
      <c r="DE240" s="57" t="s">
        <v>79</v>
      </c>
      <c r="DF240" s="57" t="s">
        <v>79</v>
      </c>
      <c r="DG240" s="57" t="s">
        <v>79</v>
      </c>
      <c r="DH240" s="57" t="s">
        <v>79</v>
      </c>
      <c r="DI240" s="57" t="s">
        <v>79</v>
      </c>
      <c r="DJ240" s="57" t="s">
        <v>79</v>
      </c>
      <c r="DK240" s="57" t="s">
        <v>79</v>
      </c>
      <c r="DL240" s="14">
        <v>0.18</v>
      </c>
      <c r="DM240" s="14">
        <f>CG240/DC240</f>
        <v>0.72826086956521741</v>
      </c>
      <c r="DP240" s="122"/>
      <c r="DQ240" s="122"/>
      <c r="DR240" s="183"/>
      <c r="DS240" s="183"/>
      <c r="DT240" s="183"/>
      <c r="DY240" s="184"/>
      <c r="DZ240" s="184"/>
      <c r="EA240" s="184"/>
      <c r="EB240" s="185"/>
      <c r="EC240" s="186"/>
      <c r="ED240" s="186"/>
      <c r="EE240" s="186"/>
      <c r="EF240" s="181"/>
      <c r="EG240" s="193"/>
    </row>
    <row r="241" spans="1:137" ht="15">
      <c r="A241" s="103" t="s">
        <v>1099</v>
      </c>
      <c r="B241" s="99"/>
      <c r="G241" s="84"/>
      <c r="H241" s="84" t="s">
        <v>997</v>
      </c>
      <c r="I241" s="84"/>
      <c r="J241" s="84"/>
      <c r="M241" s="1" t="s">
        <v>457</v>
      </c>
      <c r="N241" s="1" t="s">
        <v>276</v>
      </c>
      <c r="O241" s="103" t="s">
        <v>1100</v>
      </c>
      <c r="Z241" s="264">
        <f t="shared" si="26"/>
        <v>0</v>
      </c>
      <c r="AA241" s="264">
        <f t="shared" si="27"/>
        <v>0</v>
      </c>
      <c r="AJ241" s="71">
        <f t="shared" si="28"/>
        <v>0</v>
      </c>
      <c r="AK241" s="117"/>
      <c r="AX241" s="120" t="e">
        <f t="shared" si="31"/>
        <v>#DIV/0!</v>
      </c>
      <c r="AY241" s="119"/>
      <c r="BN241" s="1">
        <f t="shared" si="32"/>
        <v>2014</v>
      </c>
      <c r="DP241" s="122"/>
      <c r="DQ241" s="122"/>
      <c r="DR241" s="183"/>
      <c r="DS241" s="183"/>
      <c r="DT241" s="183"/>
      <c r="DY241" s="184"/>
      <c r="DZ241" s="184"/>
      <c r="EA241" s="184"/>
      <c r="EB241" s="185"/>
      <c r="EC241" s="186"/>
      <c r="ED241" s="186"/>
      <c r="EE241" s="186"/>
      <c r="EF241" s="181"/>
    </row>
    <row r="242" spans="1:137" ht="15">
      <c r="A242" s="103" t="s">
        <v>1097</v>
      </c>
      <c r="G242" s="84"/>
      <c r="H242" s="84"/>
      <c r="I242" s="84"/>
      <c r="J242" s="84"/>
      <c r="M242" s="1" t="s">
        <v>457</v>
      </c>
      <c r="N242" s="1" t="s">
        <v>276</v>
      </c>
      <c r="O242" s="103" t="s">
        <v>1098</v>
      </c>
      <c r="Z242" s="264">
        <f t="shared" si="26"/>
        <v>0</v>
      </c>
      <c r="AA242" s="264">
        <f t="shared" si="27"/>
        <v>0</v>
      </c>
      <c r="AJ242" s="71">
        <f t="shared" si="28"/>
        <v>0</v>
      </c>
      <c r="AK242" s="117"/>
      <c r="AX242" s="120" t="e">
        <f t="shared" si="31"/>
        <v>#DIV/0!</v>
      </c>
      <c r="AY242" s="119"/>
      <c r="BN242" s="1">
        <f t="shared" si="32"/>
        <v>2014</v>
      </c>
      <c r="DP242" s="122"/>
      <c r="DQ242" s="122"/>
      <c r="DR242" s="183"/>
      <c r="DS242" s="183"/>
      <c r="DT242" s="183"/>
      <c r="DY242" s="184"/>
      <c r="DZ242" s="184"/>
      <c r="EA242" s="184"/>
      <c r="EB242" s="185"/>
      <c r="EC242" s="186"/>
      <c r="ED242" s="186"/>
      <c r="EE242" s="186"/>
      <c r="EF242" s="181"/>
    </row>
    <row r="243" spans="1:137" ht="27">
      <c r="A243" s="1" t="s">
        <v>308</v>
      </c>
      <c r="B243" s="84" t="s">
        <v>997</v>
      </c>
      <c r="C243" s="84" t="s">
        <v>997</v>
      </c>
      <c r="D243" s="1">
        <v>2002</v>
      </c>
      <c r="G243" s="84"/>
      <c r="H243" s="84"/>
      <c r="I243" s="84"/>
      <c r="J243" s="84"/>
      <c r="K243" s="1" t="s">
        <v>309</v>
      </c>
      <c r="M243" s="1" t="s">
        <v>457</v>
      </c>
      <c r="N243" s="1" t="s">
        <v>276</v>
      </c>
      <c r="O243" s="55" t="s">
        <v>310</v>
      </c>
      <c r="P243" s="55" t="s">
        <v>278</v>
      </c>
      <c r="Q243" s="2">
        <v>72.8</v>
      </c>
      <c r="R243" s="74" t="s">
        <v>79</v>
      </c>
      <c r="S243" s="75" t="s">
        <v>79</v>
      </c>
      <c r="V243">
        <v>45.542449270261997</v>
      </c>
      <c r="W243">
        <v>14.7612159939204</v>
      </c>
      <c r="X243" s="4">
        <v>45.542999999999999</v>
      </c>
      <c r="Y243" s="4">
        <v>14.759600000000001</v>
      </c>
      <c r="Z243" s="264">
        <f t="shared" si="26"/>
        <v>-5.5072973800207592E-4</v>
      </c>
      <c r="AA243" s="264">
        <f t="shared" si="27"/>
        <v>1.6159939203994611E-3</v>
      </c>
      <c r="AB243" s="5" t="s">
        <v>311</v>
      </c>
      <c r="AC243" s="5" t="s">
        <v>312</v>
      </c>
      <c r="AD243" s="6" t="s">
        <v>313</v>
      </c>
      <c r="AE243" s="52">
        <v>1500</v>
      </c>
      <c r="AF243" s="52"/>
      <c r="AG243" s="52"/>
      <c r="AH243" s="53">
        <v>1365</v>
      </c>
      <c r="AI243" s="53">
        <v>466</v>
      </c>
      <c r="AJ243" s="71">
        <f t="shared" si="28"/>
        <v>899</v>
      </c>
      <c r="AK243" s="117">
        <v>11.3</v>
      </c>
      <c r="AL243" s="2">
        <v>15.8</v>
      </c>
      <c r="AM243" s="9">
        <v>21.4</v>
      </c>
      <c r="AN243" s="2">
        <v>-3.6</v>
      </c>
      <c r="AO243" s="9">
        <v>-4.9000000000000004</v>
      </c>
      <c r="AP243" s="9">
        <v>26.3</v>
      </c>
      <c r="AQ243" s="2">
        <v>5</v>
      </c>
      <c r="AT243" s="9">
        <v>6.9</v>
      </c>
      <c r="AU243" s="48" t="s">
        <v>569</v>
      </c>
      <c r="AV243" s="9" t="s">
        <v>59</v>
      </c>
      <c r="AW243" s="10">
        <v>10.533333333333299</v>
      </c>
      <c r="AX243" s="120">
        <f t="shared" si="31"/>
        <v>197.82608695652172</v>
      </c>
      <c r="AY243" s="119">
        <v>25</v>
      </c>
      <c r="AZ243" s="1" t="s">
        <v>358</v>
      </c>
      <c r="BA243" s="1" t="s">
        <v>76</v>
      </c>
      <c r="BB243" s="54">
        <v>0.86277602523659302</v>
      </c>
      <c r="BC243" s="54">
        <v>0</v>
      </c>
      <c r="BD243" s="54">
        <v>0.137223974763407</v>
      </c>
      <c r="BE243" s="1" t="s">
        <v>282</v>
      </c>
      <c r="BF243" s="1" t="s">
        <v>79</v>
      </c>
      <c r="BG243" s="56" t="s">
        <v>102</v>
      </c>
      <c r="BH243" s="56" t="s">
        <v>79</v>
      </c>
      <c r="BI243" s="56" t="s">
        <v>79</v>
      </c>
      <c r="BJ243" s="56" t="s">
        <v>79</v>
      </c>
      <c r="BK243" s="56" t="s">
        <v>79</v>
      </c>
      <c r="BL243" s="56" t="s">
        <v>131</v>
      </c>
      <c r="BM243" s="56">
        <v>1894</v>
      </c>
      <c r="BN243" s="1">
        <f t="shared" si="32"/>
        <v>120</v>
      </c>
      <c r="BO243" s="56">
        <v>1</v>
      </c>
      <c r="BP243" s="56" t="s">
        <v>78</v>
      </c>
      <c r="BQ243" s="56" t="s">
        <v>79</v>
      </c>
      <c r="BR243" s="56" t="s">
        <v>79</v>
      </c>
      <c r="BS243" s="56" t="s">
        <v>79</v>
      </c>
      <c r="BT243" s="1" t="s">
        <v>283</v>
      </c>
      <c r="BV243" s="12">
        <v>634</v>
      </c>
      <c r="BW243" s="12">
        <v>547</v>
      </c>
      <c r="BX243" s="12">
        <v>0</v>
      </c>
      <c r="BY243" s="12">
        <v>0</v>
      </c>
      <c r="BZ243" s="12">
        <v>0</v>
      </c>
      <c r="CA243" s="12">
        <v>0</v>
      </c>
      <c r="CB243" s="12">
        <v>87</v>
      </c>
      <c r="CC243" s="12">
        <v>0</v>
      </c>
      <c r="CD243" s="12">
        <v>0</v>
      </c>
      <c r="CE243" s="76" t="s">
        <v>79</v>
      </c>
      <c r="CF243" s="75" t="s">
        <v>79</v>
      </c>
      <c r="CG243" s="57" t="s">
        <v>79</v>
      </c>
      <c r="CH243" s="57" t="s">
        <v>79</v>
      </c>
      <c r="CI243" s="57" t="s">
        <v>79</v>
      </c>
      <c r="CJ243" s="57" t="s">
        <v>79</v>
      </c>
      <c r="CK243" s="57" t="s">
        <v>79</v>
      </c>
      <c r="CL243" s="57" t="s">
        <v>79</v>
      </c>
      <c r="CM243" s="57" t="s">
        <v>79</v>
      </c>
      <c r="CN243" s="57" t="s">
        <v>79</v>
      </c>
      <c r="CO243" s="57" t="s">
        <v>79</v>
      </c>
      <c r="CP243" s="76" t="s">
        <v>79</v>
      </c>
      <c r="CQ243" s="75" t="s">
        <v>79</v>
      </c>
      <c r="CR243" s="57" t="s">
        <v>79</v>
      </c>
      <c r="CS243" s="57" t="s">
        <v>79</v>
      </c>
      <c r="CT243" s="57" t="s">
        <v>79</v>
      </c>
      <c r="CU243" s="57" t="s">
        <v>79</v>
      </c>
      <c r="CV243" s="57" t="s">
        <v>79</v>
      </c>
      <c r="CW243" s="57" t="s">
        <v>79</v>
      </c>
      <c r="CX243" s="57" t="s">
        <v>79</v>
      </c>
      <c r="CY243" s="57" t="s">
        <v>79</v>
      </c>
      <c r="CZ243" s="57" t="s">
        <v>79</v>
      </c>
      <c r="DA243" s="57" t="s">
        <v>79</v>
      </c>
      <c r="DB243" s="57" t="s">
        <v>79</v>
      </c>
      <c r="DC243" s="12">
        <v>69</v>
      </c>
      <c r="DD243" s="57" t="s">
        <v>79</v>
      </c>
      <c r="DE243" s="57" t="s">
        <v>79</v>
      </c>
      <c r="DF243" s="57" t="s">
        <v>79</v>
      </c>
      <c r="DG243" s="57" t="s">
        <v>79</v>
      </c>
      <c r="DH243" s="57" t="s">
        <v>79</v>
      </c>
      <c r="DI243" s="57" t="s">
        <v>79</v>
      </c>
      <c r="DJ243" s="57" t="s">
        <v>79</v>
      </c>
      <c r="DK243" s="57" t="s">
        <v>79</v>
      </c>
      <c r="DL243" s="14">
        <v>0.11</v>
      </c>
      <c r="DM243" s="14" t="s">
        <v>79</v>
      </c>
      <c r="DP243" s="122"/>
      <c r="DQ243" s="122"/>
      <c r="DR243" s="183"/>
      <c r="DS243" s="183"/>
      <c r="DT243" s="183"/>
      <c r="DY243" s="184"/>
      <c r="DZ243" s="184"/>
      <c r="EA243" s="184"/>
      <c r="EB243" s="185"/>
      <c r="EC243" s="188">
        <v>6.9557500000000001</v>
      </c>
      <c r="ED243" s="188">
        <v>6.1976100000000001</v>
      </c>
      <c r="EE243" s="188">
        <v>2.3679600000000001</v>
      </c>
      <c r="EF243" s="181"/>
    </row>
    <row r="244" spans="1:137" ht="15">
      <c r="A244" s="48" t="s">
        <v>308</v>
      </c>
      <c r="B244" s="84" t="s">
        <v>997</v>
      </c>
      <c r="C244" s="84" t="s">
        <v>997</v>
      </c>
      <c r="D244" s="1">
        <v>2002</v>
      </c>
      <c r="E244" s="48" t="s">
        <v>567</v>
      </c>
      <c r="F244" s="48" t="s">
        <v>568</v>
      </c>
      <c r="G244" s="85" t="s">
        <v>997</v>
      </c>
      <c r="H244" s="85" t="s">
        <v>997</v>
      </c>
      <c r="I244" s="85" t="s">
        <v>997</v>
      </c>
      <c r="J244" s="85"/>
      <c r="M244" s="1" t="s">
        <v>457</v>
      </c>
      <c r="N244" s="48" t="s">
        <v>276</v>
      </c>
      <c r="O244" s="48"/>
      <c r="P244" s="48"/>
      <c r="Q244" s="48">
        <v>73</v>
      </c>
      <c r="R244" s="48"/>
      <c r="S244" s="48"/>
      <c r="T244" s="48"/>
      <c r="U244" s="48"/>
      <c r="V244">
        <v>45.542449270261997</v>
      </c>
      <c r="W244">
        <v>14.7612159939204</v>
      </c>
      <c r="X244" s="93">
        <v>45.54</v>
      </c>
      <c r="Y244" s="93">
        <v>14.78</v>
      </c>
      <c r="Z244" s="264">
        <f t="shared" si="26"/>
        <v>2.4492702619980378E-3</v>
      </c>
      <c r="AA244" s="264">
        <f t="shared" si="27"/>
        <v>-1.878400607959918E-2</v>
      </c>
      <c r="AB244" s="1"/>
      <c r="AC244" s="48">
        <v>1120</v>
      </c>
      <c r="AD244" s="49"/>
      <c r="AE244" s="48">
        <v>1526</v>
      </c>
      <c r="AF244" s="48">
        <v>347</v>
      </c>
      <c r="AG244" s="48"/>
      <c r="AH244" s="53">
        <v>1365</v>
      </c>
      <c r="AI244" s="53">
        <v>466</v>
      </c>
      <c r="AJ244" s="71">
        <f t="shared" si="28"/>
        <v>899</v>
      </c>
      <c r="AK244" s="117">
        <v>11.3</v>
      </c>
      <c r="AL244" s="118">
        <v>17.8</v>
      </c>
      <c r="AM244" s="9">
        <v>21.4</v>
      </c>
      <c r="AN244" s="118">
        <v>-1.6</v>
      </c>
      <c r="AO244" s="9">
        <v>-4.9000000000000004</v>
      </c>
      <c r="AP244" s="9">
        <v>26.3</v>
      </c>
      <c r="AQ244" s="118">
        <v>8.4</v>
      </c>
      <c r="AR244" s="118"/>
      <c r="AS244" s="118"/>
      <c r="AT244" s="9">
        <v>6.9</v>
      </c>
      <c r="AU244" s="48" t="s">
        <v>569</v>
      </c>
      <c r="AV244" s="9" t="s">
        <v>59</v>
      </c>
      <c r="AW244" s="10">
        <v>10.533333333333299</v>
      </c>
      <c r="AX244" s="120">
        <f t="shared" si="31"/>
        <v>197.82608695652172</v>
      </c>
      <c r="AY244" s="119">
        <v>25</v>
      </c>
      <c r="AZ244" s="48" t="s">
        <v>848</v>
      </c>
      <c r="BN244" s="1">
        <f t="shared" si="32"/>
        <v>2014</v>
      </c>
      <c r="BU244" s="48" t="s">
        <v>147</v>
      </c>
      <c r="BV244" s="48">
        <v>633</v>
      </c>
      <c r="BW244" s="1"/>
      <c r="BX244" s="1"/>
      <c r="BY244" s="1"/>
      <c r="BZ244" s="1"/>
      <c r="CA244" s="1"/>
      <c r="CB244" s="1"/>
      <c r="CC244" s="1"/>
      <c r="CD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B244" s="1"/>
      <c r="DC244" s="48">
        <v>153</v>
      </c>
      <c r="DL244" s="1"/>
      <c r="DN244" s="48">
        <v>101</v>
      </c>
      <c r="DO244" s="50" t="s">
        <v>148</v>
      </c>
      <c r="DP244" s="122"/>
      <c r="DQ244" s="122"/>
      <c r="DR244" s="183"/>
      <c r="DS244" s="183"/>
      <c r="DT244" s="183"/>
      <c r="DU244" s="1">
        <v>101</v>
      </c>
      <c r="DV244" s="1">
        <v>96</v>
      </c>
      <c r="DX244" s="1">
        <v>5.2</v>
      </c>
      <c r="DY244" s="184" t="s">
        <v>1243</v>
      </c>
      <c r="DZ244" s="184">
        <v>5042964</v>
      </c>
      <c r="EA244" s="184">
        <v>482824</v>
      </c>
      <c r="EB244" s="185" t="s">
        <v>1254</v>
      </c>
      <c r="EC244" s="188">
        <v>6.9557500000000001</v>
      </c>
      <c r="ED244" s="188">
        <v>6.1976100000000001</v>
      </c>
      <c r="EE244" s="188">
        <v>2.3679600000000001</v>
      </c>
      <c r="EF244" s="181" t="s">
        <v>1255</v>
      </c>
    </row>
    <row r="245" spans="1:137" ht="15">
      <c r="A245" s="1" t="s">
        <v>308</v>
      </c>
      <c r="B245" s="84" t="s">
        <v>997</v>
      </c>
      <c r="C245" s="84" t="s">
        <v>997</v>
      </c>
      <c r="D245" s="1">
        <v>2002</v>
      </c>
      <c r="G245" s="84"/>
      <c r="H245" s="84"/>
      <c r="I245" s="84"/>
      <c r="J245" s="84"/>
      <c r="M245" s="1" t="s">
        <v>457</v>
      </c>
      <c r="N245" s="1" t="s">
        <v>276</v>
      </c>
      <c r="O245" s="55" t="s">
        <v>570</v>
      </c>
      <c r="Q245" s="1">
        <v>72.8</v>
      </c>
      <c r="R245" s="1"/>
      <c r="S245" s="1"/>
      <c r="V245">
        <v>45.542449270261997</v>
      </c>
      <c r="W245">
        <v>14.7612159939204</v>
      </c>
      <c r="X245" s="4">
        <v>45.54</v>
      </c>
      <c r="Y245" s="4">
        <v>14.78</v>
      </c>
      <c r="Z245" s="264">
        <f t="shared" si="26"/>
        <v>2.4492702619980378E-3</v>
      </c>
      <c r="AA245" s="264">
        <f t="shared" si="27"/>
        <v>-1.878400607959918E-2</v>
      </c>
      <c r="AB245" s="1" t="s">
        <v>311</v>
      </c>
      <c r="AC245" s="1"/>
      <c r="AD245" s="79"/>
      <c r="AE245" s="1"/>
      <c r="AF245" s="1"/>
      <c r="AG245" s="1"/>
      <c r="AH245" s="53">
        <v>1365</v>
      </c>
      <c r="AI245" s="53">
        <v>466</v>
      </c>
      <c r="AJ245" s="71">
        <f t="shared" si="28"/>
        <v>899</v>
      </c>
      <c r="AK245" s="117">
        <v>11.3</v>
      </c>
      <c r="AL245" s="118">
        <v>17.8</v>
      </c>
      <c r="AM245" s="9">
        <v>21.4</v>
      </c>
      <c r="AN245" s="118">
        <v>-1.6</v>
      </c>
      <c r="AO245" s="9">
        <v>-4.9000000000000004</v>
      </c>
      <c r="AP245" s="9">
        <v>26.3</v>
      </c>
      <c r="AQ245" s="118">
        <v>8.4</v>
      </c>
      <c r="AR245" s="118"/>
      <c r="AS245" s="118"/>
      <c r="AT245" s="9">
        <v>6.9</v>
      </c>
      <c r="AU245" s="48" t="s">
        <v>569</v>
      </c>
      <c r="AV245" s="9" t="s">
        <v>59</v>
      </c>
      <c r="AW245" s="1"/>
      <c r="AX245" s="120">
        <f t="shared" si="31"/>
        <v>197.82608695652172</v>
      </c>
      <c r="AY245" s="119">
        <v>25</v>
      </c>
      <c r="AZ245" s="1" t="s">
        <v>358</v>
      </c>
      <c r="BN245" s="1">
        <f t="shared" si="32"/>
        <v>2014</v>
      </c>
      <c r="BV245" s="1">
        <v>634</v>
      </c>
      <c r="BW245" s="1"/>
      <c r="BX245" s="1"/>
      <c r="BY245" s="1"/>
      <c r="BZ245" s="1"/>
      <c r="CA245" s="1"/>
      <c r="CB245" s="1"/>
      <c r="CC245" s="1"/>
      <c r="CD245" s="1"/>
      <c r="CE245" s="55" t="s">
        <v>359</v>
      </c>
      <c r="CF245" s="1"/>
      <c r="CG245" s="1" t="s">
        <v>353</v>
      </c>
      <c r="CH245" s="1"/>
      <c r="CI245" s="1"/>
      <c r="CJ245" s="1"/>
      <c r="CK245" s="1"/>
      <c r="CL245" s="1"/>
      <c r="CM245" s="1"/>
      <c r="CN245" s="1"/>
      <c r="CO245" s="1"/>
      <c r="CP245" s="55" t="s">
        <v>359</v>
      </c>
      <c r="CQ245" s="1" t="s">
        <v>571</v>
      </c>
      <c r="CR245" s="1" t="s">
        <v>353</v>
      </c>
      <c r="CS245" s="1"/>
      <c r="CT245" s="1"/>
      <c r="CU245" s="1"/>
      <c r="CV245" s="1"/>
      <c r="CW245" s="1"/>
      <c r="CX245" s="1"/>
      <c r="CY245" s="1"/>
      <c r="CZ245" s="1"/>
      <c r="DA245" s="55" t="s">
        <v>359</v>
      </c>
      <c r="DB245" s="1"/>
      <c r="DC245" s="1">
        <v>69</v>
      </c>
      <c r="DL245" s="1"/>
      <c r="DM245" s="91">
        <v>0.11</v>
      </c>
      <c r="DP245" s="122"/>
      <c r="DQ245" s="122"/>
      <c r="DR245" s="183"/>
      <c r="DS245" s="183"/>
      <c r="DT245" s="183"/>
      <c r="DY245" s="184"/>
      <c r="DZ245" s="184"/>
      <c r="EA245" s="184"/>
      <c r="EB245" s="185"/>
      <c r="EC245" s="188">
        <v>6.9557500000000001</v>
      </c>
      <c r="ED245" s="188">
        <v>6.1976100000000001</v>
      </c>
      <c r="EE245" s="188">
        <v>2.3679600000000001</v>
      </c>
      <c r="EF245" s="181"/>
      <c r="EG245" s="56"/>
    </row>
    <row r="246" spans="1:137" ht="27">
      <c r="A246" s="1" t="s">
        <v>652</v>
      </c>
      <c r="B246" s="84" t="s">
        <v>997</v>
      </c>
      <c r="C246" s="84"/>
      <c r="G246" s="84"/>
      <c r="H246" s="84" t="s">
        <v>997</v>
      </c>
      <c r="I246" s="84"/>
      <c r="J246" s="84"/>
      <c r="K246" s="1" t="s">
        <v>653</v>
      </c>
      <c r="M246" s="1" t="s">
        <v>457</v>
      </c>
      <c r="N246" s="1" t="s">
        <v>276</v>
      </c>
      <c r="O246" s="55" t="s">
        <v>1143</v>
      </c>
      <c r="P246" s="55" t="s">
        <v>278</v>
      </c>
      <c r="Q246" s="2">
        <v>60.2</v>
      </c>
      <c r="R246" s="62">
        <v>2.9</v>
      </c>
      <c r="S246" s="63" t="s">
        <v>97</v>
      </c>
      <c r="V246">
        <v>45.754778760372297</v>
      </c>
      <c r="W246">
        <v>14.993441242769499</v>
      </c>
      <c r="X246" s="4">
        <v>45.753999999999998</v>
      </c>
      <c r="Y246" s="4">
        <v>14.994999999999999</v>
      </c>
      <c r="Z246" s="264">
        <f t="shared" si="26"/>
        <v>7.7876037229884787E-4</v>
      </c>
      <c r="AA246" s="264">
        <f t="shared" si="27"/>
        <v>-1.5587572304998076E-3</v>
      </c>
      <c r="AB246" s="5" t="s">
        <v>655</v>
      </c>
      <c r="AC246" s="5" t="s">
        <v>656</v>
      </c>
      <c r="AE246" s="52">
        <v>1220</v>
      </c>
      <c r="AF246" s="52"/>
      <c r="AG246" s="52"/>
      <c r="AH246" s="79">
        <v>1327</v>
      </c>
      <c r="AI246" s="79">
        <v>469</v>
      </c>
      <c r="AJ246" s="71">
        <f t="shared" si="28"/>
        <v>858</v>
      </c>
      <c r="AK246" s="9">
        <v>12.9</v>
      </c>
      <c r="AL246" s="2">
        <v>16.3</v>
      </c>
      <c r="AM246" s="9">
        <v>22</v>
      </c>
      <c r="AN246" s="2">
        <v>-4.3</v>
      </c>
      <c r="AO246" s="9">
        <v>-5.5</v>
      </c>
      <c r="AP246" s="9">
        <v>27.5</v>
      </c>
      <c r="AQ246" s="2">
        <v>5</v>
      </c>
      <c r="AT246" s="9">
        <v>7</v>
      </c>
      <c r="AU246" s="1"/>
      <c r="AV246" s="79" t="s">
        <v>59</v>
      </c>
      <c r="AW246" s="10">
        <v>13.360655737704899</v>
      </c>
      <c r="AX246" s="120">
        <f t="shared" si="31"/>
        <v>189.57142857142858</v>
      </c>
      <c r="AY246" s="119">
        <v>25</v>
      </c>
      <c r="AZ246" s="1" t="s">
        <v>358</v>
      </c>
      <c r="BA246" s="1" t="s">
        <v>76</v>
      </c>
      <c r="BB246" s="54">
        <v>0.75836972343522602</v>
      </c>
      <c r="BC246" s="54">
        <v>0</v>
      </c>
      <c r="BD246" s="54">
        <v>0.24163027656477401</v>
      </c>
      <c r="BE246" s="1" t="s">
        <v>282</v>
      </c>
      <c r="BF246" s="1" t="s">
        <v>79</v>
      </c>
      <c r="BG246" s="56" t="s">
        <v>102</v>
      </c>
      <c r="BH246" s="56" t="s">
        <v>79</v>
      </c>
      <c r="BI246" s="56" t="s">
        <v>79</v>
      </c>
      <c r="BJ246" s="56" t="s">
        <v>79</v>
      </c>
      <c r="BK246" s="56" t="s">
        <v>79</v>
      </c>
      <c r="BL246" s="56" t="s">
        <v>131</v>
      </c>
      <c r="BM246" s="56">
        <v>1953</v>
      </c>
      <c r="BN246" s="1">
        <f t="shared" si="32"/>
        <v>61</v>
      </c>
      <c r="BO246" s="56">
        <v>1</v>
      </c>
      <c r="BP246" s="56" t="s">
        <v>78</v>
      </c>
      <c r="BQ246" s="56" t="s">
        <v>79</v>
      </c>
      <c r="BR246" s="56" t="s">
        <v>79</v>
      </c>
      <c r="BS246" s="56" t="s">
        <v>79</v>
      </c>
      <c r="BT246" s="1" t="s">
        <v>283</v>
      </c>
      <c r="BV246" s="12">
        <v>687</v>
      </c>
      <c r="BW246" s="12">
        <v>521</v>
      </c>
      <c r="BX246" s="12">
        <v>0</v>
      </c>
      <c r="BY246" s="12">
        <v>0</v>
      </c>
      <c r="BZ246" s="12">
        <v>0</v>
      </c>
      <c r="CA246" s="12">
        <v>0</v>
      </c>
      <c r="CB246" s="12">
        <v>166</v>
      </c>
      <c r="CC246" s="12">
        <v>0</v>
      </c>
      <c r="CD246" s="12">
        <v>0</v>
      </c>
      <c r="CE246" s="1">
        <v>5</v>
      </c>
      <c r="CF246" s="3">
        <v>1999</v>
      </c>
      <c r="CG246" s="12">
        <v>291</v>
      </c>
      <c r="CH246" s="12">
        <v>15</v>
      </c>
      <c r="CI246" s="12">
        <v>0</v>
      </c>
      <c r="CJ246" s="12">
        <v>0</v>
      </c>
      <c r="CK246" s="12">
        <v>0</v>
      </c>
      <c r="CL246" s="12">
        <v>0</v>
      </c>
      <c r="CM246" s="12">
        <v>276</v>
      </c>
      <c r="CN246" s="12">
        <v>0</v>
      </c>
      <c r="CO246" s="12">
        <v>0</v>
      </c>
      <c r="CP246" s="1">
        <v>5</v>
      </c>
      <c r="CQ246" s="3">
        <v>1999</v>
      </c>
      <c r="CR246" s="12">
        <v>277</v>
      </c>
      <c r="CS246" s="12">
        <v>85</v>
      </c>
      <c r="CT246" s="12">
        <v>0</v>
      </c>
      <c r="CU246" s="12">
        <v>0</v>
      </c>
      <c r="CV246" s="12">
        <v>0</v>
      </c>
      <c r="CW246" s="12">
        <v>0</v>
      </c>
      <c r="CX246" s="12">
        <v>192</v>
      </c>
      <c r="CY246" s="12">
        <v>0</v>
      </c>
      <c r="CZ246" s="12">
        <v>0</v>
      </c>
      <c r="DA246" s="1">
        <v>5</v>
      </c>
      <c r="DB246" s="3">
        <v>1999</v>
      </c>
      <c r="DC246" s="12">
        <v>568</v>
      </c>
      <c r="DD246" s="12">
        <v>100</v>
      </c>
      <c r="DE246" s="12">
        <v>0</v>
      </c>
      <c r="DF246" s="12">
        <v>0</v>
      </c>
      <c r="DG246" s="12">
        <v>0</v>
      </c>
      <c r="DH246" s="12">
        <v>0</v>
      </c>
      <c r="DI246" s="12">
        <v>468</v>
      </c>
      <c r="DJ246" s="12">
        <v>0</v>
      </c>
      <c r="DK246" s="12">
        <v>0</v>
      </c>
      <c r="DL246" s="14">
        <v>0.83</v>
      </c>
      <c r="DM246" s="14">
        <f>CG246/DC246</f>
        <v>0.51232394366197187</v>
      </c>
      <c r="DP246" s="122"/>
      <c r="DQ246" s="122"/>
      <c r="DR246" s="183"/>
      <c r="DS246" s="183"/>
      <c r="DT246" s="183"/>
      <c r="DY246" s="184"/>
      <c r="DZ246" s="184"/>
      <c r="EA246" s="184"/>
      <c r="EB246" s="185"/>
      <c r="EC246" s="186"/>
      <c r="ED246" s="186"/>
      <c r="EE246" s="186"/>
      <c r="EF246" s="181"/>
    </row>
    <row r="247" spans="1:137" ht="14" customHeight="1">
      <c r="A247" s="1" t="s">
        <v>652</v>
      </c>
      <c r="B247" s="84" t="s">
        <v>997</v>
      </c>
      <c r="C247" s="84"/>
      <c r="G247" s="84"/>
      <c r="H247" s="84"/>
      <c r="I247" s="84"/>
      <c r="J247" s="84"/>
      <c r="M247" s="1" t="s">
        <v>457</v>
      </c>
      <c r="N247" s="1" t="s">
        <v>276</v>
      </c>
      <c r="O247" s="55" t="s">
        <v>657</v>
      </c>
      <c r="Q247" s="1">
        <v>60.2</v>
      </c>
      <c r="R247" s="1"/>
      <c r="S247" s="1"/>
      <c r="V247">
        <v>45.754778760372297</v>
      </c>
      <c r="W247">
        <v>14.993441242769499</v>
      </c>
      <c r="X247" s="4">
        <v>45.75</v>
      </c>
      <c r="Y247" s="4">
        <v>15</v>
      </c>
      <c r="Z247" s="264">
        <f t="shared" si="26"/>
        <v>4.778760372296631E-3</v>
      </c>
      <c r="AA247" s="264">
        <f t="shared" si="27"/>
        <v>-6.5587572305005892E-3</v>
      </c>
      <c r="AB247" s="1" t="s">
        <v>655</v>
      </c>
      <c r="AC247" s="1"/>
      <c r="AD247" s="79"/>
      <c r="AE247" s="1"/>
      <c r="AF247" s="1"/>
      <c r="AG247" s="1"/>
      <c r="AH247" s="79">
        <v>1327</v>
      </c>
      <c r="AI247" s="79">
        <v>469</v>
      </c>
      <c r="AJ247" s="71">
        <f t="shared" si="28"/>
        <v>858</v>
      </c>
      <c r="AK247" s="9">
        <v>12.9</v>
      </c>
      <c r="AM247" s="9">
        <v>22</v>
      </c>
      <c r="AO247" s="9">
        <v>-5.5</v>
      </c>
      <c r="AP247" s="9">
        <v>27.5</v>
      </c>
      <c r="AT247" s="9">
        <v>7</v>
      </c>
      <c r="AU247" s="1"/>
      <c r="AV247" s="79" t="s">
        <v>59</v>
      </c>
      <c r="AW247" s="1"/>
      <c r="AX247" s="120">
        <f t="shared" si="31"/>
        <v>189.57142857142858</v>
      </c>
      <c r="AY247" s="119">
        <v>25</v>
      </c>
      <c r="AZ247" s="1" t="s">
        <v>180</v>
      </c>
      <c r="BN247" s="1">
        <f t="shared" si="32"/>
        <v>2014</v>
      </c>
      <c r="BV247" s="1">
        <v>930</v>
      </c>
      <c r="BW247" s="1"/>
      <c r="BX247" s="1"/>
      <c r="BY247" s="1"/>
      <c r="BZ247" s="1"/>
      <c r="CA247" s="1"/>
      <c r="CB247" s="1"/>
      <c r="CC247" s="1"/>
      <c r="CD247" s="1"/>
      <c r="CE247" s="55" t="s">
        <v>360</v>
      </c>
      <c r="CF247" s="1"/>
      <c r="CG247" s="1">
        <v>181</v>
      </c>
      <c r="CH247" s="1"/>
      <c r="CI247" s="1"/>
      <c r="CJ247" s="1"/>
      <c r="CK247" s="1"/>
      <c r="CL247" s="1"/>
      <c r="CM247" s="1"/>
      <c r="CN247" s="1"/>
      <c r="CO247" s="1"/>
      <c r="CP247" s="55" t="s">
        <v>359</v>
      </c>
      <c r="CQ247" s="1">
        <v>1980</v>
      </c>
      <c r="CR247" s="1">
        <v>178</v>
      </c>
      <c r="CS247" s="1"/>
      <c r="CT247" s="1"/>
      <c r="CU247" s="1"/>
      <c r="CV247" s="1"/>
      <c r="CW247" s="1"/>
      <c r="CX247" s="1"/>
      <c r="CY247" s="1"/>
      <c r="CZ247" s="1"/>
      <c r="DA247" s="55" t="s">
        <v>359</v>
      </c>
      <c r="DB247" s="1"/>
      <c r="DC247" s="1">
        <v>181</v>
      </c>
      <c r="DL247" s="1"/>
      <c r="DM247" s="91">
        <v>0.19</v>
      </c>
      <c r="DP247" s="122"/>
      <c r="DQ247" s="122"/>
      <c r="DR247" s="183"/>
      <c r="DS247" s="183"/>
      <c r="DT247" s="183"/>
      <c r="DY247" s="184"/>
      <c r="DZ247" s="184"/>
      <c r="EA247" s="184"/>
      <c r="EB247" s="185"/>
      <c r="EC247" s="186"/>
      <c r="ED247" s="186"/>
      <c r="EE247" s="186"/>
      <c r="EF247" s="181"/>
    </row>
    <row r="248" spans="1:137" ht="14" customHeight="1">
      <c r="A248" s="1" t="s">
        <v>652</v>
      </c>
      <c r="B248" s="84" t="s">
        <v>997</v>
      </c>
      <c r="C248" s="84"/>
      <c r="G248" s="84"/>
      <c r="H248" s="84"/>
      <c r="I248" s="84"/>
      <c r="J248" s="84"/>
      <c r="M248" s="1" t="s">
        <v>457</v>
      </c>
      <c r="N248" s="1" t="s">
        <v>276</v>
      </c>
      <c r="O248" s="55" t="s">
        <v>654</v>
      </c>
      <c r="Q248" s="1">
        <v>60.2</v>
      </c>
      <c r="R248" s="1"/>
      <c r="S248" s="1"/>
      <c r="V248">
        <v>45.754778760372297</v>
      </c>
      <c r="W248">
        <v>14.993441242769499</v>
      </c>
      <c r="X248" s="4">
        <v>45.75</v>
      </c>
      <c r="Y248" s="4">
        <v>15</v>
      </c>
      <c r="Z248" s="264">
        <f t="shared" si="26"/>
        <v>4.778760372296631E-3</v>
      </c>
      <c r="AA248" s="264">
        <f t="shared" si="27"/>
        <v>-6.5587572305005892E-3</v>
      </c>
      <c r="AB248" s="1" t="s">
        <v>655</v>
      </c>
      <c r="AC248" s="1"/>
      <c r="AD248" s="79"/>
      <c r="AE248" s="1"/>
      <c r="AF248" s="1"/>
      <c r="AG248" s="1"/>
      <c r="AH248" s="79">
        <v>1327</v>
      </c>
      <c r="AI248" s="79">
        <v>469</v>
      </c>
      <c r="AJ248" s="71">
        <f t="shared" si="28"/>
        <v>858</v>
      </c>
      <c r="AK248" s="9">
        <v>12.9</v>
      </c>
      <c r="AM248" s="9">
        <v>22</v>
      </c>
      <c r="AO248" s="9">
        <v>-5.5</v>
      </c>
      <c r="AP248" s="9">
        <v>27.5</v>
      </c>
      <c r="AT248" s="9">
        <v>7</v>
      </c>
      <c r="AU248" s="1"/>
      <c r="AV248" s="79" t="s">
        <v>59</v>
      </c>
      <c r="AW248" s="1"/>
      <c r="AX248" s="120">
        <f t="shared" si="31"/>
        <v>189.57142857142858</v>
      </c>
      <c r="AY248" s="119">
        <v>25</v>
      </c>
      <c r="AZ248" s="1" t="s">
        <v>358</v>
      </c>
      <c r="BN248" s="1">
        <f t="shared" si="32"/>
        <v>2014</v>
      </c>
      <c r="BV248" s="1">
        <v>687</v>
      </c>
      <c r="BW248" s="1"/>
      <c r="BX248" s="1"/>
      <c r="BY248" s="1"/>
      <c r="BZ248" s="1"/>
      <c r="CA248" s="1"/>
      <c r="CB248" s="1"/>
      <c r="CC248" s="1"/>
      <c r="CD248" s="1"/>
      <c r="CE248" s="55" t="s">
        <v>451</v>
      </c>
      <c r="CF248" s="1"/>
      <c r="CG248" s="1">
        <v>291</v>
      </c>
      <c r="CH248" s="1"/>
      <c r="CI248" s="1"/>
      <c r="CJ248" s="1"/>
      <c r="CK248" s="1"/>
      <c r="CL248" s="1"/>
      <c r="CM248" s="1"/>
      <c r="CN248" s="1"/>
      <c r="CO248" s="1"/>
      <c r="CP248" s="55" t="s">
        <v>451</v>
      </c>
      <c r="CQ248" s="1">
        <v>1999</v>
      </c>
      <c r="CR248" s="1">
        <v>277</v>
      </c>
      <c r="CS248" s="1"/>
      <c r="CT248" s="1"/>
      <c r="CU248" s="1"/>
      <c r="CV248" s="1"/>
      <c r="CW248" s="1"/>
      <c r="CX248" s="1"/>
      <c r="CY248" s="1"/>
      <c r="CZ248" s="1"/>
      <c r="DA248" s="55" t="s">
        <v>451</v>
      </c>
      <c r="DB248" s="1"/>
      <c r="DC248" s="1">
        <v>568</v>
      </c>
      <c r="DL248" s="1"/>
      <c r="DM248" s="91">
        <v>0.83</v>
      </c>
      <c r="DP248" s="122"/>
      <c r="DQ248" s="122"/>
      <c r="DR248" s="183"/>
      <c r="DS248" s="183"/>
      <c r="DT248" s="183"/>
      <c r="DY248" s="184"/>
      <c r="DZ248" s="184"/>
      <c r="EA248" s="184"/>
      <c r="EB248" s="185"/>
      <c r="EC248" s="186"/>
      <c r="ED248" s="186"/>
      <c r="EE248" s="186"/>
      <c r="EF248" s="181"/>
    </row>
    <row r="249" spans="1:137" ht="27">
      <c r="A249" s="1" t="s">
        <v>274</v>
      </c>
      <c r="B249" s="84" t="s">
        <v>997</v>
      </c>
      <c r="C249" s="84" t="s">
        <v>997</v>
      </c>
      <c r="D249" s="1">
        <v>2002</v>
      </c>
      <c r="G249" s="84"/>
      <c r="H249" s="84"/>
      <c r="I249" s="84"/>
      <c r="J249" s="84"/>
      <c r="K249" s="1" t="s">
        <v>275</v>
      </c>
      <c r="M249" s="1" t="s">
        <v>457</v>
      </c>
      <c r="N249" s="1" t="s">
        <v>276</v>
      </c>
      <c r="O249" s="55" t="s">
        <v>277</v>
      </c>
      <c r="P249" s="55" t="s">
        <v>278</v>
      </c>
      <c r="Q249" s="2">
        <v>51.3</v>
      </c>
      <c r="R249" s="56">
        <v>1.91</v>
      </c>
      <c r="S249" s="3" t="s">
        <v>97</v>
      </c>
      <c r="V249">
        <v>45.674049919214298</v>
      </c>
      <c r="W249">
        <v>15.0091171165116</v>
      </c>
      <c r="X249" s="4">
        <v>45.674599999999998</v>
      </c>
      <c r="Y249" s="4">
        <v>15.0084</v>
      </c>
      <c r="Z249" s="264">
        <f t="shared" si="26"/>
        <v>-5.5008078570040198E-4</v>
      </c>
      <c r="AA249" s="264">
        <f t="shared" si="27"/>
        <v>7.1711651160022427E-4</v>
      </c>
      <c r="AB249" s="5" t="s">
        <v>279</v>
      </c>
      <c r="AC249" s="5" t="s">
        <v>280</v>
      </c>
      <c r="AD249" s="6" t="s">
        <v>281</v>
      </c>
      <c r="AE249" s="52">
        <v>1500</v>
      </c>
      <c r="AF249" s="52"/>
      <c r="AG249" s="52"/>
      <c r="AH249" s="53">
        <v>1335</v>
      </c>
      <c r="AI249" s="53">
        <v>469</v>
      </c>
      <c r="AJ249" s="71">
        <f t="shared" si="28"/>
        <v>866</v>
      </c>
      <c r="AK249" s="117">
        <v>19.5</v>
      </c>
      <c r="AL249" s="2">
        <v>15.8</v>
      </c>
      <c r="AM249" s="9">
        <v>22</v>
      </c>
      <c r="AN249" s="2">
        <v>-3.6</v>
      </c>
      <c r="AO249" s="9">
        <v>-5.2</v>
      </c>
      <c r="AP249" s="9">
        <v>27.2</v>
      </c>
      <c r="AQ249" s="2">
        <v>5</v>
      </c>
      <c r="AT249" s="9">
        <v>7.1</v>
      </c>
      <c r="AU249" s="48" t="s">
        <v>569</v>
      </c>
      <c r="AV249" s="9" t="s">
        <v>59</v>
      </c>
      <c r="AW249" s="10">
        <v>10.533333333333299</v>
      </c>
      <c r="AX249" s="120">
        <f t="shared" si="31"/>
        <v>188.02816901408451</v>
      </c>
      <c r="AY249" s="119">
        <v>24</v>
      </c>
      <c r="AZ249" s="1" t="s">
        <v>833</v>
      </c>
      <c r="BA249" s="1" t="s">
        <v>76</v>
      </c>
      <c r="BB249" s="54">
        <v>0.40098400984009802</v>
      </c>
      <c r="BC249" s="54">
        <v>0</v>
      </c>
      <c r="BD249" s="54">
        <v>0.59901599015990203</v>
      </c>
      <c r="BE249" s="1" t="s">
        <v>282</v>
      </c>
      <c r="BF249" s="1" t="s">
        <v>79</v>
      </c>
      <c r="BG249" s="56" t="s">
        <v>102</v>
      </c>
      <c r="BH249" s="56" t="s">
        <v>79</v>
      </c>
      <c r="BI249" s="56" t="s">
        <v>79</v>
      </c>
      <c r="BJ249" s="56" t="s">
        <v>79</v>
      </c>
      <c r="BK249" s="56" t="s">
        <v>79</v>
      </c>
      <c r="BL249" s="56" t="s">
        <v>131</v>
      </c>
      <c r="BM249" s="56">
        <v>1894</v>
      </c>
      <c r="BN249" s="1">
        <f t="shared" si="32"/>
        <v>120</v>
      </c>
      <c r="BO249" s="56">
        <v>1</v>
      </c>
      <c r="BP249" s="56" t="s">
        <v>78</v>
      </c>
      <c r="BQ249" s="56" t="s">
        <v>79</v>
      </c>
      <c r="BR249" s="56" t="s">
        <v>79</v>
      </c>
      <c r="BS249" s="56" t="s">
        <v>79</v>
      </c>
      <c r="BT249" s="1" t="s">
        <v>283</v>
      </c>
      <c r="BV249" s="12">
        <v>813</v>
      </c>
      <c r="BW249" s="12">
        <v>326</v>
      </c>
      <c r="BX249" s="12">
        <v>0</v>
      </c>
      <c r="BY249" s="12">
        <v>0</v>
      </c>
      <c r="BZ249" s="12">
        <v>0</v>
      </c>
      <c r="CA249" s="12">
        <v>0</v>
      </c>
      <c r="CB249" s="12">
        <v>487</v>
      </c>
      <c r="CC249" s="12">
        <v>0</v>
      </c>
      <c r="CD249" s="12">
        <v>0</v>
      </c>
      <c r="CE249" s="1">
        <v>5</v>
      </c>
      <c r="CF249" s="3">
        <v>1985</v>
      </c>
      <c r="CG249" s="12">
        <v>122</v>
      </c>
      <c r="CH249" s="12">
        <v>28</v>
      </c>
      <c r="CI249" s="12">
        <v>0</v>
      </c>
      <c r="CJ249" s="12">
        <v>0</v>
      </c>
      <c r="CK249" s="12">
        <v>0</v>
      </c>
      <c r="CL249" s="12">
        <v>0</v>
      </c>
      <c r="CM249" s="12">
        <v>94</v>
      </c>
      <c r="CN249" s="12">
        <v>0</v>
      </c>
      <c r="CO249" s="12">
        <v>0</v>
      </c>
      <c r="CP249" s="1">
        <v>5</v>
      </c>
      <c r="CQ249" s="3">
        <v>1985</v>
      </c>
      <c r="CR249" s="12">
        <v>16</v>
      </c>
      <c r="CS249" s="12">
        <v>4</v>
      </c>
      <c r="CT249" s="12">
        <v>0</v>
      </c>
      <c r="CU249" s="12">
        <v>0</v>
      </c>
      <c r="CV249" s="12">
        <v>0</v>
      </c>
      <c r="CW249" s="12">
        <v>0</v>
      </c>
      <c r="CX249" s="12">
        <v>12</v>
      </c>
      <c r="CY249" s="12">
        <v>0</v>
      </c>
      <c r="CZ249" s="12">
        <v>0</v>
      </c>
      <c r="DA249" s="1">
        <v>5</v>
      </c>
      <c r="DB249" s="3">
        <v>1985</v>
      </c>
      <c r="DC249" s="12">
        <v>138</v>
      </c>
      <c r="DD249" s="12">
        <v>32</v>
      </c>
      <c r="DE249" s="12">
        <v>0</v>
      </c>
      <c r="DF249" s="12">
        <v>0</v>
      </c>
      <c r="DG249" s="12">
        <v>0</v>
      </c>
      <c r="DH249" s="12">
        <v>0</v>
      </c>
      <c r="DI249" s="12">
        <v>106</v>
      </c>
      <c r="DJ249" s="12">
        <v>0</v>
      </c>
      <c r="DK249" s="12">
        <v>0</v>
      </c>
      <c r="DL249" s="14">
        <v>0.16974169741697401</v>
      </c>
      <c r="DM249" s="14">
        <f>CG249/DC249</f>
        <v>0.88405797101449279</v>
      </c>
      <c r="DP249" s="122"/>
      <c r="DQ249" s="122"/>
      <c r="DR249" s="183"/>
      <c r="DS249" s="183"/>
      <c r="DT249" s="183"/>
      <c r="DY249" s="184"/>
      <c r="DZ249" s="184"/>
      <c r="EA249" s="184"/>
      <c r="EB249" s="185"/>
      <c r="EC249" s="188">
        <v>6.9605499999999996</v>
      </c>
      <c r="ED249" s="188">
        <v>6.0582500000000001</v>
      </c>
      <c r="EE249" s="188">
        <v>2.4431500000000002</v>
      </c>
      <c r="EF249" s="181"/>
    </row>
    <row r="250" spans="1:137" ht="15">
      <c r="A250" s="1" t="s">
        <v>274</v>
      </c>
      <c r="B250" s="85" t="s">
        <v>997</v>
      </c>
      <c r="C250" s="85"/>
      <c r="D250" s="1">
        <v>2002</v>
      </c>
      <c r="E250" s="48" t="s">
        <v>682</v>
      </c>
      <c r="F250" s="48" t="s">
        <v>568</v>
      </c>
      <c r="G250" s="85" t="s">
        <v>997</v>
      </c>
      <c r="H250" s="85" t="s">
        <v>997</v>
      </c>
      <c r="I250" s="85" t="s">
        <v>997</v>
      </c>
      <c r="J250" s="85"/>
      <c r="M250" s="1" t="s">
        <v>457</v>
      </c>
      <c r="N250" s="48" t="s">
        <v>276</v>
      </c>
      <c r="O250" s="48"/>
      <c r="P250" s="48"/>
      <c r="Q250" s="48">
        <v>51</v>
      </c>
      <c r="R250" s="48"/>
      <c r="S250" s="48"/>
      <c r="T250" s="48"/>
      <c r="U250" s="48"/>
      <c r="V250">
        <v>45.674049919214298</v>
      </c>
      <c r="W250">
        <v>15.0091171165116</v>
      </c>
      <c r="X250" s="93">
        <v>45.66</v>
      </c>
      <c r="Y250" s="93">
        <v>15.02</v>
      </c>
      <c r="Z250" s="264">
        <f t="shared" si="26"/>
        <v>1.4049919214301099E-2</v>
      </c>
      <c r="AA250" s="264">
        <f t="shared" si="27"/>
        <v>-1.0882883488399386E-2</v>
      </c>
      <c r="AB250" s="1"/>
      <c r="AC250" s="48">
        <v>865</v>
      </c>
      <c r="AD250" s="49"/>
      <c r="AE250" s="48">
        <v>1579</v>
      </c>
      <c r="AF250" s="48">
        <v>345</v>
      </c>
      <c r="AG250" s="48"/>
      <c r="AH250" s="53">
        <v>1335</v>
      </c>
      <c r="AI250" s="53">
        <v>469</v>
      </c>
      <c r="AJ250" s="71">
        <f t="shared" si="28"/>
        <v>866</v>
      </c>
      <c r="AK250" s="117">
        <v>19.5</v>
      </c>
      <c r="AL250" s="118">
        <v>16.899999999999999</v>
      </c>
      <c r="AM250" s="9">
        <v>22</v>
      </c>
      <c r="AN250" s="118">
        <v>-1.9</v>
      </c>
      <c r="AO250" s="9">
        <v>-5.2</v>
      </c>
      <c r="AP250" s="9">
        <v>27.2</v>
      </c>
      <c r="AQ250" s="118">
        <v>7.7</v>
      </c>
      <c r="AR250" s="118"/>
      <c r="AS250" s="118">
        <v>15.9</v>
      </c>
      <c r="AT250" s="9">
        <v>7.1</v>
      </c>
      <c r="AU250" s="48" t="s">
        <v>569</v>
      </c>
      <c r="AV250" s="9" t="s">
        <v>59</v>
      </c>
      <c r="AW250" s="10">
        <v>10.533333333333299</v>
      </c>
      <c r="AX250" s="120">
        <f t="shared" si="31"/>
        <v>188.02816901408451</v>
      </c>
      <c r="AY250" s="119">
        <v>24</v>
      </c>
      <c r="AZ250" s="48" t="s">
        <v>859</v>
      </c>
      <c r="BN250" s="1">
        <f t="shared" si="32"/>
        <v>2014</v>
      </c>
      <c r="BU250" s="48" t="s">
        <v>147</v>
      </c>
      <c r="BV250" s="48">
        <v>813</v>
      </c>
      <c r="BW250" s="1"/>
      <c r="BX250" s="1"/>
      <c r="BY250" s="1"/>
      <c r="BZ250" s="1"/>
      <c r="CA250" s="1"/>
      <c r="CB250" s="1"/>
      <c r="CC250" s="1"/>
      <c r="CD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B250" s="1"/>
      <c r="DC250" s="48">
        <v>299</v>
      </c>
      <c r="DL250" s="1"/>
      <c r="DN250" s="48">
        <v>110</v>
      </c>
      <c r="DO250" s="50" t="s">
        <v>148</v>
      </c>
      <c r="DP250" s="122">
        <v>50</v>
      </c>
      <c r="DQ250" s="253">
        <v>3</v>
      </c>
      <c r="DR250" s="183">
        <v>0.27</v>
      </c>
      <c r="DS250" s="183">
        <v>0.42</v>
      </c>
      <c r="DT250" s="183">
        <v>0.48</v>
      </c>
      <c r="DU250" s="1">
        <v>110</v>
      </c>
      <c r="DV250" s="1">
        <v>135</v>
      </c>
      <c r="DX250" s="1">
        <v>10.6</v>
      </c>
      <c r="DY250" s="184" t="s">
        <v>1243</v>
      </c>
      <c r="DZ250" s="184">
        <v>5056272</v>
      </c>
      <c r="EA250" s="184">
        <v>501558</v>
      </c>
      <c r="EB250" s="185" t="s">
        <v>1254</v>
      </c>
      <c r="EC250" s="188">
        <v>6.9605499999999996</v>
      </c>
      <c r="ED250" s="188">
        <v>6.0582500000000001</v>
      </c>
      <c r="EE250" s="188">
        <v>2.4431500000000002</v>
      </c>
      <c r="EF250" s="181" t="s">
        <v>1255</v>
      </c>
    </row>
    <row r="251" spans="1:137" ht="15">
      <c r="A251" s="1" t="s">
        <v>274</v>
      </c>
      <c r="B251" s="84" t="s">
        <v>997</v>
      </c>
      <c r="C251" s="84"/>
      <c r="D251" s="1">
        <v>2002</v>
      </c>
      <c r="G251" s="84"/>
      <c r="H251" s="84"/>
      <c r="I251" s="84"/>
      <c r="J251" s="84"/>
      <c r="M251" s="1" t="s">
        <v>457</v>
      </c>
      <c r="N251" s="1" t="s">
        <v>276</v>
      </c>
      <c r="O251" s="55" t="s">
        <v>277</v>
      </c>
      <c r="Q251" s="1">
        <v>51.3</v>
      </c>
      <c r="R251" s="1"/>
      <c r="S251" s="1"/>
      <c r="V251">
        <v>45.674049919214298</v>
      </c>
      <c r="W251">
        <v>15.0091171165116</v>
      </c>
      <c r="X251" s="4">
        <v>45.66</v>
      </c>
      <c r="Y251" s="4">
        <v>15.02</v>
      </c>
      <c r="Z251" s="264">
        <f t="shared" si="26"/>
        <v>1.4049919214301099E-2</v>
      </c>
      <c r="AA251" s="264">
        <f t="shared" si="27"/>
        <v>-1.0882883488399386E-2</v>
      </c>
      <c r="AB251" s="1" t="s">
        <v>279</v>
      </c>
      <c r="AC251" s="1"/>
      <c r="AD251" s="79"/>
      <c r="AE251" s="1"/>
      <c r="AF251" s="1"/>
      <c r="AG251" s="1"/>
      <c r="AH251" s="53">
        <v>1335</v>
      </c>
      <c r="AI251" s="53">
        <v>469</v>
      </c>
      <c r="AJ251" s="71">
        <f t="shared" si="28"/>
        <v>866</v>
      </c>
      <c r="AK251" s="117">
        <v>19.5</v>
      </c>
      <c r="AL251" s="2">
        <v>15.8</v>
      </c>
      <c r="AM251" s="9">
        <v>22</v>
      </c>
      <c r="AN251" s="2">
        <v>-3.6</v>
      </c>
      <c r="AO251" s="9">
        <v>-5.2</v>
      </c>
      <c r="AP251" s="9">
        <v>27.2</v>
      </c>
      <c r="AQ251" s="2">
        <v>5</v>
      </c>
      <c r="AT251" s="9">
        <v>7.1</v>
      </c>
      <c r="AU251" s="48" t="s">
        <v>569</v>
      </c>
      <c r="AV251" s="9" t="s">
        <v>59</v>
      </c>
      <c r="AW251" s="10">
        <v>10.533333333333299</v>
      </c>
      <c r="AX251" s="120">
        <f t="shared" si="31"/>
        <v>188.02816901408451</v>
      </c>
      <c r="AY251" s="119">
        <v>24</v>
      </c>
      <c r="AZ251" s="1" t="s">
        <v>180</v>
      </c>
      <c r="BN251" s="1">
        <f t="shared" si="32"/>
        <v>2014</v>
      </c>
      <c r="BV251" s="1">
        <v>813</v>
      </c>
      <c r="BW251" s="1"/>
      <c r="BX251" s="1"/>
      <c r="BY251" s="1"/>
      <c r="BZ251" s="1"/>
      <c r="CA251" s="1"/>
      <c r="CB251" s="1"/>
      <c r="CC251" s="1"/>
      <c r="CD251" s="1"/>
      <c r="CE251" s="55" t="s">
        <v>451</v>
      </c>
      <c r="CF251" s="1"/>
      <c r="CG251" s="1">
        <v>122</v>
      </c>
      <c r="CH251" s="1"/>
      <c r="CI251" s="1"/>
      <c r="CJ251" s="1"/>
      <c r="CK251" s="1"/>
      <c r="CL251" s="1"/>
      <c r="CM251" s="1"/>
      <c r="CN251" s="1"/>
      <c r="CO251" s="1"/>
      <c r="CP251" s="55" t="s">
        <v>451</v>
      </c>
      <c r="CQ251" s="1">
        <v>1985</v>
      </c>
      <c r="CR251" s="1">
        <v>16</v>
      </c>
      <c r="CS251" s="1"/>
      <c r="CT251" s="1"/>
      <c r="CU251" s="1"/>
      <c r="CV251" s="1"/>
      <c r="CW251" s="1"/>
      <c r="CX251" s="1"/>
      <c r="CY251" s="1"/>
      <c r="CZ251" s="1"/>
      <c r="DA251" s="55" t="s">
        <v>451</v>
      </c>
      <c r="DB251" s="1"/>
      <c r="DC251" s="1">
        <v>138</v>
      </c>
      <c r="DL251" s="1"/>
      <c r="DM251" s="91">
        <v>0.17</v>
      </c>
      <c r="DP251" s="122"/>
      <c r="DQ251" s="122"/>
      <c r="DR251" s="183"/>
      <c r="DS251" s="183"/>
      <c r="DT251" s="183"/>
      <c r="DY251" s="184"/>
      <c r="DZ251" s="184"/>
      <c r="EA251" s="184"/>
      <c r="EB251" s="185"/>
      <c r="EC251" s="188">
        <v>6.9605499999999996</v>
      </c>
      <c r="ED251" s="188">
        <v>6.0582500000000001</v>
      </c>
      <c r="EE251" s="188">
        <v>2.4431500000000002</v>
      </c>
      <c r="EF251" s="181"/>
    </row>
    <row r="252" spans="1:137" ht="15">
      <c r="A252" s="103" t="s">
        <v>1094</v>
      </c>
      <c r="G252" s="84"/>
      <c r="H252" s="84"/>
      <c r="I252" s="84"/>
      <c r="J252" s="84"/>
      <c r="M252" s="1" t="s">
        <v>457</v>
      </c>
      <c r="N252" s="1" t="s">
        <v>276</v>
      </c>
      <c r="O252" s="103" t="s">
        <v>1095</v>
      </c>
      <c r="Z252" s="264">
        <f t="shared" si="26"/>
        <v>0</v>
      </c>
      <c r="AA252" s="264">
        <f t="shared" si="27"/>
        <v>0</v>
      </c>
      <c r="AJ252" s="71">
        <f t="shared" si="28"/>
        <v>0</v>
      </c>
      <c r="AK252" s="117"/>
      <c r="AX252" s="120" t="e">
        <f t="shared" si="31"/>
        <v>#DIV/0!</v>
      </c>
      <c r="AY252" s="119"/>
      <c r="BN252" s="1">
        <f t="shared" si="32"/>
        <v>2014</v>
      </c>
      <c r="DP252" s="122"/>
      <c r="DQ252" s="122"/>
      <c r="DR252" s="183"/>
      <c r="DS252" s="183"/>
      <c r="DT252" s="183"/>
      <c r="DY252" s="184"/>
      <c r="DZ252" s="184"/>
      <c r="EA252" s="184"/>
      <c r="EB252" s="185"/>
      <c r="EC252" s="186"/>
      <c r="ED252" s="186"/>
      <c r="EE252" s="186"/>
      <c r="EF252" s="181"/>
    </row>
    <row r="253" spans="1:137" ht="27">
      <c r="A253" s="1" t="s">
        <v>738</v>
      </c>
      <c r="B253" s="84"/>
      <c r="C253" s="84"/>
      <c r="G253" s="84"/>
      <c r="H253" s="84" t="s">
        <v>997</v>
      </c>
      <c r="I253" s="84"/>
      <c r="J253" s="84"/>
      <c r="K253" s="1" t="s">
        <v>739</v>
      </c>
      <c r="M253" s="1" t="s">
        <v>457</v>
      </c>
      <c r="N253" s="1" t="s">
        <v>276</v>
      </c>
      <c r="O253" s="55" t="s">
        <v>1146</v>
      </c>
      <c r="P253" s="55" t="s">
        <v>278</v>
      </c>
      <c r="Q253" s="2">
        <v>15.55</v>
      </c>
      <c r="R253" s="62">
        <v>15.55</v>
      </c>
      <c r="S253" s="63" t="s">
        <v>260</v>
      </c>
      <c r="X253" s="4">
        <v>45.622999999999998</v>
      </c>
      <c r="Y253" s="4">
        <v>14.818</v>
      </c>
      <c r="Z253" s="264">
        <f t="shared" si="26"/>
        <v>-45.622999999999998</v>
      </c>
      <c r="AA253" s="264">
        <f t="shared" si="27"/>
        <v>-14.818</v>
      </c>
      <c r="AB253" s="5" t="s">
        <v>740</v>
      </c>
      <c r="AC253" s="5" t="s">
        <v>741</v>
      </c>
      <c r="AE253" s="52">
        <v>1556</v>
      </c>
      <c r="AF253" s="52"/>
      <c r="AG253" s="52"/>
      <c r="AH253" s="53"/>
      <c r="AI253" s="53"/>
      <c r="AJ253" s="71">
        <f t="shared" si="28"/>
        <v>0</v>
      </c>
      <c r="AK253" s="117"/>
      <c r="AL253" s="2">
        <v>15.8</v>
      </c>
      <c r="AN253" s="2">
        <v>-3.6</v>
      </c>
      <c r="AQ253" s="2">
        <v>5</v>
      </c>
      <c r="AW253" s="10">
        <v>10.1542416452442</v>
      </c>
      <c r="AX253" s="120" t="e">
        <f t="shared" si="31"/>
        <v>#DIV/0!</v>
      </c>
      <c r="AY253" s="119"/>
      <c r="AZ253" s="1" t="s">
        <v>742</v>
      </c>
      <c r="BA253" s="1" t="s">
        <v>76</v>
      </c>
      <c r="BB253" s="54">
        <v>0.62424242424242404</v>
      </c>
      <c r="BC253" s="54">
        <v>5.9090909090909097E-2</v>
      </c>
      <c r="BD253" s="54">
        <v>0.31666666666666704</v>
      </c>
      <c r="BE253" s="1" t="s">
        <v>282</v>
      </c>
      <c r="BF253" s="1" t="s">
        <v>79</v>
      </c>
      <c r="BG253" s="56" t="s">
        <v>102</v>
      </c>
      <c r="BH253" s="56" t="s">
        <v>79</v>
      </c>
      <c r="BI253" s="56" t="s">
        <v>79</v>
      </c>
      <c r="BJ253" s="56" t="s">
        <v>79</v>
      </c>
      <c r="BK253" s="56" t="s">
        <v>79</v>
      </c>
      <c r="BL253" s="56" t="s">
        <v>131</v>
      </c>
      <c r="BM253" s="56">
        <v>1913</v>
      </c>
      <c r="BN253" s="1">
        <f t="shared" si="32"/>
        <v>101</v>
      </c>
      <c r="BO253" s="56">
        <v>1</v>
      </c>
      <c r="BP253" s="56" t="s">
        <v>78</v>
      </c>
      <c r="BQ253" s="56" t="s">
        <v>79</v>
      </c>
      <c r="BR253" s="56" t="s">
        <v>79</v>
      </c>
      <c r="BS253" s="56" t="s">
        <v>79</v>
      </c>
      <c r="BT253" s="1" t="s">
        <v>283</v>
      </c>
      <c r="BV253" s="12">
        <v>660</v>
      </c>
      <c r="BW253" s="12">
        <v>412</v>
      </c>
      <c r="BX253" s="12">
        <v>0</v>
      </c>
      <c r="BY253" s="12">
        <v>1</v>
      </c>
      <c r="BZ253" s="12">
        <v>25</v>
      </c>
      <c r="CA253" s="12">
        <v>13</v>
      </c>
      <c r="CB253" s="12">
        <v>168</v>
      </c>
      <c r="CC253" s="12">
        <v>41</v>
      </c>
      <c r="CD253" s="12">
        <v>0</v>
      </c>
      <c r="CE253" s="1">
        <v>10</v>
      </c>
      <c r="CF253" s="3">
        <v>2001</v>
      </c>
      <c r="CG253" s="57" t="s">
        <v>79</v>
      </c>
      <c r="CH253" s="57" t="s">
        <v>79</v>
      </c>
      <c r="CI253" s="57" t="s">
        <v>79</v>
      </c>
      <c r="CJ253" s="57" t="s">
        <v>79</v>
      </c>
      <c r="CK253" s="57" t="s">
        <v>79</v>
      </c>
      <c r="CL253" s="57" t="s">
        <v>79</v>
      </c>
      <c r="CM253" s="57" t="s">
        <v>79</v>
      </c>
      <c r="CN253" s="57" t="s">
        <v>79</v>
      </c>
      <c r="CO253" s="57" t="s">
        <v>79</v>
      </c>
      <c r="CP253" s="1">
        <v>10</v>
      </c>
      <c r="CQ253" s="3">
        <v>2001</v>
      </c>
      <c r="CR253" s="57" t="s">
        <v>79</v>
      </c>
      <c r="CS253" s="57" t="s">
        <v>79</v>
      </c>
      <c r="CT253" s="57" t="s">
        <v>79</v>
      </c>
      <c r="CU253" s="57" t="s">
        <v>79</v>
      </c>
      <c r="CV253" s="57" t="s">
        <v>79</v>
      </c>
      <c r="CW253" s="57" t="s">
        <v>79</v>
      </c>
      <c r="CX253" s="57" t="s">
        <v>79</v>
      </c>
      <c r="CY253" s="57" t="s">
        <v>79</v>
      </c>
      <c r="CZ253" s="57" t="s">
        <v>79</v>
      </c>
      <c r="DA253" s="1">
        <v>10</v>
      </c>
      <c r="DB253" s="3">
        <v>2001</v>
      </c>
      <c r="DC253" s="12">
        <v>165.7</v>
      </c>
      <c r="DD253" s="58">
        <v>24</v>
      </c>
      <c r="DE253" s="58">
        <v>0</v>
      </c>
      <c r="DF253" s="58">
        <v>0</v>
      </c>
      <c r="DG253" s="58">
        <v>0</v>
      </c>
      <c r="DH253" s="58">
        <v>0</v>
      </c>
      <c r="DI253" s="58">
        <v>136.80000000000001</v>
      </c>
      <c r="DJ253" s="58">
        <v>4.9000000000000004</v>
      </c>
      <c r="DK253" s="58">
        <v>0</v>
      </c>
      <c r="DL253" s="14">
        <v>0.19475494411006</v>
      </c>
      <c r="DM253" s="14" t="s">
        <v>79</v>
      </c>
      <c r="DP253" s="122"/>
      <c r="DQ253" s="122"/>
      <c r="DR253" s="183"/>
      <c r="DS253" s="183"/>
      <c r="DT253" s="183"/>
      <c r="DY253" s="184"/>
      <c r="DZ253" s="184"/>
      <c r="EA253" s="184"/>
      <c r="EB253" s="185"/>
      <c r="EC253" s="186"/>
      <c r="ED253" s="186"/>
      <c r="EE253" s="186"/>
      <c r="EF253" s="181"/>
    </row>
    <row r="254" spans="1:137" ht="15">
      <c r="A254" s="1" t="s">
        <v>738</v>
      </c>
      <c r="B254" s="84"/>
      <c r="C254" s="84"/>
      <c r="G254" s="84"/>
      <c r="H254" s="84"/>
      <c r="I254" s="84"/>
      <c r="J254" s="84"/>
      <c r="M254" s="1" t="s">
        <v>457</v>
      </c>
      <c r="N254" s="1" t="s">
        <v>276</v>
      </c>
      <c r="O254" s="55" t="s">
        <v>348</v>
      </c>
      <c r="Q254" s="1">
        <v>15.55</v>
      </c>
      <c r="R254" s="1"/>
      <c r="S254" s="1"/>
      <c r="X254" s="4">
        <v>45.62</v>
      </c>
      <c r="Y254" s="4">
        <v>14.82</v>
      </c>
      <c r="Z254" s="264">
        <f t="shared" si="26"/>
        <v>-45.62</v>
      </c>
      <c r="AA254" s="264">
        <f t="shared" si="27"/>
        <v>-14.82</v>
      </c>
      <c r="AB254" s="1">
        <v>900</v>
      </c>
      <c r="AC254" s="1"/>
      <c r="AD254" s="79"/>
      <c r="AE254" s="1"/>
      <c r="AF254" s="1"/>
      <c r="AG254" s="1"/>
      <c r="AH254" s="79"/>
      <c r="AI254" s="79"/>
      <c r="AJ254" s="71">
        <f t="shared" si="28"/>
        <v>0</v>
      </c>
      <c r="AK254" s="9"/>
      <c r="AU254" s="1"/>
      <c r="AV254" s="79"/>
      <c r="AW254" s="1"/>
      <c r="AX254" s="120" t="e">
        <f t="shared" si="31"/>
        <v>#DIV/0!</v>
      </c>
      <c r="AY254" s="119"/>
      <c r="AZ254" s="1" t="s">
        <v>742</v>
      </c>
      <c r="BN254" s="1">
        <f t="shared" si="32"/>
        <v>2014</v>
      </c>
      <c r="BV254" s="1">
        <v>660</v>
      </c>
      <c r="BW254" s="1"/>
      <c r="BX254" s="1"/>
      <c r="BY254" s="1"/>
      <c r="BZ254" s="1"/>
      <c r="CA254" s="1"/>
      <c r="CB254" s="1"/>
      <c r="CC254" s="1"/>
      <c r="CD254" s="1"/>
      <c r="CE254" s="55" t="s">
        <v>440</v>
      </c>
      <c r="CF254" s="1"/>
      <c r="CG254" s="1" t="s">
        <v>353</v>
      </c>
      <c r="CH254" s="1"/>
      <c r="CI254" s="1"/>
      <c r="CJ254" s="1"/>
      <c r="CK254" s="1"/>
      <c r="CL254" s="1"/>
      <c r="CM254" s="1"/>
      <c r="CN254" s="1"/>
      <c r="CO254" s="1"/>
      <c r="CP254" s="55" t="s">
        <v>359</v>
      </c>
      <c r="CQ254" s="1">
        <v>2001</v>
      </c>
      <c r="CR254" s="1" t="s">
        <v>353</v>
      </c>
      <c r="CS254" s="1"/>
      <c r="CT254" s="1"/>
      <c r="CU254" s="1"/>
      <c r="CV254" s="1"/>
      <c r="CW254" s="1"/>
      <c r="CX254" s="1"/>
      <c r="CY254" s="1"/>
      <c r="CZ254" s="1"/>
      <c r="DA254" s="55" t="s">
        <v>359</v>
      </c>
      <c r="DB254" s="1"/>
      <c r="DC254" s="1">
        <v>166</v>
      </c>
      <c r="DL254" s="1"/>
      <c r="DM254" s="91">
        <v>0.25</v>
      </c>
      <c r="DP254" s="122"/>
      <c r="DQ254" s="122"/>
      <c r="DR254" s="183"/>
      <c r="DS254" s="183"/>
      <c r="DT254" s="183"/>
      <c r="DY254" s="184"/>
      <c r="DZ254" s="184"/>
      <c r="EA254" s="184"/>
      <c r="EB254" s="185"/>
      <c r="EC254" s="186"/>
      <c r="ED254" s="186"/>
      <c r="EE254" s="186"/>
      <c r="EF254" s="181"/>
    </row>
    <row r="255" spans="1:137" ht="13" customHeight="1">
      <c r="A255" s="103" t="s">
        <v>1096</v>
      </c>
      <c r="G255" s="84"/>
      <c r="H255" s="84" t="s">
        <v>997</v>
      </c>
      <c r="I255" s="84"/>
      <c r="J255" s="84"/>
      <c r="M255" s="1" t="s">
        <v>457</v>
      </c>
      <c r="N255" s="1" t="s">
        <v>276</v>
      </c>
      <c r="O255" s="103" t="s">
        <v>1095</v>
      </c>
      <c r="Z255" s="264">
        <f t="shared" si="26"/>
        <v>0</v>
      </c>
      <c r="AA255" s="264">
        <f t="shared" si="27"/>
        <v>0</v>
      </c>
      <c r="AJ255" s="71">
        <f t="shared" si="28"/>
        <v>0</v>
      </c>
      <c r="AK255" s="117"/>
      <c r="AX255" s="120" t="e">
        <f t="shared" si="31"/>
        <v>#DIV/0!</v>
      </c>
      <c r="AY255" s="119"/>
      <c r="BN255" s="1">
        <f t="shared" si="32"/>
        <v>2014</v>
      </c>
      <c r="DP255" s="122"/>
      <c r="DQ255" s="122"/>
      <c r="DR255" s="183"/>
      <c r="DS255" s="183"/>
      <c r="DT255" s="183"/>
      <c r="DY255" s="184"/>
      <c r="DZ255" s="184"/>
      <c r="EA255" s="184"/>
      <c r="EB255" s="185"/>
      <c r="EC255" s="186"/>
      <c r="ED255" s="186"/>
      <c r="EE255" s="186"/>
      <c r="EF255" s="181"/>
    </row>
    <row r="256" spans="1:137" ht="13" customHeight="1">
      <c r="A256" s="1" t="s">
        <v>54</v>
      </c>
      <c r="B256" s="84" t="s">
        <v>997</v>
      </c>
      <c r="C256" s="86" t="s">
        <v>997</v>
      </c>
      <c r="D256" s="1">
        <v>2006</v>
      </c>
      <c r="E256" s="1" t="s">
        <v>55</v>
      </c>
      <c r="F256" s="1" t="s">
        <v>56</v>
      </c>
      <c r="G256" s="84"/>
      <c r="H256" s="84"/>
      <c r="I256" s="84"/>
      <c r="J256" s="84"/>
      <c r="M256" s="1" t="s">
        <v>982</v>
      </c>
      <c r="N256" s="1" t="s">
        <v>57</v>
      </c>
      <c r="O256" s="55" t="s">
        <v>1209</v>
      </c>
      <c r="P256" s="1" t="s">
        <v>1213</v>
      </c>
      <c r="Q256" s="114">
        <v>3645</v>
      </c>
      <c r="R256" s="114">
        <v>2550</v>
      </c>
      <c r="T256" s="60"/>
      <c r="U256" s="60"/>
      <c r="V256">
        <v>43.211002999999998</v>
      </c>
      <c r="W256">
        <v>-1.7881499999999999</v>
      </c>
      <c r="X256" s="4">
        <v>43.210999999999999</v>
      </c>
      <c r="Y256" s="4">
        <v>-1.7881</v>
      </c>
      <c r="Z256" s="264">
        <f t="shared" si="26"/>
        <v>2.9999999995311555E-6</v>
      </c>
      <c r="AA256" s="264">
        <f t="shared" si="27"/>
        <v>-4.9999999999883471E-5</v>
      </c>
      <c r="AB256" s="110" t="s">
        <v>1202</v>
      </c>
      <c r="AC256" s="110">
        <v>585</v>
      </c>
      <c r="AD256" s="79">
        <v>1256</v>
      </c>
      <c r="AE256" s="1">
        <v>2700</v>
      </c>
      <c r="AF256" s="1"/>
      <c r="AG256" s="1"/>
      <c r="AH256" s="79">
        <v>1340</v>
      </c>
      <c r="AI256" s="79">
        <v>673</v>
      </c>
      <c r="AJ256" s="71">
        <f t="shared" si="28"/>
        <v>667</v>
      </c>
      <c r="AK256" s="9">
        <v>1.6</v>
      </c>
      <c r="AL256" s="114">
        <v>19.3</v>
      </c>
      <c r="AM256" s="9">
        <v>24.2</v>
      </c>
      <c r="AN256" s="114">
        <v>4.2</v>
      </c>
      <c r="AO256" s="9">
        <v>2.6</v>
      </c>
      <c r="AP256" s="9">
        <v>21.6</v>
      </c>
      <c r="AQ256" s="114" t="s">
        <v>1208</v>
      </c>
      <c r="AT256" s="9">
        <v>12.1</v>
      </c>
      <c r="AU256" s="48" t="s">
        <v>58</v>
      </c>
      <c r="AV256" s="49" t="s">
        <v>63</v>
      </c>
      <c r="AW256" s="1"/>
      <c r="AX256" s="120">
        <f t="shared" si="31"/>
        <v>110.74380165289257</v>
      </c>
      <c r="AY256" s="119">
        <v>23</v>
      </c>
      <c r="AZ256" s="1" t="s">
        <v>1065</v>
      </c>
      <c r="BB256" s="110">
        <v>0.38</v>
      </c>
      <c r="BC256" s="110">
        <v>0.41</v>
      </c>
      <c r="BD256" s="110">
        <v>0.1</v>
      </c>
      <c r="BF256" s="110">
        <v>9120</v>
      </c>
      <c r="BM256" s="110">
        <v>1919</v>
      </c>
      <c r="BN256" s="1">
        <f t="shared" si="32"/>
        <v>95</v>
      </c>
      <c r="CG256" s="12">
        <v>26.93</v>
      </c>
      <c r="CH256" s="12">
        <v>15.4</v>
      </c>
      <c r="CI256" s="12">
        <v>10.76</v>
      </c>
      <c r="CL256" s="12">
        <v>0.77</v>
      </c>
      <c r="CQ256" s="3">
        <v>2004</v>
      </c>
      <c r="CR256" s="12">
        <v>16.989999999999998</v>
      </c>
      <c r="CS256" s="12">
        <v>8.68</v>
      </c>
      <c r="CT256" s="12">
        <v>7.67</v>
      </c>
      <c r="CW256" s="12">
        <v>0.65</v>
      </c>
      <c r="DB256" s="3">
        <v>2004</v>
      </c>
      <c r="DC256" s="12">
        <v>43.92</v>
      </c>
      <c r="DD256" s="1">
        <v>24.07</v>
      </c>
      <c r="DE256" s="1">
        <v>18.420000000000002</v>
      </c>
      <c r="DH256" s="1">
        <v>1.42</v>
      </c>
      <c r="DM256" s="14">
        <f>CG256/DC256</f>
        <v>0.61316029143897999</v>
      </c>
      <c r="DO256" s="50" t="s">
        <v>60</v>
      </c>
      <c r="DP256" s="122"/>
      <c r="DQ256" s="122"/>
      <c r="DR256" s="183"/>
      <c r="DS256" s="183"/>
      <c r="DT256" s="183"/>
      <c r="DY256" s="184"/>
      <c r="DZ256" s="184"/>
      <c r="EA256" s="184"/>
      <c r="EB256" s="185"/>
      <c r="EC256" s="186">
        <v>1.51</v>
      </c>
      <c r="ED256" s="186">
        <v>4.0599999999999996</v>
      </c>
      <c r="EE256" s="186">
        <v>0.84</v>
      </c>
      <c r="EF256" s="181"/>
    </row>
    <row r="257" spans="1:137" ht="15">
      <c r="A257" s="1" t="s">
        <v>1132</v>
      </c>
      <c r="B257" s="84" t="s">
        <v>997</v>
      </c>
      <c r="C257" s="86" t="s">
        <v>997</v>
      </c>
      <c r="D257" s="1">
        <v>2006</v>
      </c>
      <c r="E257" s="1" t="s">
        <v>61</v>
      </c>
      <c r="F257" s="1" t="s">
        <v>56</v>
      </c>
      <c r="G257" s="84"/>
      <c r="H257" s="84"/>
      <c r="I257" s="84"/>
      <c r="J257" s="84"/>
      <c r="M257" s="1" t="s">
        <v>982</v>
      </c>
      <c r="N257" s="1" t="s">
        <v>57</v>
      </c>
      <c r="O257" s="132" t="s">
        <v>1210</v>
      </c>
      <c r="P257" s="110" t="s">
        <v>1214</v>
      </c>
      <c r="Q257" s="114">
        <v>175</v>
      </c>
      <c r="R257" s="114">
        <v>100</v>
      </c>
      <c r="T257" s="60"/>
      <c r="U257" s="60"/>
      <c r="V257">
        <v>42.912691891878303</v>
      </c>
      <c r="W257">
        <v>-0.81741276883068203</v>
      </c>
      <c r="X257" s="4">
        <v>42.908900000000003</v>
      </c>
      <c r="Y257" s="4">
        <v>-0.81599999999999995</v>
      </c>
      <c r="Z257" s="264">
        <f t="shared" si="26"/>
        <v>3.7918918783006461E-3</v>
      </c>
      <c r="AA257" s="264">
        <f t="shared" si="27"/>
        <v>-1.4127688306820874E-3</v>
      </c>
      <c r="AB257" s="110">
        <v>1212</v>
      </c>
      <c r="AC257" s="110">
        <v>1726</v>
      </c>
      <c r="AD257" s="79">
        <v>1380</v>
      </c>
      <c r="AE257" s="110">
        <v>1800</v>
      </c>
      <c r="AF257" s="110"/>
      <c r="AG257" s="1"/>
      <c r="AH257" s="79">
        <v>1151</v>
      </c>
      <c r="AI257" s="79">
        <v>617</v>
      </c>
      <c r="AJ257" s="71">
        <f t="shared" si="28"/>
        <v>534</v>
      </c>
      <c r="AK257" s="9">
        <v>16.2</v>
      </c>
      <c r="AL257" s="114">
        <v>19.5</v>
      </c>
      <c r="AM257" s="9">
        <v>19.3</v>
      </c>
      <c r="AN257" s="114">
        <v>2</v>
      </c>
      <c r="AO257" s="9">
        <v>-4.5</v>
      </c>
      <c r="AP257" s="9">
        <v>23.8</v>
      </c>
      <c r="AQ257" s="114">
        <v>7</v>
      </c>
      <c r="AT257" s="9">
        <v>6</v>
      </c>
      <c r="AU257" s="48" t="s">
        <v>62</v>
      </c>
      <c r="AV257" s="49" t="s">
        <v>63</v>
      </c>
      <c r="AW257" s="1"/>
      <c r="AX257" s="120">
        <f t="shared" si="31"/>
        <v>191.83333333333334</v>
      </c>
      <c r="AY257" s="119">
        <v>23</v>
      </c>
      <c r="AZ257" s="1" t="s">
        <v>848</v>
      </c>
      <c r="BB257" s="110">
        <v>0.9</v>
      </c>
      <c r="BC257" s="110">
        <v>0</v>
      </c>
      <c r="BD257" s="110">
        <v>0.03</v>
      </c>
      <c r="BF257" s="110">
        <v>9130</v>
      </c>
      <c r="BM257" s="110">
        <v>1987</v>
      </c>
      <c r="BN257" s="1">
        <f t="shared" si="32"/>
        <v>27</v>
      </c>
      <c r="DP257" s="122"/>
      <c r="DQ257" s="122"/>
      <c r="DR257" s="183"/>
      <c r="DS257" s="183"/>
      <c r="DT257" s="183"/>
      <c r="DY257" s="184"/>
      <c r="DZ257" s="184"/>
      <c r="EA257" s="184"/>
      <c r="EB257" s="185"/>
      <c r="EC257" s="186">
        <v>6.92</v>
      </c>
      <c r="ED257" s="186">
        <v>2.88</v>
      </c>
      <c r="EE257" s="186">
        <v>0.82</v>
      </c>
      <c r="EF257" s="181"/>
    </row>
    <row r="258" spans="1:137" ht="14" customHeight="1">
      <c r="A258" s="1" t="s">
        <v>1133</v>
      </c>
      <c r="B258" s="84" t="s">
        <v>997</v>
      </c>
      <c r="C258" s="86" t="s">
        <v>997</v>
      </c>
      <c r="D258" s="1">
        <v>2006</v>
      </c>
      <c r="E258" s="1" t="s">
        <v>397</v>
      </c>
      <c r="F258" s="1" t="s">
        <v>56</v>
      </c>
      <c r="G258" s="84"/>
      <c r="H258" s="84"/>
      <c r="I258" s="84"/>
      <c r="J258" s="84"/>
      <c r="M258" s="1" t="s">
        <v>982</v>
      </c>
      <c r="N258" s="1" t="s">
        <v>57</v>
      </c>
      <c r="O258" s="132" t="s">
        <v>1211</v>
      </c>
      <c r="P258" s="110" t="s">
        <v>1214</v>
      </c>
      <c r="Q258" s="1">
        <v>2052</v>
      </c>
      <c r="R258" s="114">
        <v>1764</v>
      </c>
      <c r="V258">
        <v>43.1671660861454</v>
      </c>
      <c r="W258">
        <v>-1.6025376422096</v>
      </c>
      <c r="X258" s="4">
        <v>43.163899999999998</v>
      </c>
      <c r="Y258" s="4">
        <v>-1.5799000000000001</v>
      </c>
      <c r="Z258" s="264">
        <f t="shared" si="26"/>
        <v>3.2660861454019141E-3</v>
      </c>
      <c r="AA258" s="264">
        <f t="shared" si="27"/>
        <v>-2.2637642209599962E-2</v>
      </c>
      <c r="AB258" s="111" t="s">
        <v>1203</v>
      </c>
      <c r="AC258" s="110">
        <v>421</v>
      </c>
      <c r="AD258" s="6" t="s">
        <v>81</v>
      </c>
      <c r="AE258" s="1">
        <v>2020</v>
      </c>
      <c r="AF258" s="1"/>
      <c r="AG258" s="1"/>
      <c r="AH258" s="53">
        <v>1272</v>
      </c>
      <c r="AI258" s="53">
        <v>555</v>
      </c>
      <c r="AJ258" s="71">
        <f t="shared" ref="AJ258:AJ321" si="33">AH258-AI258</f>
        <v>717</v>
      </c>
      <c r="AK258" s="117">
        <v>0.5</v>
      </c>
      <c r="AL258" s="114">
        <v>19.399999999999999</v>
      </c>
      <c r="AM258" s="9">
        <v>24.9</v>
      </c>
      <c r="AN258" s="114">
        <v>1.4</v>
      </c>
      <c r="AO258" s="9">
        <v>2.7</v>
      </c>
      <c r="AP258" s="9">
        <v>22.2</v>
      </c>
      <c r="AQ258" s="114">
        <v>12.5</v>
      </c>
      <c r="AT258" s="9">
        <v>12.6</v>
      </c>
      <c r="AU258" s="48" t="s">
        <v>58</v>
      </c>
      <c r="AV258" s="9" t="s">
        <v>63</v>
      </c>
      <c r="AX258" s="120">
        <f t="shared" si="31"/>
        <v>100.95238095238095</v>
      </c>
      <c r="AY258" s="119">
        <v>23</v>
      </c>
      <c r="AZ258" s="1" t="s">
        <v>850</v>
      </c>
      <c r="BB258" s="110">
        <v>0.86</v>
      </c>
      <c r="BC258" s="110">
        <v>0.1</v>
      </c>
      <c r="BD258" s="110">
        <v>1.9</v>
      </c>
      <c r="BF258" s="110">
        <v>9120</v>
      </c>
      <c r="BM258" s="110">
        <v>1949</v>
      </c>
      <c r="BN258" s="1">
        <f t="shared" si="32"/>
        <v>65</v>
      </c>
      <c r="DC258" s="1" t="s">
        <v>398</v>
      </c>
      <c r="DO258" s="50" t="s">
        <v>60</v>
      </c>
      <c r="DP258" s="122"/>
      <c r="DQ258" s="122"/>
      <c r="DR258" s="183"/>
      <c r="DS258" s="183"/>
      <c r="DT258" s="183"/>
      <c r="DY258" s="184"/>
      <c r="DZ258" s="184"/>
      <c r="EA258" s="184"/>
      <c r="EB258" s="185"/>
      <c r="EC258" s="186">
        <v>6.96</v>
      </c>
      <c r="ED258" s="186">
        <v>4.8</v>
      </c>
      <c r="EE258" s="186">
        <v>0.87</v>
      </c>
      <c r="EF258" s="181"/>
      <c r="EG258" s="161"/>
    </row>
    <row r="259" spans="1:137" ht="14" customHeight="1">
      <c r="A259" s="1" t="s">
        <v>1346</v>
      </c>
      <c r="B259" s="84" t="s">
        <v>997</v>
      </c>
      <c r="C259" s="86" t="s">
        <v>997</v>
      </c>
      <c r="D259" s="1">
        <v>2006</v>
      </c>
      <c r="E259" s="1" t="s">
        <v>785</v>
      </c>
      <c r="F259" s="1" t="s">
        <v>56</v>
      </c>
      <c r="G259" s="84"/>
      <c r="H259" s="84"/>
      <c r="I259" s="84"/>
      <c r="J259" s="84"/>
      <c r="M259" s="48" t="s">
        <v>982</v>
      </c>
      <c r="N259" s="1" t="s">
        <v>57</v>
      </c>
      <c r="O259" s="189" t="s">
        <v>1212</v>
      </c>
      <c r="P259" s="110" t="s">
        <v>1214</v>
      </c>
      <c r="Q259" s="2">
        <v>37803</v>
      </c>
      <c r="V259">
        <v>43.109260096213603</v>
      </c>
      <c r="W259">
        <v>-5.3099658871404998</v>
      </c>
      <c r="X259" s="4">
        <v>43.109299999999998</v>
      </c>
      <c r="Y259" s="4">
        <v>-5.31</v>
      </c>
      <c r="Z259" s="264">
        <f t="shared" si="26"/>
        <v>-3.9903786394290819E-5</v>
      </c>
      <c r="AA259" s="264">
        <f t="shared" si="27"/>
        <v>3.4112859499835224E-5</v>
      </c>
      <c r="AB259" s="112" t="s">
        <v>1204</v>
      </c>
      <c r="AC259" s="112" t="s">
        <v>1205</v>
      </c>
      <c r="AD259" s="6" t="s">
        <v>83</v>
      </c>
      <c r="AE259" s="113">
        <v>1569</v>
      </c>
      <c r="AF259" s="113"/>
      <c r="AG259" s="52"/>
      <c r="AH259" s="53">
        <v>878</v>
      </c>
      <c r="AI259" s="53">
        <v>561</v>
      </c>
      <c r="AJ259" s="71">
        <f t="shared" si="33"/>
        <v>317</v>
      </c>
      <c r="AK259" s="117">
        <v>8.3000000000000007</v>
      </c>
      <c r="AL259" s="114">
        <v>18.899999999999999</v>
      </c>
      <c r="AM259" s="9">
        <v>22.9</v>
      </c>
      <c r="AN259" s="114">
        <v>2.2000000000000002</v>
      </c>
      <c r="AO259" s="9">
        <v>-2</v>
      </c>
      <c r="AP259" s="9">
        <v>24.9</v>
      </c>
      <c r="AQ259" s="114">
        <v>13.1</v>
      </c>
      <c r="AT259" s="9">
        <v>8.5</v>
      </c>
      <c r="AU259" s="48" t="s">
        <v>62</v>
      </c>
      <c r="AV259" s="9" t="s">
        <v>63</v>
      </c>
      <c r="AX259" s="120">
        <f t="shared" ref="AX259:AX290" si="34">AH259/AT259</f>
        <v>103.29411764705883</v>
      </c>
      <c r="AY259" s="119">
        <v>23</v>
      </c>
      <c r="AZ259" s="1" t="s">
        <v>847</v>
      </c>
      <c r="BM259" s="1">
        <v>1996</v>
      </c>
      <c r="BN259" s="1">
        <f t="shared" ref="BN259:BN290" si="35">2014-BM259</f>
        <v>18</v>
      </c>
      <c r="DP259" s="122"/>
      <c r="DQ259" s="122"/>
      <c r="DR259" s="183"/>
      <c r="DS259" s="183"/>
      <c r="DT259" s="183"/>
      <c r="DY259" s="184"/>
      <c r="DZ259" s="184"/>
      <c r="EA259" s="184"/>
      <c r="EB259" s="185"/>
      <c r="EC259" s="186">
        <v>4.18</v>
      </c>
      <c r="ED259" s="186">
        <v>3.51</v>
      </c>
      <c r="EE259" s="186">
        <v>0.56000000000000005</v>
      </c>
      <c r="EF259" s="181"/>
      <c r="EG259" s="56"/>
    </row>
    <row r="260" spans="1:137" s="297" customFormat="1" ht="14" customHeight="1">
      <c r="A260" s="297" t="s">
        <v>1347</v>
      </c>
      <c r="B260" s="298" t="s">
        <v>997</v>
      </c>
      <c r="C260" s="298" t="s">
        <v>997</v>
      </c>
      <c r="D260" s="297">
        <v>2017</v>
      </c>
      <c r="E260" s="297" t="s">
        <v>785</v>
      </c>
      <c r="F260" s="297" t="s">
        <v>1348</v>
      </c>
      <c r="G260" s="298" t="s">
        <v>997</v>
      </c>
      <c r="H260" s="298" t="s">
        <v>997</v>
      </c>
      <c r="I260" s="298" t="s">
        <v>997</v>
      </c>
      <c r="J260" s="298" t="s">
        <v>997</v>
      </c>
      <c r="M260" s="299" t="s">
        <v>982</v>
      </c>
      <c r="N260" s="297" t="s">
        <v>57</v>
      </c>
      <c r="O260" s="300" t="s">
        <v>1349</v>
      </c>
      <c r="P260" s="301"/>
      <c r="Q260" s="302"/>
      <c r="R260" s="302"/>
      <c r="S260" s="303"/>
      <c r="V260" s="304"/>
      <c r="W260" s="304"/>
      <c r="X260" s="305">
        <v>43.1</v>
      </c>
      <c r="Y260" s="305">
        <v>-5.33</v>
      </c>
      <c r="Z260" s="306"/>
      <c r="AA260" s="306"/>
      <c r="AB260" s="307"/>
      <c r="AC260" s="307"/>
      <c r="AD260" s="308"/>
      <c r="AE260" s="309"/>
      <c r="AF260" s="309">
        <v>166</v>
      </c>
      <c r="AG260" s="310"/>
      <c r="AH260" s="311">
        <v>879</v>
      </c>
      <c r="AI260" s="311">
        <v>561</v>
      </c>
      <c r="AJ260" s="310">
        <f t="shared" si="33"/>
        <v>318</v>
      </c>
      <c r="AK260" s="312">
        <v>8.3000000000000007</v>
      </c>
      <c r="AL260" s="313"/>
      <c r="AM260" s="314">
        <v>22.8</v>
      </c>
      <c r="AN260" s="313"/>
      <c r="AO260" s="314">
        <v>-2</v>
      </c>
      <c r="AP260" s="314">
        <v>24.8</v>
      </c>
      <c r="AQ260" s="313"/>
      <c r="AR260" s="302"/>
      <c r="AS260" s="302">
        <v>15.2</v>
      </c>
      <c r="AT260" s="314">
        <v>8.4</v>
      </c>
      <c r="AU260" s="299"/>
      <c r="AV260" s="314" t="s">
        <v>63</v>
      </c>
      <c r="AW260" s="315"/>
      <c r="AX260" s="316">
        <f t="shared" si="34"/>
        <v>104.64285714285714</v>
      </c>
      <c r="AY260" s="317">
        <v>23</v>
      </c>
      <c r="AZ260" s="297" t="s">
        <v>160</v>
      </c>
      <c r="BV260" s="318"/>
      <c r="BW260" s="318"/>
      <c r="BX260" s="318"/>
      <c r="BY260" s="318"/>
      <c r="BZ260" s="318"/>
      <c r="CA260" s="318"/>
      <c r="CB260" s="318"/>
      <c r="CC260" s="318"/>
      <c r="CD260" s="318"/>
      <c r="CF260" s="303"/>
      <c r="CG260" s="318"/>
      <c r="CH260" s="318"/>
      <c r="CI260" s="318"/>
      <c r="CJ260" s="318"/>
      <c r="CK260" s="318"/>
      <c r="CL260" s="318"/>
      <c r="CM260" s="318"/>
      <c r="CN260" s="318"/>
      <c r="CO260" s="318"/>
      <c r="CQ260" s="303"/>
      <c r="CR260" s="318"/>
      <c r="CS260" s="318"/>
      <c r="CT260" s="318"/>
      <c r="CU260" s="318"/>
      <c r="CV260" s="318"/>
      <c r="CW260" s="318"/>
      <c r="CX260" s="318"/>
      <c r="CY260" s="318"/>
      <c r="CZ260" s="318"/>
      <c r="DB260" s="303"/>
      <c r="DC260" s="318"/>
      <c r="DL260" s="319"/>
      <c r="DP260" s="320"/>
      <c r="DQ260" s="320"/>
      <c r="DR260" s="321"/>
      <c r="DS260" s="321"/>
      <c r="DT260" s="321"/>
      <c r="DY260" s="322"/>
      <c r="DZ260" s="322"/>
      <c r="EA260" s="322"/>
      <c r="EB260" s="323"/>
      <c r="EC260" s="324"/>
      <c r="ED260" s="324"/>
      <c r="EE260" s="324"/>
      <c r="EF260" s="325"/>
    </row>
    <row r="261" spans="1:137" s="297" customFormat="1" ht="14" customHeight="1">
      <c r="A261" s="297" t="s">
        <v>1350</v>
      </c>
      <c r="B261" s="298" t="s">
        <v>997</v>
      </c>
      <c r="C261" s="298" t="s">
        <v>997</v>
      </c>
      <c r="D261" s="297">
        <v>2017</v>
      </c>
      <c r="E261" s="297" t="s">
        <v>1351</v>
      </c>
      <c r="F261" s="297" t="s">
        <v>1348</v>
      </c>
      <c r="G261" s="298" t="s">
        <v>997</v>
      </c>
      <c r="H261" s="298" t="s">
        <v>997</v>
      </c>
      <c r="I261" s="298" t="s">
        <v>997</v>
      </c>
      <c r="J261" s="298" t="s">
        <v>997</v>
      </c>
      <c r="M261" s="299" t="s">
        <v>982</v>
      </c>
      <c r="N261" s="297" t="s">
        <v>57</v>
      </c>
      <c r="O261" s="300" t="s">
        <v>1349</v>
      </c>
      <c r="P261" s="301"/>
      <c r="Q261" s="302"/>
      <c r="R261" s="302"/>
      <c r="S261" s="303"/>
      <c r="V261" s="304"/>
      <c r="W261" s="304"/>
      <c r="X261" s="305">
        <v>43.27</v>
      </c>
      <c r="Y261" s="305">
        <v>-5.0199999999999996</v>
      </c>
      <c r="Z261" s="306"/>
      <c r="AA261" s="306"/>
      <c r="AB261" s="307"/>
      <c r="AC261" s="307"/>
      <c r="AD261" s="308"/>
      <c r="AE261" s="309"/>
      <c r="AF261" s="309">
        <v>171</v>
      </c>
      <c r="AG261" s="310"/>
      <c r="AH261" s="311">
        <v>889</v>
      </c>
      <c r="AI261" s="311">
        <v>573</v>
      </c>
      <c r="AJ261" s="310">
        <f t="shared" si="33"/>
        <v>316</v>
      </c>
      <c r="AK261" s="312">
        <v>3.5</v>
      </c>
      <c r="AL261" s="313"/>
      <c r="AM261" s="314">
        <v>22.6</v>
      </c>
      <c r="AN261" s="313"/>
      <c r="AO261" s="314">
        <v>-0.2</v>
      </c>
      <c r="AP261" s="314">
        <v>22.8</v>
      </c>
      <c r="AQ261" s="313"/>
      <c r="AR261" s="302"/>
      <c r="AS261" s="302">
        <v>15.9</v>
      </c>
      <c r="AT261" s="314">
        <v>9.6999999999999993</v>
      </c>
      <c r="AU261" s="299"/>
      <c r="AV261" s="314" t="s">
        <v>59</v>
      </c>
      <c r="AW261" s="315"/>
      <c r="AX261" s="316">
        <f t="shared" si="34"/>
        <v>91.649484536082483</v>
      </c>
      <c r="AY261" s="317">
        <v>23</v>
      </c>
      <c r="AZ261" s="297" t="s">
        <v>160</v>
      </c>
      <c r="BV261" s="318"/>
      <c r="BW261" s="318"/>
      <c r="BX261" s="318"/>
      <c r="BY261" s="318"/>
      <c r="BZ261" s="318"/>
      <c r="CA261" s="318"/>
      <c r="CB261" s="318"/>
      <c r="CC261" s="318"/>
      <c r="CD261" s="318"/>
      <c r="CF261" s="303"/>
      <c r="CG261" s="318"/>
      <c r="CH261" s="318"/>
      <c r="CI261" s="318"/>
      <c r="CJ261" s="318"/>
      <c r="CK261" s="318"/>
      <c r="CL261" s="318"/>
      <c r="CM261" s="318"/>
      <c r="CN261" s="318"/>
      <c r="CO261" s="318"/>
      <c r="CQ261" s="303"/>
      <c r="CR261" s="318"/>
      <c r="CS261" s="318"/>
      <c r="CT261" s="318"/>
      <c r="CU261" s="318"/>
      <c r="CV261" s="318"/>
      <c r="CW261" s="318"/>
      <c r="CX261" s="318"/>
      <c r="CY261" s="318"/>
      <c r="CZ261" s="318"/>
      <c r="DB261" s="303"/>
      <c r="DC261" s="318"/>
      <c r="DL261" s="319"/>
      <c r="DP261" s="320"/>
      <c r="DQ261" s="320"/>
      <c r="DR261" s="321"/>
      <c r="DS261" s="321"/>
      <c r="DT261" s="321"/>
      <c r="DY261" s="322"/>
      <c r="DZ261" s="322"/>
      <c r="EA261" s="322"/>
      <c r="EB261" s="323"/>
      <c r="EC261" s="324"/>
      <c r="ED261" s="324"/>
      <c r="EE261" s="324"/>
      <c r="EF261" s="325"/>
    </row>
    <row r="262" spans="1:137" s="297" customFormat="1" ht="14" customHeight="1">
      <c r="A262" s="297" t="s">
        <v>1352</v>
      </c>
      <c r="B262" s="298" t="s">
        <v>997</v>
      </c>
      <c r="C262" s="298" t="s">
        <v>997</v>
      </c>
      <c r="D262" s="297">
        <v>2017</v>
      </c>
      <c r="E262" s="297" t="s">
        <v>1353</v>
      </c>
      <c r="F262" s="297" t="s">
        <v>1348</v>
      </c>
      <c r="G262" s="298" t="s">
        <v>997</v>
      </c>
      <c r="H262" s="298" t="s">
        <v>997</v>
      </c>
      <c r="I262" s="298" t="s">
        <v>997</v>
      </c>
      <c r="J262" s="298" t="s">
        <v>997</v>
      </c>
      <c r="M262" s="299" t="s">
        <v>982</v>
      </c>
      <c r="N262" s="297" t="s">
        <v>57</v>
      </c>
      <c r="O262" s="300" t="s">
        <v>1349</v>
      </c>
      <c r="P262" s="301"/>
      <c r="Q262" s="302"/>
      <c r="R262" s="302"/>
      <c r="S262" s="303"/>
      <c r="V262" s="304"/>
      <c r="W262" s="304"/>
      <c r="X262" s="305">
        <v>43.17</v>
      </c>
      <c r="Y262" s="305">
        <v>-5.01</v>
      </c>
      <c r="Z262" s="306"/>
      <c r="AA262" s="306"/>
      <c r="AB262" s="307"/>
      <c r="AC262" s="307"/>
      <c r="AD262" s="308"/>
      <c r="AE262" s="309"/>
      <c r="AF262" s="309"/>
      <c r="AG262" s="310"/>
      <c r="AH262" s="311">
        <v>929</v>
      </c>
      <c r="AI262" s="311">
        <v>573</v>
      </c>
      <c r="AJ262" s="310">
        <f t="shared" si="33"/>
        <v>356</v>
      </c>
      <c r="AK262" s="312">
        <v>13.2</v>
      </c>
      <c r="AL262" s="313"/>
      <c r="AM262" s="314">
        <v>22</v>
      </c>
      <c r="AN262" s="313"/>
      <c r="AO262" s="314">
        <v>-2.1</v>
      </c>
      <c r="AP262" s="314">
        <v>24.1</v>
      </c>
      <c r="AQ262" s="313"/>
      <c r="AR262" s="302"/>
      <c r="AS262" s="302">
        <v>14.7</v>
      </c>
      <c r="AT262" s="314">
        <v>8.1</v>
      </c>
      <c r="AU262" s="299"/>
      <c r="AV262" s="314" t="s">
        <v>59</v>
      </c>
      <c r="AW262" s="315"/>
      <c r="AX262" s="316">
        <f t="shared" si="34"/>
        <v>114.69135802469137</v>
      </c>
      <c r="AY262" s="317">
        <v>23</v>
      </c>
      <c r="AZ262" s="297" t="s">
        <v>160</v>
      </c>
      <c r="BV262" s="318"/>
      <c r="BW262" s="318"/>
      <c r="BX262" s="318"/>
      <c r="BY262" s="318"/>
      <c r="BZ262" s="318"/>
      <c r="CA262" s="318"/>
      <c r="CB262" s="318"/>
      <c r="CC262" s="318"/>
      <c r="CD262" s="318"/>
      <c r="CF262" s="303"/>
      <c r="CG262" s="318"/>
      <c r="CH262" s="318"/>
      <c r="CI262" s="318"/>
      <c r="CJ262" s="318"/>
      <c r="CK262" s="318"/>
      <c r="CL262" s="318"/>
      <c r="CM262" s="318"/>
      <c r="CN262" s="318"/>
      <c r="CO262" s="318"/>
      <c r="CQ262" s="303"/>
      <c r="CR262" s="318"/>
      <c r="CS262" s="318"/>
      <c r="CT262" s="318"/>
      <c r="CU262" s="318"/>
      <c r="CV262" s="318"/>
      <c r="CW262" s="318"/>
      <c r="CX262" s="318"/>
      <c r="CY262" s="318"/>
      <c r="CZ262" s="318"/>
      <c r="DB262" s="303"/>
      <c r="DC262" s="318"/>
      <c r="DL262" s="319"/>
      <c r="DP262" s="320"/>
      <c r="DQ262" s="320"/>
      <c r="DR262" s="321"/>
      <c r="DS262" s="321"/>
      <c r="DT262" s="321"/>
      <c r="DY262" s="322"/>
      <c r="DZ262" s="322"/>
      <c r="EA262" s="322"/>
      <c r="EB262" s="323"/>
      <c r="EC262" s="324"/>
      <c r="ED262" s="324"/>
      <c r="EE262" s="324"/>
      <c r="EF262" s="325"/>
    </row>
    <row r="263" spans="1:137" s="297" customFormat="1" ht="14" customHeight="1">
      <c r="A263" s="297" t="s">
        <v>1354</v>
      </c>
      <c r="B263" s="298" t="s">
        <v>997</v>
      </c>
      <c r="C263" s="298" t="s">
        <v>997</v>
      </c>
      <c r="D263" s="297">
        <v>2017</v>
      </c>
      <c r="E263" s="297" t="s">
        <v>1355</v>
      </c>
      <c r="F263" s="297" t="s">
        <v>1348</v>
      </c>
      <c r="G263" s="298" t="s">
        <v>997</v>
      </c>
      <c r="H263" s="298" t="s">
        <v>997</v>
      </c>
      <c r="I263" s="298" t="s">
        <v>997</v>
      </c>
      <c r="J263" s="298" t="s">
        <v>997</v>
      </c>
      <c r="M263" s="299" t="s">
        <v>982</v>
      </c>
      <c r="N263" s="297" t="s">
        <v>57</v>
      </c>
      <c r="O263" s="300" t="s">
        <v>1349</v>
      </c>
      <c r="P263" s="301"/>
      <c r="Q263" s="302"/>
      <c r="R263" s="302"/>
      <c r="S263" s="303"/>
      <c r="V263" s="304"/>
      <c r="W263" s="304"/>
      <c r="X263" s="305">
        <v>43.14</v>
      </c>
      <c r="Y263" s="305">
        <v>-5.13</v>
      </c>
      <c r="Z263" s="306"/>
      <c r="AA263" s="306"/>
      <c r="AB263" s="307"/>
      <c r="AC263" s="307"/>
      <c r="AD263" s="308"/>
      <c r="AE263" s="309"/>
      <c r="AF263" s="309">
        <v>162</v>
      </c>
      <c r="AG263" s="310"/>
      <c r="AH263" s="311">
        <v>847</v>
      </c>
      <c r="AI263" s="311">
        <v>560</v>
      </c>
      <c r="AJ263" s="310">
        <f t="shared" si="33"/>
        <v>287</v>
      </c>
      <c r="AK263" s="312">
        <v>16.7</v>
      </c>
      <c r="AL263" s="313"/>
      <c r="AM263" s="314">
        <v>23.2</v>
      </c>
      <c r="AN263" s="313"/>
      <c r="AO263" s="314">
        <v>-0.7</v>
      </c>
      <c r="AP263" s="314">
        <v>23.9</v>
      </c>
      <c r="AQ263" s="313"/>
      <c r="AR263" s="302"/>
      <c r="AS263" s="302">
        <v>16</v>
      </c>
      <c r="AT263" s="314">
        <v>9.5</v>
      </c>
      <c r="AU263" s="299"/>
      <c r="AV263" s="314" t="s">
        <v>1218</v>
      </c>
      <c r="AW263" s="315"/>
      <c r="AX263" s="316">
        <f t="shared" si="34"/>
        <v>89.15789473684211</v>
      </c>
      <c r="AY263" s="317">
        <v>23</v>
      </c>
      <c r="BV263" s="318"/>
      <c r="BW263" s="318"/>
      <c r="BX263" s="318"/>
      <c r="BY263" s="318"/>
      <c r="BZ263" s="318"/>
      <c r="CA263" s="318"/>
      <c r="CB263" s="318"/>
      <c r="CC263" s="318"/>
      <c r="CD263" s="318"/>
      <c r="CF263" s="303"/>
      <c r="CG263" s="318"/>
      <c r="CH263" s="318"/>
      <c r="CI263" s="318"/>
      <c r="CJ263" s="318"/>
      <c r="CK263" s="318"/>
      <c r="CL263" s="318"/>
      <c r="CM263" s="318"/>
      <c r="CN263" s="318"/>
      <c r="CO263" s="318"/>
      <c r="CQ263" s="303"/>
      <c r="CR263" s="318"/>
      <c r="CS263" s="318"/>
      <c r="CT263" s="318"/>
      <c r="CU263" s="318"/>
      <c r="CV263" s="318"/>
      <c r="CW263" s="318"/>
      <c r="CX263" s="318"/>
      <c r="CY263" s="318"/>
      <c r="CZ263" s="318"/>
      <c r="DB263" s="303"/>
      <c r="DC263" s="318"/>
      <c r="DL263" s="319"/>
      <c r="DP263" s="320"/>
      <c r="DQ263" s="320"/>
      <c r="DR263" s="321"/>
      <c r="DS263" s="321"/>
      <c r="DT263" s="321"/>
      <c r="DY263" s="322"/>
      <c r="DZ263" s="322"/>
      <c r="EA263" s="322"/>
      <c r="EB263" s="323"/>
      <c r="EC263" s="324"/>
      <c r="ED263" s="324"/>
      <c r="EE263" s="324"/>
      <c r="EF263" s="325"/>
    </row>
    <row r="264" spans="1:137" s="297" customFormat="1" ht="14" customHeight="1">
      <c r="A264" s="297" t="s">
        <v>1356</v>
      </c>
      <c r="B264" s="298" t="s">
        <v>997</v>
      </c>
      <c r="C264" s="298" t="s">
        <v>997</v>
      </c>
      <c r="D264" s="297">
        <v>2017</v>
      </c>
      <c r="E264" s="297" t="s">
        <v>1357</v>
      </c>
      <c r="F264" s="297" t="s">
        <v>1348</v>
      </c>
      <c r="G264" s="298" t="s">
        <v>997</v>
      </c>
      <c r="H264" s="298" t="s">
        <v>997</v>
      </c>
      <c r="I264" s="298" t="s">
        <v>997</v>
      </c>
      <c r="J264" s="298" t="s">
        <v>997</v>
      </c>
      <c r="M264" s="299" t="s">
        <v>982</v>
      </c>
      <c r="N264" s="297" t="s">
        <v>57</v>
      </c>
      <c r="O264" s="300" t="s">
        <v>1349</v>
      </c>
      <c r="P264" s="301"/>
      <c r="Q264" s="302"/>
      <c r="R264" s="302"/>
      <c r="S264" s="303"/>
      <c r="V264" s="304"/>
      <c r="W264" s="304"/>
      <c r="X264" s="305">
        <v>43.43</v>
      </c>
      <c r="Y264" s="305">
        <v>5.21</v>
      </c>
      <c r="Z264" s="306"/>
      <c r="AA264" s="306"/>
      <c r="AB264" s="307"/>
      <c r="AC264" s="307"/>
      <c r="AD264" s="308"/>
      <c r="AE264" s="309"/>
      <c r="AF264" s="309">
        <v>173</v>
      </c>
      <c r="AG264" s="310"/>
      <c r="AH264" s="311">
        <v>882</v>
      </c>
      <c r="AI264" s="311">
        <v>716</v>
      </c>
      <c r="AJ264" s="310">
        <f t="shared" si="33"/>
        <v>166</v>
      </c>
      <c r="AK264" s="312">
        <v>1.3</v>
      </c>
      <c r="AL264" s="313"/>
      <c r="AM264" s="314">
        <v>22.8</v>
      </c>
      <c r="AN264" s="313"/>
      <c r="AO264" s="314">
        <v>2.7</v>
      </c>
      <c r="AP264" s="314">
        <v>20.100000000000001</v>
      </c>
      <c r="AQ264" s="313"/>
      <c r="AR264" s="302"/>
      <c r="AS264" s="302"/>
      <c r="AT264" s="314">
        <v>11.8</v>
      </c>
      <c r="AU264" s="299"/>
      <c r="AV264" s="314" t="s">
        <v>145</v>
      </c>
      <c r="AW264" s="315"/>
      <c r="AX264" s="316">
        <f t="shared" si="34"/>
        <v>74.745762711864401</v>
      </c>
      <c r="AY264" s="317">
        <v>23</v>
      </c>
      <c r="BV264" s="318"/>
      <c r="BW264" s="318"/>
      <c r="BX264" s="318"/>
      <c r="BY264" s="318"/>
      <c r="BZ264" s="318"/>
      <c r="CA264" s="318"/>
      <c r="CB264" s="318"/>
      <c r="CC264" s="318"/>
      <c r="CD264" s="318"/>
      <c r="CF264" s="303"/>
      <c r="CG264" s="318"/>
      <c r="CH264" s="318"/>
      <c r="CI264" s="318"/>
      <c r="CJ264" s="318"/>
      <c r="CK264" s="318"/>
      <c r="CL264" s="318"/>
      <c r="CM264" s="318"/>
      <c r="CN264" s="318"/>
      <c r="CO264" s="318"/>
      <c r="CQ264" s="303"/>
      <c r="CR264" s="318"/>
      <c r="CS264" s="318"/>
      <c r="CT264" s="318"/>
      <c r="CU264" s="318"/>
      <c r="CV264" s="318"/>
      <c r="CW264" s="318"/>
      <c r="CX264" s="318"/>
      <c r="CY264" s="318"/>
      <c r="CZ264" s="318"/>
      <c r="DB264" s="303"/>
      <c r="DC264" s="318"/>
      <c r="DL264" s="319"/>
      <c r="DP264" s="320"/>
      <c r="DQ264" s="320"/>
      <c r="DR264" s="321"/>
      <c r="DS264" s="321"/>
      <c r="DT264" s="321"/>
      <c r="DY264" s="322"/>
      <c r="DZ264" s="322"/>
      <c r="EA264" s="322"/>
      <c r="EB264" s="323"/>
      <c r="EC264" s="324"/>
      <c r="ED264" s="324"/>
      <c r="EE264" s="324"/>
      <c r="EF264" s="325"/>
    </row>
    <row r="265" spans="1:137" ht="14" customHeight="1">
      <c r="A265" s="1" t="s">
        <v>314</v>
      </c>
      <c r="B265" s="84" t="s">
        <v>997</v>
      </c>
      <c r="C265" s="97"/>
      <c r="D265" s="1">
        <v>2006</v>
      </c>
      <c r="E265" s="1" t="s">
        <v>179</v>
      </c>
      <c r="F265" s="1" t="s">
        <v>56</v>
      </c>
      <c r="G265" s="84"/>
      <c r="H265" s="84"/>
      <c r="I265" s="84"/>
      <c r="J265" s="84"/>
      <c r="M265" s="1" t="s">
        <v>982</v>
      </c>
      <c r="N265" s="1" t="s">
        <v>57</v>
      </c>
      <c r="O265" s="101" t="s">
        <v>1074</v>
      </c>
      <c r="Q265" s="1">
        <v>64</v>
      </c>
      <c r="V265">
        <v>43.005991077218198</v>
      </c>
      <c r="W265">
        <v>-1.11398520358827</v>
      </c>
      <c r="X265" s="4">
        <v>43.006100000000004</v>
      </c>
      <c r="Y265" s="4">
        <v>-1.1141000000000001</v>
      </c>
      <c r="Z265" s="264">
        <f t="shared" ref="Z265:Z310" si="36">V265-X265</f>
        <v>-1.0892278180563153E-4</v>
      </c>
      <c r="AA265" s="264">
        <f t="shared" ref="AA265:AA310" si="37">W265-Y265</f>
        <v>1.1479641173006705E-4</v>
      </c>
      <c r="AB265" s="110" t="s">
        <v>1206</v>
      </c>
      <c r="AC265" s="112" t="s">
        <v>1207</v>
      </c>
      <c r="AD265" s="79">
        <v>1054</v>
      </c>
      <c r="AE265" s="113">
        <v>1021</v>
      </c>
      <c r="AF265" s="113"/>
      <c r="AG265" s="52"/>
      <c r="AH265" s="53">
        <v>1128</v>
      </c>
      <c r="AI265" s="53">
        <v>419</v>
      </c>
      <c r="AJ265" s="71">
        <f t="shared" si="33"/>
        <v>709</v>
      </c>
      <c r="AK265" s="117">
        <v>6.4</v>
      </c>
      <c r="AL265" s="114">
        <v>16.5</v>
      </c>
      <c r="AM265" s="9">
        <v>22</v>
      </c>
      <c r="AN265" s="114">
        <v>-1.9</v>
      </c>
      <c r="AO265" s="9">
        <v>-2.4</v>
      </c>
      <c r="AP265" s="9">
        <v>24.4</v>
      </c>
      <c r="AT265" s="9">
        <v>8.3000000000000007</v>
      </c>
      <c r="AU265" s="48" t="s">
        <v>58</v>
      </c>
      <c r="AV265" s="49" t="s">
        <v>63</v>
      </c>
      <c r="AX265" s="120">
        <f t="shared" si="34"/>
        <v>135.90361445783131</v>
      </c>
      <c r="AY265" s="119">
        <v>25</v>
      </c>
      <c r="AZ265" s="1" t="s">
        <v>180</v>
      </c>
      <c r="BB265" s="110">
        <v>0.61</v>
      </c>
      <c r="BC265" s="110">
        <v>0.01</v>
      </c>
      <c r="BD265" s="110">
        <v>0.38</v>
      </c>
      <c r="BF265" s="110">
        <v>9130</v>
      </c>
      <c r="BM265" s="110">
        <v>1987</v>
      </c>
      <c r="BN265" s="1">
        <f t="shared" ref="BN265:BN303" si="38">2014-BM265</f>
        <v>27</v>
      </c>
      <c r="DP265" s="122"/>
      <c r="DQ265" s="122"/>
      <c r="DR265" s="183"/>
      <c r="DS265" s="183"/>
      <c r="DT265" s="183"/>
      <c r="DY265" s="184"/>
      <c r="DZ265" s="184"/>
      <c r="EA265" s="184"/>
      <c r="EB265" s="185"/>
      <c r="EC265" s="186">
        <v>1.91</v>
      </c>
      <c r="ED265" s="186">
        <v>3.84</v>
      </c>
      <c r="EE265" s="186">
        <v>0.86</v>
      </c>
      <c r="EF265" s="181"/>
    </row>
    <row r="266" spans="1:137" ht="14" customHeight="1">
      <c r="A266" s="1" t="s">
        <v>178</v>
      </c>
      <c r="B266" s="84" t="s">
        <v>997</v>
      </c>
      <c r="C266" s="97"/>
      <c r="D266" s="1">
        <v>2006</v>
      </c>
      <c r="E266" s="1" t="s">
        <v>179</v>
      </c>
      <c r="F266" s="1" t="s">
        <v>56</v>
      </c>
      <c r="G266" s="84"/>
      <c r="H266" s="84"/>
      <c r="I266" s="84"/>
      <c r="J266" s="84"/>
      <c r="M266" s="1" t="s">
        <v>982</v>
      </c>
      <c r="N266" s="1" t="s">
        <v>57</v>
      </c>
      <c r="O266" s="101" t="s">
        <v>1074</v>
      </c>
      <c r="Q266" s="1">
        <v>64</v>
      </c>
      <c r="V266">
        <v>42.993842076582197</v>
      </c>
      <c r="W266">
        <v>-1.1160742614985399</v>
      </c>
      <c r="X266" s="4">
        <v>42.993899999999996</v>
      </c>
      <c r="Y266" s="4">
        <v>-1.1158999999999999</v>
      </c>
      <c r="Z266" s="264">
        <f t="shared" si="36"/>
        <v>-5.7923417799088384E-5</v>
      </c>
      <c r="AA266" s="264">
        <f t="shared" si="37"/>
        <v>-1.7426149854005146E-4</v>
      </c>
      <c r="AB266" s="110" t="s">
        <v>1206</v>
      </c>
      <c r="AC266" s="112" t="s">
        <v>1207</v>
      </c>
      <c r="AD266" s="79">
        <v>1078</v>
      </c>
      <c r="AE266" s="113">
        <v>1021</v>
      </c>
      <c r="AF266" s="113"/>
      <c r="AG266" s="52"/>
      <c r="AH266" s="53">
        <v>1129</v>
      </c>
      <c r="AI266" s="53">
        <v>623</v>
      </c>
      <c r="AJ266" s="71">
        <f t="shared" si="33"/>
        <v>506</v>
      </c>
      <c r="AK266" s="117">
        <v>7.9</v>
      </c>
      <c r="AL266" s="114">
        <v>16.5</v>
      </c>
      <c r="AM266" s="9">
        <v>21.9</v>
      </c>
      <c r="AN266" s="114">
        <v>-1.9</v>
      </c>
      <c r="AO266" s="9">
        <v>-2.5</v>
      </c>
      <c r="AP266" s="9">
        <v>24.4</v>
      </c>
      <c r="AT266" s="9">
        <v>8.1999999999999993</v>
      </c>
      <c r="AU266" s="48" t="s">
        <v>58</v>
      </c>
      <c r="AV266" s="49" t="s">
        <v>63</v>
      </c>
      <c r="AX266" s="120">
        <f t="shared" si="34"/>
        <v>137.6829268292683</v>
      </c>
      <c r="AY266" s="119">
        <v>23</v>
      </c>
      <c r="AZ266" s="1" t="s">
        <v>180</v>
      </c>
      <c r="BB266" s="110">
        <v>0.61</v>
      </c>
      <c r="BC266" s="110">
        <v>0.01</v>
      </c>
      <c r="BD266" s="110">
        <v>0.38</v>
      </c>
      <c r="BF266" s="110">
        <v>9130</v>
      </c>
      <c r="BM266" s="110">
        <v>1987</v>
      </c>
      <c r="BN266" s="1">
        <f t="shared" si="38"/>
        <v>27</v>
      </c>
      <c r="DP266" s="122"/>
      <c r="DQ266" s="122"/>
      <c r="DR266" s="183"/>
      <c r="DS266" s="183"/>
      <c r="DT266" s="183"/>
      <c r="DY266" s="184"/>
      <c r="DZ266" s="184"/>
      <c r="EA266" s="184"/>
      <c r="EB266" s="185"/>
      <c r="EC266" s="186">
        <v>1.91</v>
      </c>
      <c r="ED266" s="186">
        <v>3.84</v>
      </c>
      <c r="EE266" s="186">
        <v>0.86</v>
      </c>
      <c r="EF266" s="181"/>
    </row>
    <row r="267" spans="1:137" ht="14" customHeight="1">
      <c r="A267" s="1" t="s">
        <v>999</v>
      </c>
      <c r="B267" s="97"/>
      <c r="C267" s="97"/>
      <c r="D267" s="1">
        <v>2005</v>
      </c>
      <c r="G267" s="84" t="s">
        <v>997</v>
      </c>
      <c r="H267" s="84" t="s">
        <v>997</v>
      </c>
      <c r="I267" s="84" t="s">
        <v>997</v>
      </c>
      <c r="J267" s="84" t="s">
        <v>997</v>
      </c>
      <c r="M267" s="48" t="s">
        <v>983</v>
      </c>
      <c r="N267" s="1" t="s">
        <v>82</v>
      </c>
      <c r="Z267" s="264">
        <f t="shared" si="36"/>
        <v>0</v>
      </c>
      <c r="AA267" s="264">
        <f t="shared" si="37"/>
        <v>0</v>
      </c>
      <c r="AD267" s="6" t="s">
        <v>271</v>
      </c>
      <c r="AE267" s="52"/>
      <c r="AF267" s="52"/>
      <c r="AG267" s="52"/>
      <c r="AH267" s="53">
        <v>890</v>
      </c>
      <c r="AI267" s="53">
        <v>363</v>
      </c>
      <c r="AJ267" s="71">
        <f t="shared" si="33"/>
        <v>527</v>
      </c>
      <c r="AK267" s="117">
        <v>22</v>
      </c>
      <c r="AM267" s="9">
        <v>19.8</v>
      </c>
      <c r="AO267" s="9">
        <v>-5.3</v>
      </c>
      <c r="AP267" s="9">
        <v>25.1</v>
      </c>
      <c r="AT267" s="9">
        <v>6.8</v>
      </c>
      <c r="AV267" s="9" t="s">
        <v>133</v>
      </c>
      <c r="AX267" s="120">
        <f t="shared" si="34"/>
        <v>130.88235294117646</v>
      </c>
      <c r="AY267" s="119">
        <v>24</v>
      </c>
      <c r="BN267" s="1">
        <f t="shared" si="38"/>
        <v>2014</v>
      </c>
      <c r="DP267" s="122"/>
      <c r="DQ267" s="122"/>
      <c r="DR267" s="183"/>
      <c r="DS267" s="183"/>
      <c r="DT267" s="183"/>
      <c r="DY267" s="184"/>
      <c r="DZ267" s="184"/>
      <c r="EA267" s="184"/>
      <c r="EB267" s="185"/>
      <c r="EC267" s="186">
        <v>1.34</v>
      </c>
      <c r="ED267" s="186">
        <v>0.14000000000000001</v>
      </c>
      <c r="EE267" s="186">
        <v>0.33</v>
      </c>
      <c r="EF267" s="181"/>
      <c r="EG267" s="133"/>
    </row>
    <row r="268" spans="1:137" ht="14" customHeight="1">
      <c r="A268" s="1" t="s">
        <v>420</v>
      </c>
      <c r="B268" s="84" t="s">
        <v>997</v>
      </c>
      <c r="C268" s="97"/>
      <c r="D268" s="1">
        <v>2004</v>
      </c>
      <c r="E268" s="1" t="s">
        <v>421</v>
      </c>
      <c r="F268" s="1" t="s">
        <v>105</v>
      </c>
      <c r="G268" s="84"/>
      <c r="H268" s="84"/>
      <c r="I268" s="84"/>
      <c r="J268" s="84"/>
      <c r="M268" s="48" t="s">
        <v>983</v>
      </c>
      <c r="N268" s="1" t="s">
        <v>82</v>
      </c>
      <c r="O268" s="48"/>
      <c r="P268" s="48"/>
      <c r="Q268" s="2">
        <v>80</v>
      </c>
      <c r="R268" s="48"/>
      <c r="S268" s="48"/>
      <c r="T268" s="48"/>
      <c r="U268" s="48"/>
      <c r="V268">
        <v>56.801078105324301</v>
      </c>
      <c r="W268">
        <v>12.8895107423534</v>
      </c>
      <c r="X268" s="4">
        <v>56.8</v>
      </c>
      <c r="Y268" s="4">
        <v>12.89</v>
      </c>
      <c r="Z268" s="264">
        <f t="shared" si="36"/>
        <v>1.0781053243036354E-3</v>
      </c>
      <c r="AA268" s="264">
        <f t="shared" si="37"/>
        <v>-4.8925764660090465E-4</v>
      </c>
      <c r="AB268" s="1"/>
      <c r="AC268" s="5" t="s">
        <v>809</v>
      </c>
      <c r="AD268" s="79"/>
      <c r="AE268" s="1"/>
      <c r="AF268" s="1"/>
      <c r="AG268" s="1"/>
      <c r="AH268" s="53">
        <v>890</v>
      </c>
      <c r="AI268" s="53">
        <v>363</v>
      </c>
      <c r="AJ268" s="71">
        <f t="shared" si="33"/>
        <v>527</v>
      </c>
      <c r="AK268" s="117">
        <v>22</v>
      </c>
      <c r="AM268" s="9">
        <v>19.8</v>
      </c>
      <c r="AO268" s="9">
        <v>-5.3</v>
      </c>
      <c r="AP268" s="9">
        <v>25.1</v>
      </c>
      <c r="AT268" s="9">
        <v>6.8</v>
      </c>
      <c r="AU268" s="1" t="s">
        <v>101</v>
      </c>
      <c r="AV268" s="9" t="s">
        <v>133</v>
      </c>
      <c r="AW268" s="1"/>
      <c r="AX268" s="120">
        <f t="shared" si="34"/>
        <v>130.88235294117646</v>
      </c>
      <c r="AY268" s="119">
        <v>24</v>
      </c>
      <c r="AZ268" s="1" t="s">
        <v>852</v>
      </c>
      <c r="BN268" s="1">
        <f t="shared" si="38"/>
        <v>2014</v>
      </c>
      <c r="BU268" s="1">
        <v>300</v>
      </c>
      <c r="BV268" s="1"/>
      <c r="BW268" s="1"/>
      <c r="BX268" s="1"/>
      <c r="BY268" s="1"/>
      <c r="BZ268" s="1"/>
      <c r="CA268" s="1"/>
      <c r="CB268" s="1"/>
      <c r="CC268" s="1"/>
      <c r="CD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B268" s="1"/>
      <c r="DC268" s="1">
        <v>70</v>
      </c>
      <c r="DL268" s="1"/>
      <c r="DN268" s="1">
        <v>50</v>
      </c>
      <c r="DP268" s="122"/>
      <c r="DQ268" s="122"/>
      <c r="DR268" s="183"/>
      <c r="DS268" s="183"/>
      <c r="DT268" s="183"/>
      <c r="DU268" s="1">
        <v>50</v>
      </c>
      <c r="DV268" s="1">
        <v>95</v>
      </c>
      <c r="DX268" s="1">
        <v>11.4</v>
      </c>
      <c r="DY268" s="184" t="s">
        <v>1243</v>
      </c>
      <c r="DZ268" s="184">
        <v>6297109</v>
      </c>
      <c r="EA268" s="184">
        <v>371147</v>
      </c>
      <c r="EB268" s="185" t="s">
        <v>1256</v>
      </c>
      <c r="EC268" s="186">
        <v>0</v>
      </c>
      <c r="ED268" s="186">
        <v>0.1363</v>
      </c>
      <c r="EE268" s="186">
        <v>0.33352999999999999</v>
      </c>
      <c r="EF268" s="181" t="s">
        <v>1247</v>
      </c>
      <c r="EG268" s="133"/>
    </row>
    <row r="269" spans="1:137" ht="14" customHeight="1">
      <c r="A269" s="1" t="s">
        <v>422</v>
      </c>
      <c r="B269" s="84" t="s">
        <v>997</v>
      </c>
      <c r="C269" s="97"/>
      <c r="D269" s="1">
        <v>2004</v>
      </c>
      <c r="E269" s="1" t="s">
        <v>423</v>
      </c>
      <c r="F269" s="1" t="s">
        <v>105</v>
      </c>
      <c r="G269" s="84"/>
      <c r="H269" s="84"/>
      <c r="I269" s="84"/>
      <c r="J269" s="84"/>
      <c r="M269" s="48" t="s">
        <v>983</v>
      </c>
      <c r="N269" s="1" t="s">
        <v>82</v>
      </c>
      <c r="O269" s="48"/>
      <c r="P269" s="48"/>
      <c r="Q269" s="2">
        <v>130</v>
      </c>
      <c r="R269" s="48"/>
      <c r="S269" s="48"/>
      <c r="T269" s="48"/>
      <c r="U269" s="48"/>
      <c r="V269">
        <v>56.809675605071099</v>
      </c>
      <c r="W269">
        <v>12.909964918155501</v>
      </c>
      <c r="X269" s="4">
        <v>56.81</v>
      </c>
      <c r="Y269" s="4">
        <v>12.91</v>
      </c>
      <c r="Z269" s="264">
        <f t="shared" si="36"/>
        <v>-3.2439492890290467E-4</v>
      </c>
      <c r="AA269" s="264">
        <f t="shared" si="37"/>
        <v>-3.5081844499629256E-5</v>
      </c>
      <c r="AB269" s="1"/>
      <c r="AC269" s="5" t="s">
        <v>1262</v>
      </c>
      <c r="AD269" s="79"/>
      <c r="AE269" s="1"/>
      <c r="AF269" s="1"/>
      <c r="AG269" s="1"/>
      <c r="AH269" s="53">
        <v>890</v>
      </c>
      <c r="AI269" s="53">
        <v>363</v>
      </c>
      <c r="AJ269" s="71">
        <f t="shared" si="33"/>
        <v>527</v>
      </c>
      <c r="AK269" s="117">
        <v>22</v>
      </c>
      <c r="AM269" s="9">
        <v>19.8</v>
      </c>
      <c r="AO269" s="9">
        <v>-5.3</v>
      </c>
      <c r="AP269" s="9">
        <v>25.1</v>
      </c>
      <c r="AT269" s="9">
        <v>6.8</v>
      </c>
      <c r="AU269" s="1" t="s">
        <v>101</v>
      </c>
      <c r="AV269" s="9" t="s">
        <v>133</v>
      </c>
      <c r="AW269" s="1"/>
      <c r="AX269" s="120">
        <f t="shared" si="34"/>
        <v>130.88235294117646</v>
      </c>
      <c r="AY269" s="119">
        <v>24</v>
      </c>
      <c r="BN269" s="1">
        <f t="shared" si="38"/>
        <v>2014</v>
      </c>
      <c r="BU269" s="1">
        <v>270</v>
      </c>
      <c r="BV269" s="1"/>
      <c r="BW269" s="1"/>
      <c r="BX269" s="1"/>
      <c r="BY269" s="1"/>
      <c r="BZ269" s="1"/>
      <c r="CA269" s="1"/>
      <c r="CB269" s="1"/>
      <c r="CC269" s="1"/>
      <c r="CD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B269" s="1"/>
      <c r="DC269" s="1">
        <v>25</v>
      </c>
      <c r="DL269" s="1"/>
      <c r="DN269" s="1">
        <v>15</v>
      </c>
      <c r="DP269" s="122"/>
      <c r="DQ269" s="122"/>
      <c r="DR269" s="183"/>
      <c r="DS269" s="183"/>
      <c r="DT269" s="183"/>
      <c r="DU269" s="1">
        <v>15</v>
      </c>
      <c r="DV269" s="1">
        <v>60</v>
      </c>
      <c r="DX269" s="1">
        <v>10.5</v>
      </c>
      <c r="DY269" s="184" t="s">
        <v>1243</v>
      </c>
      <c r="DZ269" s="184">
        <v>6298184</v>
      </c>
      <c r="EA269" s="184">
        <v>372402</v>
      </c>
      <c r="EB269" s="185" t="s">
        <v>1256</v>
      </c>
      <c r="EC269" s="186">
        <v>0</v>
      </c>
      <c r="ED269" s="186">
        <v>0.1363</v>
      </c>
      <c r="EE269" s="186">
        <v>0.33352999999999999</v>
      </c>
      <c r="EF269" s="181" t="s">
        <v>1247</v>
      </c>
      <c r="EG269" s="133"/>
    </row>
    <row r="270" spans="1:137" ht="14" customHeight="1">
      <c r="A270" s="1" t="s">
        <v>424</v>
      </c>
      <c r="B270" s="84" t="s">
        <v>997</v>
      </c>
      <c r="C270" s="97"/>
      <c r="D270" s="1">
        <v>2004</v>
      </c>
      <c r="E270" s="1" t="s">
        <v>425</v>
      </c>
      <c r="F270" s="1" t="s">
        <v>105</v>
      </c>
      <c r="G270" s="87" t="s">
        <v>997</v>
      </c>
      <c r="H270" s="87" t="s">
        <v>997</v>
      </c>
      <c r="I270" s="87" t="s">
        <v>997</v>
      </c>
      <c r="J270" s="87" t="s">
        <v>997</v>
      </c>
      <c r="M270" s="48" t="s">
        <v>983</v>
      </c>
      <c r="N270" s="1" t="s">
        <v>82</v>
      </c>
      <c r="O270" s="48"/>
      <c r="P270" s="48"/>
      <c r="Q270" s="2">
        <v>14</v>
      </c>
      <c r="R270" s="48"/>
      <c r="S270" s="48"/>
      <c r="T270" s="48"/>
      <c r="U270" s="48"/>
      <c r="V270">
        <v>56.802473846711003</v>
      </c>
      <c r="W270">
        <v>12.8933677592291</v>
      </c>
      <c r="X270" s="4">
        <v>56.8</v>
      </c>
      <c r="Y270" s="4">
        <v>12.89</v>
      </c>
      <c r="Z270" s="264">
        <f t="shared" si="36"/>
        <v>2.4738467110054785E-3</v>
      </c>
      <c r="AA270" s="264">
        <f t="shared" si="37"/>
        <v>3.3677592290999314E-3</v>
      </c>
      <c r="AB270" s="1"/>
      <c r="AC270" s="5" t="s">
        <v>127</v>
      </c>
      <c r="AD270" s="79"/>
      <c r="AE270" s="1"/>
      <c r="AF270" s="1"/>
      <c r="AG270" s="1"/>
      <c r="AH270" s="53">
        <v>890</v>
      </c>
      <c r="AI270" s="53">
        <v>363</v>
      </c>
      <c r="AJ270" s="71">
        <f t="shared" si="33"/>
        <v>527</v>
      </c>
      <c r="AK270" s="117">
        <v>22</v>
      </c>
      <c r="AM270" s="9">
        <v>19.8</v>
      </c>
      <c r="AO270" s="9">
        <v>-5.3</v>
      </c>
      <c r="AP270" s="9">
        <v>25.1</v>
      </c>
      <c r="AT270" s="9">
        <v>6.8</v>
      </c>
      <c r="AU270" s="1" t="s">
        <v>101</v>
      </c>
      <c r="AV270" s="9" t="s">
        <v>133</v>
      </c>
      <c r="AW270" s="1"/>
      <c r="AX270" s="120">
        <f t="shared" si="34"/>
        <v>130.88235294117646</v>
      </c>
      <c r="AY270" s="119">
        <v>24</v>
      </c>
      <c r="AZ270" s="1" t="s">
        <v>853</v>
      </c>
      <c r="BN270" s="1">
        <f t="shared" si="38"/>
        <v>2014</v>
      </c>
      <c r="BU270" s="1">
        <v>250</v>
      </c>
      <c r="BV270" s="1"/>
      <c r="BW270" s="1"/>
      <c r="BX270" s="1"/>
      <c r="BY270" s="1"/>
      <c r="BZ270" s="1"/>
      <c r="CA270" s="1"/>
      <c r="CB270" s="1"/>
      <c r="CC270" s="1"/>
      <c r="CD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B270" s="1"/>
      <c r="DC270" s="1">
        <v>25</v>
      </c>
      <c r="DL270" s="1"/>
      <c r="DN270" s="1">
        <v>25</v>
      </c>
      <c r="DP270" s="122"/>
      <c r="DQ270" s="122"/>
      <c r="DR270" s="183"/>
      <c r="DS270" s="183"/>
      <c r="DT270" s="183"/>
      <c r="DU270" s="1">
        <v>25</v>
      </c>
      <c r="DV270" s="1">
        <v>81</v>
      </c>
      <c r="DX270" s="1">
        <v>12.2</v>
      </c>
      <c r="DY270" s="184" t="s">
        <v>1243</v>
      </c>
      <c r="DZ270" s="184">
        <v>6297109</v>
      </c>
      <c r="EA270" s="184">
        <v>371147</v>
      </c>
      <c r="EB270" s="185" t="s">
        <v>1256</v>
      </c>
      <c r="EC270" s="186">
        <v>0</v>
      </c>
      <c r="ED270" s="186">
        <v>0.1363</v>
      </c>
      <c r="EE270" s="186">
        <v>0.33352999999999999</v>
      </c>
      <c r="EF270" s="181" t="s">
        <v>1247</v>
      </c>
      <c r="EG270" s="225"/>
    </row>
    <row r="271" spans="1:137" ht="14" customHeight="1">
      <c r="A271" s="1" t="s">
        <v>426</v>
      </c>
      <c r="B271" s="84" t="s">
        <v>997</v>
      </c>
      <c r="C271" s="97"/>
      <c r="D271" s="1">
        <v>2004</v>
      </c>
      <c r="E271" s="1" t="s">
        <v>427</v>
      </c>
      <c r="F271" s="1" t="s">
        <v>105</v>
      </c>
      <c r="G271" s="84" t="s">
        <v>997</v>
      </c>
      <c r="H271" s="84" t="s">
        <v>997</v>
      </c>
      <c r="I271" s="84" t="s">
        <v>997</v>
      </c>
      <c r="J271" s="84" t="s">
        <v>997</v>
      </c>
      <c r="M271" s="48" t="s">
        <v>983</v>
      </c>
      <c r="N271" s="1" t="s">
        <v>82</v>
      </c>
      <c r="O271" s="48"/>
      <c r="P271" s="48"/>
      <c r="Q271" s="2">
        <v>6</v>
      </c>
      <c r="R271" s="48"/>
      <c r="S271" s="48"/>
      <c r="T271" s="48"/>
      <c r="U271" s="48"/>
      <c r="V271">
        <v>56.808334871252299</v>
      </c>
      <c r="W271">
        <v>12.9079859257502</v>
      </c>
      <c r="X271" s="4">
        <v>56.81</v>
      </c>
      <c r="Y271" s="4">
        <v>12.91</v>
      </c>
      <c r="Z271" s="264">
        <f t="shared" si="36"/>
        <v>-1.6651287477031929E-3</v>
      </c>
      <c r="AA271" s="264">
        <f t="shared" si="37"/>
        <v>-2.0140742498000463E-3</v>
      </c>
      <c r="AB271" s="1"/>
      <c r="AC271" s="5" t="s">
        <v>271</v>
      </c>
      <c r="AD271" s="79"/>
      <c r="AE271" s="1"/>
      <c r="AF271" s="1"/>
      <c r="AG271" s="1"/>
      <c r="AH271" s="53">
        <v>890</v>
      </c>
      <c r="AI271" s="53">
        <v>363</v>
      </c>
      <c r="AJ271" s="71">
        <f t="shared" si="33"/>
        <v>527</v>
      </c>
      <c r="AK271" s="117">
        <v>22</v>
      </c>
      <c r="AM271" s="9">
        <v>19.8</v>
      </c>
      <c r="AO271" s="9">
        <v>-5.3</v>
      </c>
      <c r="AP271" s="9">
        <v>25.1</v>
      </c>
      <c r="AT271" s="9">
        <v>6.8</v>
      </c>
      <c r="AU271" s="1" t="s">
        <v>101</v>
      </c>
      <c r="AV271" s="9" t="s">
        <v>133</v>
      </c>
      <c r="AW271" s="1"/>
      <c r="AX271" s="120">
        <f t="shared" si="34"/>
        <v>130.88235294117646</v>
      </c>
      <c r="AY271" s="119">
        <v>24</v>
      </c>
      <c r="BN271" s="1">
        <f t="shared" si="38"/>
        <v>2014</v>
      </c>
      <c r="BU271" s="1">
        <v>270</v>
      </c>
      <c r="BV271" s="1"/>
      <c r="BW271" s="1"/>
      <c r="BX271" s="1"/>
      <c r="BY271" s="1"/>
      <c r="BZ271" s="1"/>
      <c r="CA271" s="1"/>
      <c r="CB271" s="1"/>
      <c r="CC271" s="1"/>
      <c r="CD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B271" s="1"/>
      <c r="DC271" s="1">
        <v>25</v>
      </c>
      <c r="DL271" s="1"/>
      <c r="DN271" s="1">
        <v>10</v>
      </c>
      <c r="DP271" s="122">
        <v>57</v>
      </c>
      <c r="DQ271" s="253">
        <v>3</v>
      </c>
      <c r="DR271" s="183">
        <v>0.56000000000000005</v>
      </c>
      <c r="DS271" s="183">
        <v>0.54</v>
      </c>
      <c r="DT271" s="183">
        <v>0.75</v>
      </c>
      <c r="DU271" s="1">
        <v>10</v>
      </c>
      <c r="DV271" s="1">
        <v>59</v>
      </c>
      <c r="DX271" s="1">
        <v>12.5</v>
      </c>
      <c r="DY271" s="184" t="s">
        <v>51</v>
      </c>
      <c r="DZ271" s="184">
        <v>6298184</v>
      </c>
      <c r="EA271" s="184">
        <v>372402</v>
      </c>
      <c r="EB271" s="185" t="s">
        <v>1256</v>
      </c>
      <c r="EC271" s="186">
        <v>0</v>
      </c>
      <c r="ED271" s="186">
        <v>0.1363</v>
      </c>
      <c r="EE271" s="186">
        <v>0.33352999999999999</v>
      </c>
      <c r="EF271" s="181" t="s">
        <v>1247</v>
      </c>
      <c r="EG271" s="225"/>
    </row>
    <row r="272" spans="1:137" ht="14" customHeight="1">
      <c r="A272" s="1" t="s">
        <v>428</v>
      </c>
      <c r="B272" s="84" t="s">
        <v>997</v>
      </c>
      <c r="C272" s="97"/>
      <c r="D272" s="1">
        <v>2011</v>
      </c>
      <c r="E272" s="1" t="s">
        <v>429</v>
      </c>
      <c r="F272" s="1" t="s">
        <v>430</v>
      </c>
      <c r="G272" s="84" t="s">
        <v>997</v>
      </c>
      <c r="H272" s="84" t="s">
        <v>997</v>
      </c>
      <c r="I272" s="84"/>
      <c r="J272" s="84" t="s">
        <v>997</v>
      </c>
      <c r="M272" s="48" t="s">
        <v>983</v>
      </c>
      <c r="N272" s="1" t="s">
        <v>82</v>
      </c>
      <c r="O272" s="101" t="s">
        <v>1084</v>
      </c>
      <c r="Q272" s="1">
        <v>34</v>
      </c>
      <c r="R272" s="1"/>
      <c r="S272" s="1"/>
      <c r="X272" s="4" t="s">
        <v>1050</v>
      </c>
      <c r="Y272" s="95" t="s">
        <v>1051</v>
      </c>
      <c r="Z272" s="264" t="e">
        <f t="shared" si="36"/>
        <v>#VALUE!</v>
      </c>
      <c r="AA272" s="264" t="e">
        <f t="shared" si="37"/>
        <v>#VALUE!</v>
      </c>
      <c r="AB272" s="1"/>
      <c r="AC272" s="1">
        <v>140</v>
      </c>
      <c r="AD272" s="79"/>
      <c r="AE272" s="1"/>
      <c r="AF272" s="1"/>
      <c r="AG272" s="1"/>
      <c r="AH272" s="79">
        <v>645</v>
      </c>
      <c r="AI272" s="79">
        <v>546</v>
      </c>
      <c r="AJ272" s="71">
        <f t="shared" si="33"/>
        <v>99</v>
      </c>
      <c r="AK272" s="9">
        <v>16</v>
      </c>
      <c r="AM272" s="9">
        <v>20.8</v>
      </c>
      <c r="AO272" s="9">
        <v>-4.3</v>
      </c>
      <c r="AP272" s="9">
        <v>25.1</v>
      </c>
      <c r="AT272" s="9">
        <v>6.8</v>
      </c>
      <c r="AU272" s="1"/>
      <c r="AV272" s="79" t="s">
        <v>133</v>
      </c>
      <c r="AW272" s="1"/>
      <c r="AX272" s="120">
        <f t="shared" si="34"/>
        <v>94.852941176470594</v>
      </c>
      <c r="AY272" s="119">
        <v>23</v>
      </c>
      <c r="AZ272" s="1" t="s">
        <v>854</v>
      </c>
      <c r="BN272" s="1">
        <f t="shared" si="38"/>
        <v>2014</v>
      </c>
      <c r="BV272" s="1"/>
      <c r="BW272" s="1"/>
      <c r="BX272" s="1"/>
      <c r="BY272" s="1"/>
      <c r="BZ272" s="1"/>
      <c r="CA272" s="1"/>
      <c r="CB272" s="1"/>
      <c r="CC272" s="1"/>
      <c r="CD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B272" s="1"/>
      <c r="DC272" s="1"/>
      <c r="DL272" s="1"/>
      <c r="DP272" s="122">
        <v>49</v>
      </c>
      <c r="DQ272" s="253">
        <v>3</v>
      </c>
      <c r="DR272" s="183">
        <v>0.56000000000000005</v>
      </c>
      <c r="DS272" s="183">
        <v>0.51</v>
      </c>
      <c r="DT272" s="183">
        <v>0.67</v>
      </c>
      <c r="DU272" s="1">
        <v>50</v>
      </c>
      <c r="DV272" s="1">
        <v>106</v>
      </c>
      <c r="DW272" s="1">
        <v>111</v>
      </c>
      <c r="DX272" s="1">
        <v>11.2</v>
      </c>
      <c r="DY272" s="184" t="s">
        <v>1243</v>
      </c>
      <c r="DZ272" s="184">
        <v>6277239</v>
      </c>
      <c r="EA272" s="184">
        <v>479623</v>
      </c>
      <c r="EB272" s="185" t="s">
        <v>1256</v>
      </c>
      <c r="EC272" s="186">
        <v>0</v>
      </c>
      <c r="ED272" s="186">
        <v>3.8170000000000003E-2</v>
      </c>
      <c r="EE272" s="186">
        <v>0.28588999999999998</v>
      </c>
      <c r="EF272" s="181" t="s">
        <v>1247</v>
      </c>
      <c r="EG272" s="225"/>
    </row>
    <row r="273" spans="1:137" ht="14" customHeight="1">
      <c r="A273" s="103" t="s">
        <v>1091</v>
      </c>
      <c r="B273" s="99"/>
      <c r="C273" s="99"/>
      <c r="G273" s="84"/>
      <c r="H273" s="84" t="s">
        <v>997</v>
      </c>
      <c r="I273" s="84"/>
      <c r="J273" s="84"/>
      <c r="M273" s="1" t="s">
        <v>983</v>
      </c>
      <c r="N273" s="1" t="s">
        <v>82</v>
      </c>
      <c r="O273" s="103" t="s">
        <v>1086</v>
      </c>
      <c r="Z273" s="264">
        <f t="shared" si="36"/>
        <v>0</v>
      </c>
      <c r="AA273" s="264">
        <f t="shared" si="37"/>
        <v>0</v>
      </c>
      <c r="AJ273" s="71">
        <f t="shared" si="33"/>
        <v>0</v>
      </c>
      <c r="AK273" s="117"/>
      <c r="AX273" s="120" t="e">
        <f t="shared" si="34"/>
        <v>#DIV/0!</v>
      </c>
      <c r="AY273" s="119"/>
      <c r="BN273" s="1">
        <f t="shared" si="38"/>
        <v>2014</v>
      </c>
      <c r="DP273" s="122"/>
      <c r="DQ273" s="122"/>
      <c r="DR273" s="183"/>
      <c r="DS273" s="183"/>
      <c r="DT273" s="183"/>
      <c r="DY273" s="184"/>
      <c r="DZ273" s="184"/>
      <c r="EA273" s="184"/>
      <c r="EB273" s="185"/>
      <c r="EC273" s="186"/>
      <c r="ED273" s="186"/>
      <c r="EE273" s="186"/>
      <c r="EF273" s="181"/>
      <c r="EG273" s="225"/>
    </row>
    <row r="274" spans="1:137" ht="14" customHeight="1">
      <c r="A274" s="1" t="s">
        <v>103</v>
      </c>
      <c r="B274" s="84" t="s">
        <v>997</v>
      </c>
      <c r="C274" s="97"/>
      <c r="D274" s="1">
        <v>2004</v>
      </c>
      <c r="E274" s="1" t="s">
        <v>104</v>
      </c>
      <c r="F274" s="1" t="s">
        <v>105</v>
      </c>
      <c r="G274" s="84" t="s">
        <v>997</v>
      </c>
      <c r="H274" s="84" t="s">
        <v>997</v>
      </c>
      <c r="I274" s="84"/>
      <c r="J274" s="84"/>
      <c r="M274" s="48" t="s">
        <v>983</v>
      </c>
      <c r="N274" s="1" t="s">
        <v>82</v>
      </c>
      <c r="O274" s="48"/>
      <c r="P274" s="48"/>
      <c r="Q274" s="1">
        <v>125</v>
      </c>
      <c r="R274" s="48"/>
      <c r="S274" s="48"/>
      <c r="T274" s="48"/>
      <c r="U274" s="48"/>
      <c r="V274">
        <v>56.409452437858697</v>
      </c>
      <c r="W274">
        <v>12.980212080848901</v>
      </c>
      <c r="X274" s="4">
        <v>56.41</v>
      </c>
      <c r="Y274" s="4">
        <v>12.98</v>
      </c>
      <c r="Z274" s="264">
        <f t="shared" si="36"/>
        <v>-5.4756214129980663E-4</v>
      </c>
      <c r="AA274" s="264">
        <f t="shared" si="37"/>
        <v>2.1208084890034229E-4</v>
      </c>
      <c r="AB274" s="1"/>
      <c r="AC274" s="1">
        <v>300</v>
      </c>
      <c r="AD274" s="79">
        <v>129</v>
      </c>
      <c r="AE274" s="1"/>
      <c r="AF274" s="1"/>
      <c r="AG274" s="1"/>
      <c r="AH274" s="79">
        <v>797</v>
      </c>
      <c r="AI274" s="79">
        <v>378</v>
      </c>
      <c r="AJ274" s="71">
        <f t="shared" si="33"/>
        <v>419</v>
      </c>
      <c r="AK274" s="9">
        <v>12</v>
      </c>
      <c r="AM274" s="9">
        <v>19.8</v>
      </c>
      <c r="AO274" s="9">
        <v>-4.9000000000000004</v>
      </c>
      <c r="AP274" s="9">
        <v>24.6</v>
      </c>
      <c r="AT274" s="9">
        <v>7.1</v>
      </c>
      <c r="AU274" s="1" t="s">
        <v>101</v>
      </c>
      <c r="AV274" s="79" t="s">
        <v>63</v>
      </c>
      <c r="AW274" s="1"/>
      <c r="AX274" s="120">
        <f t="shared" si="34"/>
        <v>112.25352112676057</v>
      </c>
      <c r="AY274" s="119">
        <v>23</v>
      </c>
      <c r="BN274" s="1">
        <f t="shared" si="38"/>
        <v>2014</v>
      </c>
      <c r="BU274" s="1">
        <v>200</v>
      </c>
      <c r="BV274" s="1"/>
      <c r="BW274" s="1"/>
      <c r="BX274" s="1"/>
      <c r="BY274" s="1"/>
      <c r="BZ274" s="1"/>
      <c r="CA274" s="1"/>
      <c r="CB274" s="1"/>
      <c r="CC274" s="1"/>
      <c r="CD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B274" s="1"/>
      <c r="DC274" s="1">
        <v>25</v>
      </c>
      <c r="DL274" s="1"/>
      <c r="DN274" s="1">
        <v>50</v>
      </c>
      <c r="DP274" s="122"/>
      <c r="DQ274" s="122"/>
      <c r="DR274" s="183"/>
      <c r="DS274" s="183"/>
      <c r="DT274" s="183"/>
      <c r="DU274" s="1">
        <v>50</v>
      </c>
      <c r="DV274" s="1">
        <v>83</v>
      </c>
      <c r="DX274" s="1">
        <v>9.4</v>
      </c>
      <c r="DY274" s="184" t="s">
        <v>51</v>
      </c>
      <c r="DZ274" s="184">
        <v>5808561</v>
      </c>
      <c r="EA274" s="184">
        <v>362604</v>
      </c>
      <c r="EB274" s="185" t="s">
        <v>1248</v>
      </c>
      <c r="EC274" s="188">
        <v>1.5368599999999999</v>
      </c>
      <c r="ED274" s="188">
        <v>1.6196299999999999</v>
      </c>
      <c r="EE274" s="186">
        <v>0.5645</v>
      </c>
      <c r="EF274" s="181" t="s">
        <v>1247</v>
      </c>
    </row>
    <row r="275" spans="1:137" ht="14" customHeight="1">
      <c r="A275" s="103" t="s">
        <v>1093</v>
      </c>
      <c r="B275" s="99"/>
      <c r="C275" s="99"/>
      <c r="G275" s="84"/>
      <c r="H275" s="84" t="s">
        <v>997</v>
      </c>
      <c r="I275" s="84"/>
      <c r="J275" s="84"/>
      <c r="M275" s="1" t="s">
        <v>983</v>
      </c>
      <c r="N275" s="1" t="s">
        <v>82</v>
      </c>
      <c r="O275" s="103" t="s">
        <v>1086</v>
      </c>
      <c r="Z275" s="264">
        <f t="shared" si="36"/>
        <v>0</v>
      </c>
      <c r="AA275" s="264">
        <f t="shared" si="37"/>
        <v>0</v>
      </c>
      <c r="AJ275" s="71">
        <f t="shared" si="33"/>
        <v>0</v>
      </c>
      <c r="AK275" s="117"/>
      <c r="AX275" s="120" t="e">
        <f t="shared" si="34"/>
        <v>#DIV/0!</v>
      </c>
      <c r="AY275" s="119"/>
      <c r="BN275" s="1">
        <f t="shared" si="38"/>
        <v>2014</v>
      </c>
      <c r="DP275" s="122"/>
      <c r="DQ275" s="122"/>
      <c r="DR275" s="183"/>
      <c r="DS275" s="183"/>
      <c r="DT275" s="183"/>
      <c r="DY275" s="184"/>
      <c r="DZ275" s="184"/>
      <c r="EA275" s="184"/>
      <c r="EB275" s="185"/>
      <c r="EC275" s="186"/>
      <c r="ED275" s="186"/>
      <c r="EE275" s="186"/>
      <c r="EF275" s="181"/>
      <c r="EG275" s="225"/>
    </row>
    <row r="276" spans="1:137" ht="14" customHeight="1">
      <c r="A276" s="103" t="s">
        <v>1087</v>
      </c>
      <c r="B276" s="99"/>
      <c r="C276" s="99"/>
      <c r="G276" s="84"/>
      <c r="H276" s="84" t="s">
        <v>997</v>
      </c>
      <c r="I276" s="84"/>
      <c r="J276" s="84"/>
      <c r="M276" s="1" t="s">
        <v>983</v>
      </c>
      <c r="N276" s="1" t="s">
        <v>82</v>
      </c>
      <c r="O276" s="103" t="s">
        <v>1086</v>
      </c>
      <c r="Z276" s="264">
        <f t="shared" si="36"/>
        <v>0</v>
      </c>
      <c r="AA276" s="264">
        <f t="shared" si="37"/>
        <v>0</v>
      </c>
      <c r="AJ276" s="71">
        <f t="shared" si="33"/>
        <v>0</v>
      </c>
      <c r="AK276" s="117"/>
      <c r="AX276" s="120" t="e">
        <f t="shared" si="34"/>
        <v>#DIV/0!</v>
      </c>
      <c r="AY276" s="119"/>
      <c r="BN276" s="1">
        <f t="shared" si="38"/>
        <v>2014</v>
      </c>
      <c r="DP276" s="122"/>
      <c r="DQ276" s="122"/>
      <c r="DR276" s="183"/>
      <c r="DS276" s="183"/>
      <c r="DT276" s="183"/>
      <c r="DY276" s="184"/>
      <c r="DZ276" s="184"/>
      <c r="EA276" s="184"/>
      <c r="EB276" s="185"/>
      <c r="EC276" s="186"/>
      <c r="ED276" s="186"/>
      <c r="EE276" s="186"/>
      <c r="EF276" s="181"/>
      <c r="EG276" s="225"/>
    </row>
    <row r="277" spans="1:137" ht="14" customHeight="1">
      <c r="A277" s="1" t="s">
        <v>1154</v>
      </c>
      <c r="B277" s="84" t="s">
        <v>997</v>
      </c>
      <c r="C277" s="84"/>
      <c r="G277" s="84"/>
      <c r="H277" s="84"/>
      <c r="I277" s="84"/>
      <c r="J277" s="84"/>
      <c r="M277" s="1" t="s">
        <v>983</v>
      </c>
      <c r="N277" s="1" t="s">
        <v>82</v>
      </c>
      <c r="O277" s="55"/>
      <c r="P277" s="55"/>
      <c r="Q277" s="62"/>
      <c r="R277" s="62"/>
      <c r="S277" s="63"/>
      <c r="V277">
        <v>55.901163749278403</v>
      </c>
      <c r="W277">
        <v>13.9874007954301</v>
      </c>
      <c r="Z277" s="264">
        <f t="shared" si="36"/>
        <v>55.901163749278403</v>
      </c>
      <c r="AA277" s="264">
        <f t="shared" si="37"/>
        <v>13.9874007954301</v>
      </c>
      <c r="AE277" s="52"/>
      <c r="AF277" s="52"/>
      <c r="AG277" s="52"/>
      <c r="AH277" s="53">
        <v>634</v>
      </c>
      <c r="AI277" s="53">
        <v>328</v>
      </c>
      <c r="AJ277" s="71">
        <f t="shared" si="33"/>
        <v>306</v>
      </c>
      <c r="AK277" s="117">
        <v>10.7</v>
      </c>
      <c r="AM277" s="9">
        <v>20.100000000000001</v>
      </c>
      <c r="AO277" s="9">
        <v>-2.9</v>
      </c>
      <c r="AP277" s="9">
        <v>23</v>
      </c>
      <c r="AT277" s="9">
        <v>7.5</v>
      </c>
      <c r="AV277" s="9" t="s">
        <v>1195</v>
      </c>
      <c r="AX277" s="120">
        <f t="shared" si="34"/>
        <v>84.533333333333331</v>
      </c>
      <c r="AY277" s="119">
        <v>23</v>
      </c>
      <c r="BB277" s="54"/>
      <c r="BC277" s="54"/>
      <c r="BD277" s="54"/>
      <c r="BM277" s="56"/>
      <c r="BN277" s="1">
        <f t="shared" si="38"/>
        <v>2014</v>
      </c>
      <c r="DD277" s="12"/>
      <c r="DE277" s="12"/>
      <c r="DF277" s="12"/>
      <c r="DG277" s="12"/>
      <c r="DH277" s="12"/>
      <c r="DI277" s="12"/>
      <c r="DJ277" s="12"/>
      <c r="DK277" s="12"/>
      <c r="DM277" s="14"/>
      <c r="DP277" s="122"/>
      <c r="DQ277" s="122"/>
      <c r="DR277" s="183"/>
      <c r="DS277" s="183"/>
      <c r="DT277" s="183"/>
      <c r="EC277" s="188"/>
      <c r="ED277" s="188"/>
      <c r="EE277" s="188"/>
    </row>
    <row r="278" spans="1:137" ht="14" customHeight="1">
      <c r="A278" s="103" t="s">
        <v>1088</v>
      </c>
      <c r="G278" s="84"/>
      <c r="H278" s="84" t="s">
        <v>997</v>
      </c>
      <c r="I278" s="84"/>
      <c r="J278" s="84"/>
      <c r="M278" s="1" t="s">
        <v>983</v>
      </c>
      <c r="N278" s="1" t="s">
        <v>82</v>
      </c>
      <c r="O278" s="103" t="s">
        <v>1086</v>
      </c>
      <c r="Z278" s="264">
        <f t="shared" si="36"/>
        <v>0</v>
      </c>
      <c r="AA278" s="264">
        <f t="shared" si="37"/>
        <v>0</v>
      </c>
      <c r="AJ278" s="71">
        <f t="shared" si="33"/>
        <v>0</v>
      </c>
      <c r="AK278" s="117"/>
      <c r="AX278" s="120" t="e">
        <f t="shared" si="34"/>
        <v>#DIV/0!</v>
      </c>
      <c r="AY278" s="119"/>
      <c r="BN278" s="1">
        <f t="shared" si="38"/>
        <v>2014</v>
      </c>
      <c r="DP278" s="122"/>
      <c r="DQ278" s="122"/>
      <c r="DR278" s="183"/>
      <c r="DS278" s="183"/>
      <c r="DT278" s="183"/>
      <c r="EC278" s="188"/>
      <c r="ED278" s="188"/>
      <c r="EE278" s="188"/>
    </row>
    <row r="279" spans="1:137" ht="14" customHeight="1">
      <c r="A279" s="103" t="s">
        <v>1085</v>
      </c>
      <c r="G279" s="84"/>
      <c r="H279" s="84" t="s">
        <v>997</v>
      </c>
      <c r="I279" s="84"/>
      <c r="J279" s="84"/>
      <c r="M279" s="1" t="s">
        <v>983</v>
      </c>
      <c r="N279" s="1" t="s">
        <v>82</v>
      </c>
      <c r="O279" s="103" t="s">
        <v>1086</v>
      </c>
      <c r="Z279" s="264">
        <f t="shared" si="36"/>
        <v>0</v>
      </c>
      <c r="AA279" s="264">
        <f t="shared" si="37"/>
        <v>0</v>
      </c>
      <c r="AJ279" s="71">
        <f t="shared" si="33"/>
        <v>0</v>
      </c>
      <c r="AK279" s="117"/>
      <c r="AX279" s="120" t="e">
        <f t="shared" si="34"/>
        <v>#DIV/0!</v>
      </c>
      <c r="AY279" s="119"/>
      <c r="BN279" s="1">
        <f t="shared" si="38"/>
        <v>2014</v>
      </c>
      <c r="DP279" s="122"/>
      <c r="DQ279" s="122"/>
      <c r="DR279" s="183"/>
      <c r="DS279" s="183"/>
      <c r="DT279" s="183"/>
      <c r="EC279" s="188"/>
      <c r="ED279" s="188"/>
      <c r="EE279" s="188"/>
    </row>
    <row r="280" spans="1:137" ht="14" customHeight="1">
      <c r="A280" s="103" t="s">
        <v>1090</v>
      </c>
      <c r="G280" s="84"/>
      <c r="H280" s="84"/>
      <c r="I280" s="84"/>
      <c r="J280" s="84"/>
      <c r="M280" s="1" t="s">
        <v>983</v>
      </c>
      <c r="N280" s="1" t="s">
        <v>82</v>
      </c>
      <c r="O280" s="103" t="s">
        <v>1086</v>
      </c>
      <c r="Z280" s="264">
        <f t="shared" si="36"/>
        <v>0</v>
      </c>
      <c r="AA280" s="264">
        <f t="shared" si="37"/>
        <v>0</v>
      </c>
      <c r="AJ280" s="71">
        <f t="shared" si="33"/>
        <v>0</v>
      </c>
      <c r="AK280" s="117"/>
      <c r="AX280" s="120" t="e">
        <f t="shared" si="34"/>
        <v>#DIV/0!</v>
      </c>
      <c r="AY280" s="119"/>
      <c r="BN280" s="1">
        <f t="shared" si="38"/>
        <v>2014</v>
      </c>
      <c r="DP280" s="122"/>
      <c r="DQ280" s="122"/>
      <c r="DR280" s="183"/>
      <c r="DS280" s="183"/>
      <c r="DT280" s="183"/>
      <c r="EC280" s="188"/>
      <c r="ED280" s="188"/>
      <c r="EE280" s="188"/>
    </row>
    <row r="281" spans="1:137" ht="14" customHeight="1">
      <c r="A281" s="103" t="s">
        <v>1089</v>
      </c>
      <c r="G281" s="84"/>
      <c r="H281" s="84" t="s">
        <v>997</v>
      </c>
      <c r="I281" s="84"/>
      <c r="J281" s="84"/>
      <c r="M281" s="1" t="s">
        <v>983</v>
      </c>
      <c r="N281" s="1" t="s">
        <v>82</v>
      </c>
      <c r="O281" s="103" t="s">
        <v>1086</v>
      </c>
      <c r="Z281" s="264">
        <f t="shared" si="36"/>
        <v>0</v>
      </c>
      <c r="AA281" s="264">
        <f t="shared" si="37"/>
        <v>0</v>
      </c>
      <c r="AJ281" s="71">
        <f t="shared" si="33"/>
        <v>0</v>
      </c>
      <c r="AK281" s="117"/>
      <c r="AX281" s="120" t="e">
        <f t="shared" si="34"/>
        <v>#DIV/0!</v>
      </c>
      <c r="AY281" s="119"/>
      <c r="BN281" s="1">
        <f t="shared" si="38"/>
        <v>2014</v>
      </c>
      <c r="DP281" s="122"/>
      <c r="DQ281" s="122"/>
      <c r="DR281" s="183"/>
      <c r="DS281" s="183"/>
      <c r="DT281" s="183"/>
      <c r="EC281" s="188"/>
      <c r="ED281" s="188"/>
      <c r="EE281" s="188"/>
    </row>
    <row r="282" spans="1:137" ht="14" customHeight="1">
      <c r="A282" s="103" t="s">
        <v>1092</v>
      </c>
      <c r="G282" s="84"/>
      <c r="H282" s="84" t="s">
        <v>997</v>
      </c>
      <c r="I282" s="84"/>
      <c r="J282" s="84"/>
      <c r="M282" s="1" t="s">
        <v>983</v>
      </c>
      <c r="N282" s="1" t="s">
        <v>82</v>
      </c>
      <c r="O282" s="103" t="s">
        <v>1086</v>
      </c>
      <c r="Z282" s="264">
        <f t="shared" si="36"/>
        <v>0</v>
      </c>
      <c r="AA282" s="264">
        <f t="shared" si="37"/>
        <v>0</v>
      </c>
      <c r="AJ282" s="71">
        <f t="shared" si="33"/>
        <v>0</v>
      </c>
      <c r="AK282" s="117"/>
      <c r="AX282" s="120" t="e">
        <f t="shared" si="34"/>
        <v>#DIV/0!</v>
      </c>
      <c r="AY282" s="119"/>
      <c r="BN282" s="1">
        <f t="shared" si="38"/>
        <v>2014</v>
      </c>
      <c r="DP282" s="122"/>
      <c r="DQ282" s="122"/>
      <c r="DR282" s="183"/>
      <c r="DS282" s="183"/>
      <c r="DT282" s="183"/>
      <c r="EC282" s="188"/>
      <c r="ED282" s="188"/>
      <c r="EE282" s="188"/>
    </row>
    <row r="283" spans="1:137" ht="14" customHeight="1">
      <c r="A283" s="1" t="s">
        <v>237</v>
      </c>
      <c r="B283" s="84" t="s">
        <v>997</v>
      </c>
      <c r="C283" s="97"/>
      <c r="D283" s="1">
        <v>2005</v>
      </c>
      <c r="E283" s="1" t="s">
        <v>238</v>
      </c>
      <c r="F283" s="1" t="s">
        <v>105</v>
      </c>
      <c r="G283" s="84" t="s">
        <v>997</v>
      </c>
      <c r="H283" s="84" t="s">
        <v>997</v>
      </c>
      <c r="I283" s="84"/>
      <c r="J283" s="84"/>
      <c r="M283" s="48" t="s">
        <v>983</v>
      </c>
      <c r="N283" s="1" t="s">
        <v>82</v>
      </c>
      <c r="O283" s="103" t="s">
        <v>1086</v>
      </c>
      <c r="Q283" s="2">
        <v>24</v>
      </c>
      <c r="V283">
        <v>57.099564010032999</v>
      </c>
      <c r="W283">
        <v>12.5498522225184</v>
      </c>
      <c r="X283" s="4">
        <v>57.1</v>
      </c>
      <c r="Y283" s="4">
        <v>12.55</v>
      </c>
      <c r="Z283" s="264">
        <f t="shared" si="36"/>
        <v>-4.3598996700211501E-4</v>
      </c>
      <c r="AA283" s="264">
        <f t="shared" si="37"/>
        <v>-1.4777748160099691E-4</v>
      </c>
      <c r="AB283" s="1"/>
      <c r="AC283" s="1">
        <v>90</v>
      </c>
      <c r="AD283" s="79">
        <v>93</v>
      </c>
      <c r="AE283" s="1"/>
      <c r="AF283" s="1"/>
      <c r="AG283" s="1"/>
      <c r="AH283" s="79">
        <v>853</v>
      </c>
      <c r="AI283" s="79">
        <v>358</v>
      </c>
      <c r="AJ283" s="71">
        <f t="shared" si="33"/>
        <v>495</v>
      </c>
      <c r="AK283" s="9">
        <v>19.899999999999999</v>
      </c>
      <c r="AM283" s="9">
        <v>20.100000000000001</v>
      </c>
      <c r="AO283" s="9">
        <v>-5.5</v>
      </c>
      <c r="AP283" s="9">
        <v>25.6</v>
      </c>
      <c r="AT283" s="9">
        <v>7.1</v>
      </c>
      <c r="AU283" s="1" t="s">
        <v>101</v>
      </c>
      <c r="AV283" s="79" t="s">
        <v>133</v>
      </c>
      <c r="AX283" s="120">
        <f t="shared" si="34"/>
        <v>120.14084507042254</v>
      </c>
      <c r="AY283" s="119">
        <v>23</v>
      </c>
      <c r="BN283" s="1">
        <f t="shared" si="38"/>
        <v>2014</v>
      </c>
      <c r="BU283" s="1">
        <v>250</v>
      </c>
      <c r="DC283" s="1">
        <v>75</v>
      </c>
      <c r="DN283" s="1">
        <v>25</v>
      </c>
      <c r="DP283" s="122">
        <v>51</v>
      </c>
      <c r="DQ283" s="253">
        <v>3</v>
      </c>
      <c r="DR283" s="183">
        <v>0.5</v>
      </c>
      <c r="DS283" s="183">
        <v>0.5</v>
      </c>
      <c r="DT283" s="183">
        <v>0.71</v>
      </c>
      <c r="DU283" s="1">
        <v>25</v>
      </c>
      <c r="DV283" s="1">
        <v>76</v>
      </c>
      <c r="DX283" s="1">
        <v>13.5</v>
      </c>
      <c r="DY283" s="184" t="s">
        <v>51</v>
      </c>
      <c r="DZ283" s="184">
        <v>6331182</v>
      </c>
      <c r="EA283" s="184">
        <v>351586</v>
      </c>
      <c r="EB283" s="185" t="s">
        <v>1256</v>
      </c>
      <c r="EC283" s="186">
        <v>0</v>
      </c>
      <c r="ED283" s="186">
        <v>2.4099999999999998E-3</v>
      </c>
      <c r="EE283" s="186">
        <v>0.18239</v>
      </c>
      <c r="EF283" s="181" t="s">
        <v>1249</v>
      </c>
    </row>
    <row r="284" spans="1:137" ht="14" customHeight="1">
      <c r="A284" s="1" t="s">
        <v>829</v>
      </c>
      <c r="B284" s="84" t="s">
        <v>997</v>
      </c>
      <c r="C284" s="84"/>
      <c r="D284" s="1">
        <v>2004</v>
      </c>
      <c r="E284" s="1" t="s">
        <v>830</v>
      </c>
      <c r="F284" s="1" t="s">
        <v>105</v>
      </c>
      <c r="G284" s="84"/>
      <c r="H284" s="84" t="s">
        <v>997</v>
      </c>
      <c r="I284" s="84"/>
      <c r="J284" s="84"/>
      <c r="M284" s="48" t="s">
        <v>983</v>
      </c>
      <c r="N284" s="1" t="s">
        <v>82</v>
      </c>
      <c r="O284" s="48"/>
      <c r="P284" s="48"/>
      <c r="Q284" s="1">
        <v>14</v>
      </c>
      <c r="R284" s="48"/>
      <c r="S284" s="48"/>
      <c r="T284" s="48"/>
      <c r="U284" s="48"/>
      <c r="X284" s="4">
        <v>57.09</v>
      </c>
      <c r="Y284" s="4">
        <v>12.57</v>
      </c>
      <c r="Z284" s="264">
        <f t="shared" si="36"/>
        <v>-57.09</v>
      </c>
      <c r="AA284" s="264">
        <f t="shared" si="37"/>
        <v>-12.57</v>
      </c>
      <c r="AB284" s="1"/>
      <c r="AC284" s="1">
        <v>90</v>
      </c>
      <c r="AD284" s="79"/>
      <c r="AE284" s="1"/>
      <c r="AF284" s="1"/>
      <c r="AG284" s="1"/>
      <c r="AH284" s="79">
        <v>854</v>
      </c>
      <c r="AI284" s="79">
        <v>358</v>
      </c>
      <c r="AJ284" s="71">
        <f t="shared" si="33"/>
        <v>496</v>
      </c>
      <c r="AK284" s="9">
        <v>19</v>
      </c>
      <c r="AM284" s="9">
        <v>20.100000000000001</v>
      </c>
      <c r="AO284" s="9">
        <v>-5.5</v>
      </c>
      <c r="AP284" s="9">
        <v>25.4</v>
      </c>
      <c r="AT284" s="9">
        <v>7.2</v>
      </c>
      <c r="AU284" s="1" t="s">
        <v>101</v>
      </c>
      <c r="AV284" s="79" t="s">
        <v>133</v>
      </c>
      <c r="AW284" s="1"/>
      <c r="AX284" s="120">
        <f t="shared" si="34"/>
        <v>118.61111111111111</v>
      </c>
      <c r="AY284" s="119">
        <v>23</v>
      </c>
      <c r="BN284" s="1">
        <f t="shared" si="38"/>
        <v>2014</v>
      </c>
      <c r="BU284" s="1">
        <v>200</v>
      </c>
      <c r="BV284" s="1"/>
      <c r="BW284" s="1"/>
      <c r="BX284" s="1"/>
      <c r="BY284" s="1"/>
      <c r="BZ284" s="1"/>
      <c r="CA284" s="1"/>
      <c r="CB284" s="1"/>
      <c r="CC284" s="1"/>
      <c r="CD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B284" s="1"/>
      <c r="DC284" s="1">
        <v>25</v>
      </c>
      <c r="DL284" s="1"/>
      <c r="DN284" s="1">
        <v>25</v>
      </c>
      <c r="DP284" s="122">
        <v>40</v>
      </c>
      <c r="DQ284" s="253">
        <v>3</v>
      </c>
      <c r="DR284" s="183">
        <v>0.55000000000000004</v>
      </c>
      <c r="DS284" s="183">
        <v>0.56999999999999995</v>
      </c>
      <c r="DT284" s="183">
        <v>0.84</v>
      </c>
      <c r="DU284" s="1">
        <v>25</v>
      </c>
      <c r="DV284" s="1">
        <v>64</v>
      </c>
      <c r="DX284" s="1">
        <v>8.4</v>
      </c>
      <c r="DY284" s="184" t="s">
        <v>1243</v>
      </c>
      <c r="DZ284" s="184">
        <v>6330026</v>
      </c>
      <c r="EA284" s="184">
        <v>352757</v>
      </c>
      <c r="EB284" s="185" t="s">
        <v>1257</v>
      </c>
      <c r="EC284" s="186">
        <v>1.9400000000000001E-3</v>
      </c>
      <c r="ED284" s="186">
        <v>8.0199999999999994E-2</v>
      </c>
      <c r="EE284" s="186">
        <v>0.26184000000000002</v>
      </c>
      <c r="EF284" s="181" t="s">
        <v>1247</v>
      </c>
    </row>
    <row r="285" spans="1:137" ht="13" customHeight="1">
      <c r="A285" s="48" t="s">
        <v>349</v>
      </c>
      <c r="B285" s="87" t="s">
        <v>997</v>
      </c>
      <c r="C285" s="87"/>
      <c r="D285" s="1">
        <v>2002</v>
      </c>
      <c r="E285" s="48" t="s">
        <v>350</v>
      </c>
      <c r="F285" s="48" t="s">
        <v>267</v>
      </c>
      <c r="G285" s="85"/>
      <c r="H285" s="85"/>
      <c r="I285" s="85"/>
      <c r="J285" s="85"/>
      <c r="M285" s="48" t="s">
        <v>661</v>
      </c>
      <c r="N285" s="48" t="s">
        <v>351</v>
      </c>
      <c r="O285" s="48"/>
      <c r="P285" s="48"/>
      <c r="Q285" s="48">
        <v>3</v>
      </c>
      <c r="R285" s="48"/>
      <c r="S285" s="48"/>
      <c r="T285" s="48"/>
      <c r="U285" s="48"/>
      <c r="V285">
        <v>52.0694479807565</v>
      </c>
      <c r="W285">
        <v>5.16954928740802</v>
      </c>
      <c r="X285" s="93">
        <v>52.1</v>
      </c>
      <c r="Y285" s="93">
        <v>5.18</v>
      </c>
      <c r="Z285" s="264">
        <f t="shared" si="36"/>
        <v>-3.055201924350115E-2</v>
      </c>
      <c r="AA285" s="264">
        <f t="shared" si="37"/>
        <v>-1.0450712591979716E-2</v>
      </c>
      <c r="AB285" s="1"/>
      <c r="AC285" s="48">
        <v>2</v>
      </c>
      <c r="AD285" s="49"/>
      <c r="AE285" s="48">
        <v>827</v>
      </c>
      <c r="AF285" s="48">
        <v>217</v>
      </c>
      <c r="AG285" s="48"/>
      <c r="AH285" s="49">
        <v>802</v>
      </c>
      <c r="AI285" s="49">
        <v>512</v>
      </c>
      <c r="AJ285" s="71">
        <f t="shared" si="33"/>
        <v>290</v>
      </c>
      <c r="AK285" s="11">
        <v>2.7</v>
      </c>
      <c r="AL285" s="118">
        <v>17.2</v>
      </c>
      <c r="AM285" s="11">
        <v>21.4</v>
      </c>
      <c r="AN285" s="118">
        <v>2.8</v>
      </c>
      <c r="AO285" s="11">
        <v>-0.5</v>
      </c>
      <c r="AP285" s="11">
        <v>21.9</v>
      </c>
      <c r="AQ285" s="118">
        <v>9.4</v>
      </c>
      <c r="AR285" s="118"/>
      <c r="AS285" s="118">
        <v>16.100000000000001</v>
      </c>
      <c r="AT285" s="11">
        <v>9.3000000000000007</v>
      </c>
      <c r="AU285" s="48" t="s">
        <v>352</v>
      </c>
      <c r="AV285" s="49" t="s">
        <v>63</v>
      </c>
      <c r="AW285" s="1"/>
      <c r="AX285" s="120">
        <f t="shared" si="34"/>
        <v>86.236559139784944</v>
      </c>
      <c r="AY285" s="119">
        <v>23</v>
      </c>
      <c r="AZ285" s="48" t="s">
        <v>836</v>
      </c>
      <c r="BN285" s="1">
        <f t="shared" si="38"/>
        <v>2014</v>
      </c>
      <c r="BU285" s="48">
        <v>150</v>
      </c>
      <c r="BV285" s="48" t="s">
        <v>353</v>
      </c>
      <c r="BW285" s="1"/>
      <c r="BX285" s="1"/>
      <c r="BY285" s="1"/>
      <c r="BZ285" s="1"/>
      <c r="CA285" s="1"/>
      <c r="CB285" s="1"/>
      <c r="CC285" s="1"/>
      <c r="CD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B285" s="1"/>
      <c r="DC285" s="48" t="s">
        <v>353</v>
      </c>
      <c r="DL285" s="1"/>
      <c r="DN285" s="48">
        <v>5</v>
      </c>
      <c r="DO285" s="50" t="s">
        <v>354</v>
      </c>
      <c r="DP285" s="122"/>
      <c r="DQ285" s="253"/>
      <c r="DR285" s="183"/>
      <c r="DS285" s="183"/>
      <c r="DT285" s="183"/>
      <c r="DU285" s="1">
        <v>5</v>
      </c>
      <c r="DV285" s="1">
        <v>33</v>
      </c>
      <c r="DX285" s="1">
        <v>13</v>
      </c>
      <c r="DY285" s="208" t="s">
        <v>1240</v>
      </c>
      <c r="DZ285" s="208">
        <v>5774403</v>
      </c>
      <c r="EA285" s="208">
        <v>649316</v>
      </c>
      <c r="EB285" s="185" t="s">
        <v>1241</v>
      </c>
      <c r="EC285" s="186">
        <v>1.204E-2</v>
      </c>
      <c r="ED285" s="186">
        <v>0.88129000000000002</v>
      </c>
      <c r="EE285" s="186">
        <v>0.66910000000000003</v>
      </c>
      <c r="EF285" s="181" t="s">
        <v>1242</v>
      </c>
    </row>
    <row r="286" spans="1:137" ht="15">
      <c r="A286" s="48" t="s">
        <v>490</v>
      </c>
      <c r="B286" s="87" t="s">
        <v>997</v>
      </c>
      <c r="C286" s="87"/>
      <c r="D286" s="1">
        <v>2002</v>
      </c>
      <c r="E286" s="48" t="s">
        <v>491</v>
      </c>
      <c r="F286" s="48" t="s">
        <v>267</v>
      </c>
      <c r="G286" s="85"/>
      <c r="H286" s="85"/>
      <c r="I286" s="85"/>
      <c r="J286" s="85"/>
      <c r="M286" s="48" t="s">
        <v>661</v>
      </c>
      <c r="N286" s="48" t="s">
        <v>351</v>
      </c>
      <c r="O286" s="48"/>
      <c r="P286" s="48"/>
      <c r="Q286" s="48">
        <v>5</v>
      </c>
      <c r="R286" s="48"/>
      <c r="S286" s="48"/>
      <c r="T286" s="48"/>
      <c r="U286" s="48"/>
      <c r="V286">
        <v>52.264096577424397</v>
      </c>
      <c r="W286">
        <v>5.6822660808135499</v>
      </c>
      <c r="X286" s="93">
        <v>52.07</v>
      </c>
      <c r="Y286" s="93">
        <v>5.88</v>
      </c>
      <c r="Z286" s="264">
        <f t="shared" si="36"/>
        <v>0.19409657742439634</v>
      </c>
      <c r="AA286" s="264">
        <f t="shared" si="37"/>
        <v>-0.19773391918645</v>
      </c>
      <c r="AB286" s="1"/>
      <c r="AC286" s="48">
        <v>35</v>
      </c>
      <c r="AD286" s="49"/>
      <c r="AE286" s="48">
        <v>876</v>
      </c>
      <c r="AF286" s="48">
        <v>225</v>
      </c>
      <c r="AG286" s="48"/>
      <c r="AH286" s="49">
        <v>813</v>
      </c>
      <c r="AI286" s="49">
        <v>361</v>
      </c>
      <c r="AJ286" s="71">
        <f t="shared" si="33"/>
        <v>452</v>
      </c>
      <c r="AK286" s="11">
        <v>5.2</v>
      </c>
      <c r="AL286" s="118">
        <v>17.2</v>
      </c>
      <c r="AM286" s="11">
        <v>20.9</v>
      </c>
      <c r="AN286" s="118">
        <v>2.2000000000000002</v>
      </c>
      <c r="AO286" s="11">
        <v>-1</v>
      </c>
      <c r="AP286" s="11">
        <v>21.9</v>
      </c>
      <c r="AQ286" s="118">
        <v>9.4</v>
      </c>
      <c r="AR286" s="118"/>
      <c r="AS286" s="118">
        <v>15.7</v>
      </c>
      <c r="AT286" s="11">
        <v>8.9</v>
      </c>
      <c r="AU286" s="48" t="s">
        <v>159</v>
      </c>
      <c r="AV286" s="49" t="s">
        <v>133</v>
      </c>
      <c r="AW286" s="1"/>
      <c r="AX286" s="120">
        <f t="shared" si="34"/>
        <v>91.348314606741567</v>
      </c>
      <c r="AY286" s="119">
        <v>23</v>
      </c>
      <c r="AZ286" s="48" t="s">
        <v>855</v>
      </c>
      <c r="BN286" s="1">
        <f t="shared" si="38"/>
        <v>2014</v>
      </c>
      <c r="BU286" s="48">
        <v>200</v>
      </c>
      <c r="BV286" s="48">
        <v>457</v>
      </c>
      <c r="BW286" s="1"/>
      <c r="BX286" s="1"/>
      <c r="BY286" s="1"/>
      <c r="BZ286" s="1"/>
      <c r="CA286" s="1"/>
      <c r="CB286" s="1"/>
      <c r="CC286" s="1"/>
      <c r="CD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B286" s="1"/>
      <c r="DC286" s="48">
        <v>44</v>
      </c>
      <c r="DL286" s="1"/>
      <c r="DN286" s="48">
        <v>21</v>
      </c>
      <c r="DO286" s="50" t="s">
        <v>467</v>
      </c>
      <c r="DP286" s="122">
        <v>51</v>
      </c>
      <c r="DQ286" s="253">
        <v>2</v>
      </c>
      <c r="DR286" s="183">
        <v>0.12</v>
      </c>
      <c r="DS286" s="183">
        <v>0.56000000000000005</v>
      </c>
      <c r="DT286" s="183">
        <v>0.79</v>
      </c>
      <c r="DU286" s="1">
        <v>21</v>
      </c>
      <c r="DV286" s="1">
        <v>70</v>
      </c>
      <c r="DX286" s="1">
        <v>12.4</v>
      </c>
      <c r="DY286" s="184" t="s">
        <v>1240</v>
      </c>
      <c r="DZ286" s="184">
        <v>5772738</v>
      </c>
      <c r="EA286" s="184">
        <v>697385</v>
      </c>
      <c r="EB286" s="185" t="s">
        <v>1241</v>
      </c>
      <c r="EC286" s="188">
        <v>1.3876599999999999</v>
      </c>
      <c r="ED286" s="186">
        <v>0.34536</v>
      </c>
      <c r="EE286" s="186">
        <v>0.50726000000000004</v>
      </c>
      <c r="EF286" s="181" t="s">
        <v>1242</v>
      </c>
    </row>
    <row r="287" spans="1:137" ht="14" customHeight="1">
      <c r="A287" s="48" t="s">
        <v>520</v>
      </c>
      <c r="B287" s="85" t="s">
        <v>997</v>
      </c>
      <c r="C287" s="85"/>
      <c r="D287" s="1">
        <v>2002</v>
      </c>
      <c r="E287" s="48" t="s">
        <v>521</v>
      </c>
      <c r="F287" s="48" t="s">
        <v>267</v>
      </c>
      <c r="G287" s="85"/>
      <c r="H287" s="85"/>
      <c r="I287" s="85"/>
      <c r="J287" s="85"/>
      <c r="K287" s="1" t="s">
        <v>519</v>
      </c>
      <c r="M287" s="48" t="s">
        <v>661</v>
      </c>
      <c r="N287" s="48" t="s">
        <v>351</v>
      </c>
      <c r="O287" s="55" t="s">
        <v>1191</v>
      </c>
      <c r="P287" s="55" t="s">
        <v>465</v>
      </c>
      <c r="Q287" s="2">
        <v>15</v>
      </c>
      <c r="R287" s="2">
        <v>15</v>
      </c>
      <c r="S287" s="3" t="s">
        <v>141</v>
      </c>
      <c r="T287" s="48"/>
      <c r="U287" s="48"/>
      <c r="V287">
        <v>51.514434240719503</v>
      </c>
      <c r="W287">
        <v>5.7057691647314703</v>
      </c>
      <c r="X287" s="93">
        <v>52.07</v>
      </c>
      <c r="Y287" s="93">
        <v>5.88</v>
      </c>
      <c r="Z287" s="264">
        <f t="shared" si="36"/>
        <v>-0.55556575928049767</v>
      </c>
      <c r="AA287" s="264">
        <f t="shared" si="37"/>
        <v>-0.17423083526852956</v>
      </c>
      <c r="AB287" s="1">
        <v>45</v>
      </c>
      <c r="AC287" s="48">
        <v>45</v>
      </c>
      <c r="AD287" s="49"/>
      <c r="AE287" s="48">
        <v>873</v>
      </c>
      <c r="AF287" s="48">
        <v>213</v>
      </c>
      <c r="AG287" s="48"/>
      <c r="AH287" s="49">
        <v>773</v>
      </c>
      <c r="AI287" s="49">
        <v>399</v>
      </c>
      <c r="AJ287" s="71">
        <f t="shared" si="33"/>
        <v>374</v>
      </c>
      <c r="AK287" s="11">
        <v>2.5</v>
      </c>
      <c r="AL287" s="118">
        <v>17.2</v>
      </c>
      <c r="AM287" s="11">
        <v>21.7</v>
      </c>
      <c r="AN287" s="118">
        <v>2.2000000000000002</v>
      </c>
      <c r="AO287" s="11">
        <v>-0.5</v>
      </c>
      <c r="AP287" s="11">
        <v>22.2</v>
      </c>
      <c r="AQ287" s="118">
        <v>9.4</v>
      </c>
      <c r="AR287" s="118"/>
      <c r="AS287" s="118">
        <v>16.5</v>
      </c>
      <c r="AT287" s="11">
        <v>9.6</v>
      </c>
      <c r="AU287" s="48" t="s">
        <v>159</v>
      </c>
      <c r="AV287" s="49" t="s">
        <v>133</v>
      </c>
      <c r="AW287" s="10">
        <f>AL287*1000/AE287</f>
        <v>19.702176403207332</v>
      </c>
      <c r="AX287" s="120">
        <f t="shared" si="34"/>
        <v>80.520833333333343</v>
      </c>
      <c r="AY287" s="119">
        <v>24</v>
      </c>
      <c r="AZ287" s="1" t="s">
        <v>206</v>
      </c>
      <c r="BA287" s="1" t="s">
        <v>122</v>
      </c>
      <c r="BB287" s="59" t="s">
        <v>79</v>
      </c>
      <c r="BC287" s="59" t="s">
        <v>79</v>
      </c>
      <c r="BD287" s="59" t="s">
        <v>79</v>
      </c>
      <c r="BE287" s="1" t="s">
        <v>77</v>
      </c>
      <c r="BF287" s="1">
        <v>9121</v>
      </c>
      <c r="BG287" s="1" t="s">
        <v>102</v>
      </c>
      <c r="BM287" s="1">
        <v>1990</v>
      </c>
      <c r="BN287" s="1">
        <f t="shared" si="38"/>
        <v>24</v>
      </c>
      <c r="BO287" s="1">
        <v>0</v>
      </c>
      <c r="BR287" s="1" t="s">
        <v>132</v>
      </c>
      <c r="BU287" s="48">
        <v>200</v>
      </c>
      <c r="BV287" s="48">
        <v>507</v>
      </c>
      <c r="BW287" s="1"/>
      <c r="BX287" s="1"/>
      <c r="BY287" s="1"/>
      <c r="BZ287" s="1"/>
      <c r="CA287" s="1"/>
      <c r="CB287" s="1"/>
      <c r="CC287" s="1"/>
      <c r="CD287" s="1"/>
      <c r="CE287" s="1">
        <v>5</v>
      </c>
      <c r="CF287" s="3">
        <v>2000</v>
      </c>
      <c r="CG287" s="12">
        <v>8.6</v>
      </c>
      <c r="CH287" s="1"/>
      <c r="CI287" s="1"/>
      <c r="CJ287" s="1"/>
      <c r="CK287" s="1"/>
      <c r="CL287" s="1"/>
      <c r="CM287" s="1"/>
      <c r="CN287" s="1"/>
      <c r="CO287" s="1"/>
      <c r="CP287" s="1">
        <v>5</v>
      </c>
      <c r="CQ287" s="3">
        <v>2000</v>
      </c>
      <c r="CR287" s="12">
        <v>57.9</v>
      </c>
      <c r="CS287" s="12" t="s">
        <v>79</v>
      </c>
      <c r="CT287" s="12" t="s">
        <v>79</v>
      </c>
      <c r="CU287" s="12" t="s">
        <v>79</v>
      </c>
      <c r="CV287" s="12" t="s">
        <v>79</v>
      </c>
      <c r="CW287" s="12" t="s">
        <v>79</v>
      </c>
      <c r="CX287" s="12" t="s">
        <v>79</v>
      </c>
      <c r="CY287" s="12" t="s">
        <v>79</v>
      </c>
      <c r="CZ287" s="12" t="s">
        <v>79</v>
      </c>
      <c r="DA287" s="1">
        <v>5</v>
      </c>
      <c r="DB287" s="3">
        <v>2000</v>
      </c>
      <c r="DC287" s="12">
        <f>CG287+CR287</f>
        <v>66.5</v>
      </c>
      <c r="DM287" s="14">
        <f>CG287/DC287</f>
        <v>0.12932330827067667</v>
      </c>
      <c r="DN287" s="48">
        <v>11</v>
      </c>
      <c r="DO287" s="50" t="s">
        <v>522</v>
      </c>
      <c r="DP287" s="122"/>
      <c r="DQ287" s="122"/>
      <c r="DR287" s="183"/>
      <c r="DS287" s="183"/>
      <c r="DT287" s="183"/>
      <c r="DU287" s="1">
        <v>11</v>
      </c>
      <c r="DV287" s="1">
        <v>56</v>
      </c>
      <c r="DX287" s="1">
        <v>16.8</v>
      </c>
      <c r="DY287" s="184" t="s">
        <v>1240</v>
      </c>
      <c r="DZ287" s="184">
        <v>5392737</v>
      </c>
      <c r="EA287" s="184">
        <v>402100</v>
      </c>
      <c r="EB287" s="185" t="s">
        <v>1253</v>
      </c>
      <c r="EC287" s="188">
        <v>1.3876599999999999</v>
      </c>
      <c r="ED287" s="186">
        <v>0.34536</v>
      </c>
      <c r="EE287" s="186">
        <v>0.50726000000000004</v>
      </c>
      <c r="EF287" s="181" t="s">
        <v>1242</v>
      </c>
    </row>
    <row r="288" spans="1:137" ht="14" customHeight="1">
      <c r="A288" s="48" t="s">
        <v>650</v>
      </c>
      <c r="B288" s="85" t="s">
        <v>997</v>
      </c>
      <c r="C288" s="85"/>
      <c r="D288" s="1">
        <v>2002</v>
      </c>
      <c r="E288" s="48" t="s">
        <v>651</v>
      </c>
      <c r="F288" s="48" t="s">
        <v>267</v>
      </c>
      <c r="G288" s="87" t="s">
        <v>997</v>
      </c>
      <c r="H288" s="87" t="s">
        <v>997</v>
      </c>
      <c r="I288" s="87" t="s">
        <v>997</v>
      </c>
      <c r="J288" s="87" t="s">
        <v>997</v>
      </c>
      <c r="M288" s="48" t="s">
        <v>661</v>
      </c>
      <c r="N288" s="48" t="s">
        <v>351</v>
      </c>
      <c r="O288" s="48"/>
      <c r="P288" s="48"/>
      <c r="Q288" s="48">
        <v>3</v>
      </c>
      <c r="R288" s="48"/>
      <c r="S288" s="48"/>
      <c r="T288" s="48"/>
      <c r="U288" s="48"/>
      <c r="V288">
        <v>52.088989430426402</v>
      </c>
      <c r="W288">
        <v>5.19058283332045</v>
      </c>
      <c r="X288" s="93">
        <v>52.1</v>
      </c>
      <c r="Y288" s="93">
        <v>5.18</v>
      </c>
      <c r="Z288" s="264">
        <f t="shared" si="36"/>
        <v>-1.1010569573599582E-2</v>
      </c>
      <c r="AA288" s="264">
        <f t="shared" si="37"/>
        <v>1.0582833320450291E-2</v>
      </c>
      <c r="AB288" s="1"/>
      <c r="AC288" s="48">
        <v>2</v>
      </c>
      <c r="AD288" s="49"/>
      <c r="AE288" s="48">
        <v>827</v>
      </c>
      <c r="AF288" s="48">
        <v>219</v>
      </c>
      <c r="AG288" s="48"/>
      <c r="AH288" s="49">
        <v>803</v>
      </c>
      <c r="AI288" s="49">
        <v>369</v>
      </c>
      <c r="AJ288" s="71">
        <f t="shared" si="33"/>
        <v>434</v>
      </c>
      <c r="AK288" s="11">
        <v>2.7</v>
      </c>
      <c r="AL288" s="118">
        <v>17.2</v>
      </c>
      <c r="AM288" s="11">
        <v>21.5</v>
      </c>
      <c r="AN288" s="118">
        <v>2.8</v>
      </c>
      <c r="AO288" s="11">
        <v>-0.6</v>
      </c>
      <c r="AP288" s="11">
        <v>22.1</v>
      </c>
      <c r="AQ288" s="118">
        <v>9.4</v>
      </c>
      <c r="AR288" s="118"/>
      <c r="AS288" s="118">
        <v>16.100000000000001</v>
      </c>
      <c r="AT288" s="11">
        <v>9.3000000000000007</v>
      </c>
      <c r="AU288" s="48" t="s">
        <v>352</v>
      </c>
      <c r="AV288" s="49" t="s">
        <v>133</v>
      </c>
      <c r="AW288" s="1"/>
      <c r="AX288" s="120">
        <f t="shared" si="34"/>
        <v>86.344086021505376</v>
      </c>
      <c r="AY288" s="119">
        <v>23</v>
      </c>
      <c r="AZ288" s="48" t="s">
        <v>835</v>
      </c>
      <c r="BN288" s="1">
        <f t="shared" si="38"/>
        <v>2014</v>
      </c>
      <c r="BU288" s="48">
        <v>150</v>
      </c>
      <c r="BV288" s="48" t="s">
        <v>353</v>
      </c>
      <c r="BW288" s="1"/>
      <c r="BX288" s="1"/>
      <c r="BY288" s="1"/>
      <c r="BZ288" s="1"/>
      <c r="CA288" s="1"/>
      <c r="CB288" s="1"/>
      <c r="CC288" s="1"/>
      <c r="CD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B288" s="1"/>
      <c r="DC288" s="48" t="s">
        <v>353</v>
      </c>
      <c r="DL288" s="1"/>
      <c r="DN288" s="48">
        <v>10</v>
      </c>
      <c r="DO288" s="50">
        <v>2</v>
      </c>
      <c r="DP288" s="122"/>
      <c r="DQ288" s="253"/>
      <c r="DR288" s="183"/>
      <c r="DS288" s="183"/>
      <c r="DT288" s="183"/>
      <c r="DU288" s="1">
        <v>10</v>
      </c>
      <c r="DV288" s="1">
        <v>34</v>
      </c>
      <c r="DX288" s="1">
        <v>8.5</v>
      </c>
      <c r="DY288" s="184" t="s">
        <v>1240</v>
      </c>
      <c r="DZ288" s="184">
        <v>5774403</v>
      </c>
      <c r="EA288" s="184">
        <v>649316</v>
      </c>
      <c r="EB288" s="185" t="s">
        <v>1241</v>
      </c>
      <c r="EC288" s="186">
        <v>1.204E-2</v>
      </c>
      <c r="ED288" s="186">
        <v>0.88129000000000002</v>
      </c>
      <c r="EE288" s="186">
        <v>0.66910000000000003</v>
      </c>
      <c r="EF288" s="181" t="s">
        <v>1242</v>
      </c>
    </row>
    <row r="289" spans="1:137" ht="14" customHeight="1">
      <c r="A289" s="1" t="s">
        <v>199</v>
      </c>
      <c r="B289" s="84" t="s">
        <v>997</v>
      </c>
      <c r="C289" s="84"/>
      <c r="D289" s="1">
        <v>2002</v>
      </c>
      <c r="G289" s="84"/>
      <c r="H289" s="84"/>
      <c r="I289" s="84"/>
      <c r="J289" s="84"/>
      <c r="M289" s="48" t="s">
        <v>661</v>
      </c>
      <c r="N289" s="1" t="s">
        <v>351</v>
      </c>
      <c r="O289" s="55" t="s">
        <v>348</v>
      </c>
      <c r="Q289" s="1">
        <v>36</v>
      </c>
      <c r="R289" s="1"/>
      <c r="S289" s="1"/>
      <c r="V289">
        <v>52.252890595401801</v>
      </c>
      <c r="W289">
        <v>5.70443810764265</v>
      </c>
      <c r="X289" s="4">
        <v>52.25</v>
      </c>
      <c r="Y289" s="4">
        <v>5.72</v>
      </c>
      <c r="Z289" s="264">
        <f t="shared" si="36"/>
        <v>2.8905954018014768E-3</v>
      </c>
      <c r="AA289" s="264">
        <f t="shared" si="37"/>
        <v>-1.5561892357349727E-2</v>
      </c>
      <c r="AB289" s="1">
        <v>50</v>
      </c>
      <c r="AC289" s="1"/>
      <c r="AD289" s="79"/>
      <c r="AE289" s="52">
        <v>876</v>
      </c>
      <c r="AF289" s="52"/>
      <c r="AG289" s="1"/>
      <c r="AH289" s="53">
        <v>803</v>
      </c>
      <c r="AI289" s="53">
        <v>361</v>
      </c>
      <c r="AJ289" s="71">
        <f t="shared" si="33"/>
        <v>442</v>
      </c>
      <c r="AK289" s="117">
        <v>4</v>
      </c>
      <c r="AL289" s="2">
        <v>17.2</v>
      </c>
      <c r="AM289" s="9">
        <v>21</v>
      </c>
      <c r="AN289" s="2">
        <v>2.2000000000000002</v>
      </c>
      <c r="AO289" s="9">
        <v>-1</v>
      </c>
      <c r="AP289" s="9">
        <v>22</v>
      </c>
      <c r="AQ289" s="2">
        <v>9.4</v>
      </c>
      <c r="AT289" s="9">
        <v>9</v>
      </c>
      <c r="AV289" s="9" t="s">
        <v>133</v>
      </c>
      <c r="AW289" s="10">
        <f>AL289*1000/AE289</f>
        <v>19.634703196347033</v>
      </c>
      <c r="AX289" s="120">
        <f t="shared" si="34"/>
        <v>89.222222222222229</v>
      </c>
      <c r="AY289" s="119">
        <v>23</v>
      </c>
      <c r="AZ289" s="1" t="s">
        <v>206</v>
      </c>
      <c r="BN289" s="1">
        <f t="shared" si="38"/>
        <v>2014</v>
      </c>
      <c r="BV289" s="1">
        <v>312</v>
      </c>
      <c r="BW289" s="1"/>
      <c r="BX289" s="1"/>
      <c r="BY289" s="1"/>
      <c r="BZ289" s="1"/>
      <c r="CA289" s="1"/>
      <c r="CB289" s="1"/>
      <c r="CC289" s="1"/>
      <c r="CD289" s="1"/>
      <c r="CE289" s="55" t="s">
        <v>451</v>
      </c>
      <c r="CF289" s="1"/>
      <c r="CG289" s="1">
        <v>21</v>
      </c>
      <c r="CH289" s="1"/>
      <c r="CI289" s="1"/>
      <c r="CJ289" s="1"/>
      <c r="CK289" s="1"/>
      <c r="CL289" s="1"/>
      <c r="CM289" s="1"/>
      <c r="CN289" s="1"/>
      <c r="CO289" s="1"/>
      <c r="CP289" s="55" t="s">
        <v>440</v>
      </c>
      <c r="CQ289" s="1">
        <v>1999</v>
      </c>
      <c r="CR289" s="1">
        <v>18</v>
      </c>
      <c r="CS289" s="1"/>
      <c r="CT289" s="1"/>
      <c r="CU289" s="1"/>
      <c r="CV289" s="1"/>
      <c r="CW289" s="1"/>
      <c r="CX289" s="1"/>
      <c r="CY289" s="1"/>
      <c r="CZ289" s="1"/>
      <c r="DA289" s="55" t="s">
        <v>440</v>
      </c>
      <c r="DB289" s="1"/>
      <c r="DC289" s="1">
        <v>39</v>
      </c>
      <c r="DL289" s="1"/>
      <c r="DM289" s="91">
        <v>0.12</v>
      </c>
      <c r="DP289" s="122"/>
      <c r="DQ289" s="253"/>
      <c r="DR289" s="183"/>
      <c r="DS289" s="183"/>
      <c r="DT289" s="183"/>
      <c r="EC289" s="188"/>
      <c r="ED289" s="188"/>
      <c r="EE289" s="188"/>
    </row>
    <row r="290" spans="1:137" ht="14" customHeight="1">
      <c r="A290" s="48" t="s">
        <v>810</v>
      </c>
      <c r="B290" s="85" t="s">
        <v>997</v>
      </c>
      <c r="C290" s="85"/>
      <c r="D290" s="1">
        <v>2002</v>
      </c>
      <c r="E290" s="48" t="s">
        <v>811</v>
      </c>
      <c r="F290" s="48" t="s">
        <v>267</v>
      </c>
      <c r="G290" s="85" t="s">
        <v>997</v>
      </c>
      <c r="H290" s="85" t="s">
        <v>997</v>
      </c>
      <c r="I290" s="85" t="s">
        <v>997</v>
      </c>
      <c r="J290" s="85" t="s">
        <v>997</v>
      </c>
      <c r="M290" s="48" t="s">
        <v>661</v>
      </c>
      <c r="N290" s="48" t="s">
        <v>351</v>
      </c>
      <c r="O290" s="48"/>
      <c r="P290" s="48"/>
      <c r="Q290" s="48">
        <v>3</v>
      </c>
      <c r="R290" s="48"/>
      <c r="S290" s="48"/>
      <c r="T290" s="48"/>
      <c r="U290" s="48"/>
      <c r="X290" s="93">
        <v>52.1</v>
      </c>
      <c r="Y290" s="93">
        <v>5.18</v>
      </c>
      <c r="Z290" s="264">
        <f t="shared" si="36"/>
        <v>-52.1</v>
      </c>
      <c r="AA290" s="264">
        <f t="shared" si="37"/>
        <v>-5.18</v>
      </c>
      <c r="AB290" s="1"/>
      <c r="AC290" s="48">
        <v>3</v>
      </c>
      <c r="AD290" s="49"/>
      <c r="AE290" s="48">
        <v>827</v>
      </c>
      <c r="AF290" s="48">
        <v>217</v>
      </c>
      <c r="AG290" s="48"/>
      <c r="AH290" s="49">
        <v>801</v>
      </c>
      <c r="AI290" s="49">
        <v>512</v>
      </c>
      <c r="AJ290" s="71">
        <f t="shared" si="33"/>
        <v>289</v>
      </c>
      <c r="AK290" s="11">
        <v>2.2999999999999998</v>
      </c>
      <c r="AL290" s="118">
        <v>17.2</v>
      </c>
      <c r="AM290" s="11">
        <v>21.4</v>
      </c>
      <c r="AN290" s="118">
        <v>2.8</v>
      </c>
      <c r="AO290" s="11">
        <v>-0.6</v>
      </c>
      <c r="AP290" s="11">
        <v>22</v>
      </c>
      <c r="AQ290" s="118">
        <v>9.4</v>
      </c>
      <c r="AR290" s="118"/>
      <c r="AS290" s="118">
        <v>16.100000000000001</v>
      </c>
      <c r="AT290" s="11">
        <v>9.3000000000000007</v>
      </c>
      <c r="AU290" s="48" t="s">
        <v>352</v>
      </c>
      <c r="AV290" s="49" t="s">
        <v>133</v>
      </c>
      <c r="AW290" s="1"/>
      <c r="AX290" s="120">
        <f t="shared" si="34"/>
        <v>86.129032258064512</v>
      </c>
      <c r="AY290" s="119">
        <v>21</v>
      </c>
      <c r="AZ290" s="48" t="s">
        <v>844</v>
      </c>
      <c r="BN290" s="1">
        <f t="shared" si="38"/>
        <v>2014</v>
      </c>
      <c r="BU290" s="48">
        <v>200</v>
      </c>
      <c r="BV290" s="48">
        <v>701</v>
      </c>
      <c r="BW290" s="1"/>
      <c r="BX290" s="1"/>
      <c r="BY290" s="1"/>
      <c r="BZ290" s="1"/>
      <c r="CA290" s="1"/>
      <c r="CB290" s="1"/>
      <c r="CC290" s="1"/>
      <c r="CD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B290" s="1"/>
      <c r="DC290" s="48">
        <v>72</v>
      </c>
      <c r="DL290" s="1"/>
      <c r="DN290" s="48">
        <v>44</v>
      </c>
      <c r="DO290" s="50" t="s">
        <v>304</v>
      </c>
      <c r="DP290" s="122">
        <v>68</v>
      </c>
      <c r="DQ290" s="253">
        <v>3</v>
      </c>
      <c r="DR290" s="209"/>
      <c r="DS290" s="183">
        <v>0.32</v>
      </c>
      <c r="DT290" s="183">
        <v>0.83</v>
      </c>
      <c r="DU290" s="1">
        <v>44</v>
      </c>
      <c r="DV290" s="1">
        <v>46</v>
      </c>
      <c r="DX290" s="1">
        <v>5.0999999999999996</v>
      </c>
      <c r="DY290" s="184" t="s">
        <v>1240</v>
      </c>
      <c r="DZ290" s="184">
        <v>5774403</v>
      </c>
      <c r="EA290" s="184">
        <v>649316</v>
      </c>
      <c r="EB290" s="185" t="s">
        <v>1241</v>
      </c>
      <c r="EC290" s="186">
        <v>1.204E-2</v>
      </c>
      <c r="ED290" s="186">
        <v>0.88129000000000002</v>
      </c>
      <c r="EE290" s="186">
        <v>0.66910000000000003</v>
      </c>
      <c r="EF290" s="181" t="s">
        <v>1242</v>
      </c>
    </row>
    <row r="291" spans="1:137" ht="14" customHeight="1">
      <c r="A291" s="1" t="s">
        <v>462</v>
      </c>
      <c r="B291" s="86" t="s">
        <v>997</v>
      </c>
      <c r="C291" s="86"/>
      <c r="D291" s="1">
        <v>2002</v>
      </c>
      <c r="E291" s="48" t="s">
        <v>463</v>
      </c>
      <c r="F291" s="48" t="s">
        <v>267</v>
      </c>
      <c r="G291" s="85"/>
      <c r="H291" s="85"/>
      <c r="I291" s="85"/>
      <c r="J291" s="85"/>
      <c r="K291" s="1" t="s">
        <v>464</v>
      </c>
      <c r="M291" s="48" t="s">
        <v>661</v>
      </c>
      <c r="N291" s="1" t="s">
        <v>201</v>
      </c>
      <c r="O291" s="55" t="s">
        <v>202</v>
      </c>
      <c r="P291" s="55" t="s">
        <v>465</v>
      </c>
      <c r="Q291" s="2">
        <v>12</v>
      </c>
      <c r="R291" s="2">
        <v>12</v>
      </c>
      <c r="S291" s="3" t="s">
        <v>141</v>
      </c>
      <c r="V291">
        <v>52.224977276604299</v>
      </c>
      <c r="W291">
        <v>5.8437365562666201</v>
      </c>
      <c r="X291" s="93">
        <v>52.07</v>
      </c>
      <c r="Y291" s="93">
        <v>5.88</v>
      </c>
      <c r="Z291" s="264">
        <f t="shared" si="36"/>
        <v>0.15497727660429916</v>
      </c>
      <c r="AA291" s="264">
        <f t="shared" si="37"/>
        <v>-3.6263443733379752E-2</v>
      </c>
      <c r="AB291" s="5" t="s">
        <v>466</v>
      </c>
      <c r="AC291" s="5" t="s">
        <v>466</v>
      </c>
      <c r="AE291" s="52">
        <v>906</v>
      </c>
      <c r="AF291" s="52">
        <v>230</v>
      </c>
      <c r="AG291" s="52"/>
      <c r="AH291" s="53">
        <v>824</v>
      </c>
      <c r="AI291" s="53">
        <v>360</v>
      </c>
      <c r="AJ291" s="71">
        <f t="shared" si="33"/>
        <v>464</v>
      </c>
      <c r="AK291" s="117">
        <v>5.0999999999999996</v>
      </c>
      <c r="AL291" s="2">
        <v>17.2</v>
      </c>
      <c r="AM291" s="9">
        <v>20.6</v>
      </c>
      <c r="AN291" s="2">
        <v>2.2000000000000002</v>
      </c>
      <c r="AO291" s="9">
        <v>-1.2</v>
      </c>
      <c r="AP291" s="9">
        <v>21.8</v>
      </c>
      <c r="AQ291" s="2">
        <v>9.4</v>
      </c>
      <c r="AS291" s="2">
        <v>15.5</v>
      </c>
      <c r="AT291" s="9">
        <v>8.6999999999999993</v>
      </c>
      <c r="AU291" s="48" t="s">
        <v>159</v>
      </c>
      <c r="AV291" s="49" t="s">
        <v>133</v>
      </c>
      <c r="AW291" s="10">
        <f>AL291*1000/AE291</f>
        <v>18.984547461368653</v>
      </c>
      <c r="AX291" s="120">
        <f t="shared" ref="AX291:AX303" si="39">AH291/AT291</f>
        <v>94.71264367816093</v>
      </c>
      <c r="AY291" s="119">
        <v>23</v>
      </c>
      <c r="AZ291" s="1" t="s">
        <v>206</v>
      </c>
      <c r="BA291" s="1" t="s">
        <v>122</v>
      </c>
      <c r="BB291" s="59" t="s">
        <v>79</v>
      </c>
      <c r="BC291" s="59" t="s">
        <v>79</v>
      </c>
      <c r="BD291" s="59" t="s">
        <v>79</v>
      </c>
      <c r="BE291" s="1" t="s">
        <v>161</v>
      </c>
      <c r="BF291" s="1">
        <v>9120</v>
      </c>
      <c r="BG291" s="1" t="s">
        <v>102</v>
      </c>
      <c r="BM291" s="1">
        <v>1990</v>
      </c>
      <c r="BN291" s="1">
        <f t="shared" si="38"/>
        <v>24</v>
      </c>
      <c r="BO291" s="1">
        <v>0</v>
      </c>
      <c r="BP291" s="1" t="s">
        <v>79</v>
      </c>
      <c r="BQ291" s="1" t="s">
        <v>79</v>
      </c>
      <c r="BR291" s="1" t="s">
        <v>132</v>
      </c>
      <c r="BS291" s="1" t="s">
        <v>79</v>
      </c>
      <c r="BU291" s="48">
        <v>200</v>
      </c>
      <c r="BV291" s="12">
        <v>402</v>
      </c>
      <c r="BW291" s="12" t="s">
        <v>79</v>
      </c>
      <c r="BX291" s="12" t="s">
        <v>79</v>
      </c>
      <c r="BY291" s="12" t="s">
        <v>79</v>
      </c>
      <c r="BZ291" s="12" t="s">
        <v>79</v>
      </c>
      <c r="CA291" s="12" t="s">
        <v>79</v>
      </c>
      <c r="CB291" s="12" t="s">
        <v>79</v>
      </c>
      <c r="CC291" s="12" t="s">
        <v>79</v>
      </c>
      <c r="CD291" s="12" t="s">
        <v>79</v>
      </c>
      <c r="CE291" s="1">
        <v>5</v>
      </c>
      <c r="CF291" s="3">
        <v>2000</v>
      </c>
      <c r="CG291" s="12">
        <v>18.8</v>
      </c>
      <c r="CH291" s="12" t="s">
        <v>79</v>
      </c>
      <c r="CI291" s="12" t="s">
        <v>79</v>
      </c>
      <c r="CJ291" s="12" t="s">
        <v>79</v>
      </c>
      <c r="CK291" s="12" t="s">
        <v>79</v>
      </c>
      <c r="CL291" s="12" t="s">
        <v>79</v>
      </c>
      <c r="CM291" s="12" t="s">
        <v>79</v>
      </c>
      <c r="CN291" s="12" t="s">
        <v>79</v>
      </c>
      <c r="CO291" s="12" t="s">
        <v>79</v>
      </c>
      <c r="CP291" s="1">
        <v>5</v>
      </c>
      <c r="CQ291" s="3">
        <v>2000</v>
      </c>
      <c r="CR291" s="12">
        <v>44</v>
      </c>
      <c r="CS291" s="12" t="s">
        <v>79</v>
      </c>
      <c r="CT291" s="12" t="s">
        <v>79</v>
      </c>
      <c r="CU291" s="12" t="s">
        <v>79</v>
      </c>
      <c r="CV291" s="12" t="s">
        <v>79</v>
      </c>
      <c r="CW291" s="12" t="s">
        <v>79</v>
      </c>
      <c r="CX291" s="12" t="s">
        <v>79</v>
      </c>
      <c r="CY291" s="12" t="s">
        <v>79</v>
      </c>
      <c r="CZ291" s="12" t="s">
        <v>79</v>
      </c>
      <c r="DA291" s="1">
        <v>5</v>
      </c>
      <c r="DB291" s="3">
        <v>2000</v>
      </c>
      <c r="DC291" s="12">
        <f>CG291+CR291</f>
        <v>62.8</v>
      </c>
      <c r="DD291" s="12" t="s">
        <v>79</v>
      </c>
      <c r="DE291" s="12" t="s">
        <v>79</v>
      </c>
      <c r="DF291" s="12" t="s">
        <v>79</v>
      </c>
      <c r="DG291" s="12" t="s">
        <v>79</v>
      </c>
      <c r="DH291" s="12" t="s">
        <v>79</v>
      </c>
      <c r="DI291" s="12" t="s">
        <v>79</v>
      </c>
      <c r="DJ291" s="12" t="s">
        <v>79</v>
      </c>
      <c r="DK291" s="12" t="s">
        <v>79</v>
      </c>
      <c r="DL291" s="14" t="e">
        <f>(DL287+#REF!+DL289)/3</f>
        <v>#REF!</v>
      </c>
      <c r="DM291" s="14">
        <f>CG291/DC291</f>
        <v>0.29936305732484081</v>
      </c>
      <c r="DN291" s="48">
        <v>37</v>
      </c>
      <c r="DO291" s="50" t="s">
        <v>467</v>
      </c>
      <c r="DP291" s="122"/>
      <c r="DQ291" s="122"/>
      <c r="DR291" s="183"/>
      <c r="DS291" s="183"/>
      <c r="DT291" s="183"/>
      <c r="DU291" s="1">
        <v>33</v>
      </c>
      <c r="DV291" s="1">
        <v>73</v>
      </c>
      <c r="DX291" s="1">
        <v>15.6</v>
      </c>
      <c r="DY291" s="184" t="s">
        <v>1240</v>
      </c>
      <c r="DZ291" s="184">
        <v>5772738</v>
      </c>
      <c r="EA291" s="184">
        <v>697385</v>
      </c>
      <c r="EB291" s="185" t="s">
        <v>1241</v>
      </c>
      <c r="EC291" s="188">
        <v>1.3876599999999999</v>
      </c>
      <c r="ED291" s="186">
        <v>0.34536</v>
      </c>
      <c r="EE291" s="186">
        <v>0.50726000000000004</v>
      </c>
      <c r="EF291" s="181" t="s">
        <v>1242</v>
      </c>
    </row>
    <row r="292" spans="1:137" ht="15">
      <c r="A292" s="1" t="s">
        <v>199</v>
      </c>
      <c r="B292" s="84" t="s">
        <v>997</v>
      </c>
      <c r="C292" s="84"/>
      <c r="D292" s="1">
        <v>2002</v>
      </c>
      <c r="G292" s="84"/>
      <c r="H292" s="84"/>
      <c r="I292" s="84"/>
      <c r="J292" s="84"/>
      <c r="K292" s="1" t="s">
        <v>200</v>
      </c>
      <c r="M292" s="48" t="s">
        <v>661</v>
      </c>
      <c r="N292" s="1" t="s">
        <v>201</v>
      </c>
      <c r="O292" s="55" t="s">
        <v>202</v>
      </c>
      <c r="P292" s="55" t="s">
        <v>203</v>
      </c>
      <c r="Q292" s="2">
        <v>27</v>
      </c>
      <c r="R292" s="2">
        <v>27</v>
      </c>
      <c r="S292" s="3" t="s">
        <v>141</v>
      </c>
      <c r="V292">
        <v>52.252890595401801</v>
      </c>
      <c r="W292">
        <v>5.70443810764265</v>
      </c>
      <c r="X292" s="4">
        <v>52.25</v>
      </c>
      <c r="Y292" s="4">
        <v>5.7166666666666703</v>
      </c>
      <c r="Z292" s="264">
        <f t="shared" si="36"/>
        <v>2.8905954018014768E-3</v>
      </c>
      <c r="AA292" s="264">
        <f t="shared" si="37"/>
        <v>-1.2228559024020313E-2</v>
      </c>
      <c r="AB292" s="5" t="s">
        <v>204</v>
      </c>
      <c r="AC292" s="5" t="s">
        <v>204</v>
      </c>
      <c r="AD292" s="6" t="s">
        <v>205</v>
      </c>
      <c r="AE292" s="52">
        <v>876</v>
      </c>
      <c r="AF292" s="52">
        <v>223</v>
      </c>
      <c r="AG292" s="52"/>
      <c r="AH292" s="53">
        <v>803</v>
      </c>
      <c r="AI292" s="53">
        <v>361</v>
      </c>
      <c r="AJ292" s="71">
        <f t="shared" si="33"/>
        <v>442</v>
      </c>
      <c r="AK292" s="117">
        <v>4</v>
      </c>
      <c r="AL292" s="2">
        <v>17.2</v>
      </c>
      <c r="AM292" s="9">
        <v>21</v>
      </c>
      <c r="AN292" s="2">
        <v>2.2000000000000002</v>
      </c>
      <c r="AO292" s="9">
        <v>-1</v>
      </c>
      <c r="AP292" s="9">
        <v>22</v>
      </c>
      <c r="AQ292" s="2">
        <v>9.4</v>
      </c>
      <c r="AS292" s="2">
        <v>15.8</v>
      </c>
      <c r="AT292" s="9">
        <v>9</v>
      </c>
      <c r="AV292" s="9" t="s">
        <v>133</v>
      </c>
      <c r="AW292" s="10">
        <f>AL292*1000/AE292</f>
        <v>19.634703196347033</v>
      </c>
      <c r="AX292" s="120">
        <f t="shared" si="39"/>
        <v>89.222222222222229</v>
      </c>
      <c r="AY292" s="119">
        <v>23</v>
      </c>
      <c r="AZ292" s="1" t="s">
        <v>206</v>
      </c>
      <c r="BA292" s="1" t="s">
        <v>122</v>
      </c>
      <c r="BB292" s="59" t="s">
        <v>79</v>
      </c>
      <c r="BC292" s="59" t="s">
        <v>79</v>
      </c>
      <c r="BD292" s="59" t="s">
        <v>79</v>
      </c>
      <c r="BE292" s="1" t="s">
        <v>161</v>
      </c>
      <c r="BF292" s="1">
        <v>9120</v>
      </c>
      <c r="BG292" s="1" t="s">
        <v>102</v>
      </c>
      <c r="BH292" s="1" t="s">
        <v>79</v>
      </c>
      <c r="BI292" s="1" t="s">
        <v>79</v>
      </c>
      <c r="BJ292" s="1" t="s">
        <v>79</v>
      </c>
      <c r="BK292" s="1" t="s">
        <v>79</v>
      </c>
      <c r="BL292" s="1" t="s">
        <v>79</v>
      </c>
      <c r="BM292" s="1">
        <v>1975</v>
      </c>
      <c r="BN292" s="1">
        <f t="shared" si="38"/>
        <v>39</v>
      </c>
      <c r="BO292" s="1">
        <v>0</v>
      </c>
      <c r="BP292" s="1" t="s">
        <v>79</v>
      </c>
      <c r="BQ292" s="1" t="s">
        <v>207</v>
      </c>
      <c r="BR292" s="1" t="s">
        <v>132</v>
      </c>
      <c r="BS292" s="1" t="s">
        <v>133</v>
      </c>
      <c r="BV292" s="12">
        <v>457</v>
      </c>
      <c r="BW292" s="12" t="s">
        <v>79</v>
      </c>
      <c r="BX292" s="12" t="s">
        <v>79</v>
      </c>
      <c r="BY292" s="12" t="s">
        <v>79</v>
      </c>
      <c r="BZ292" s="12" t="s">
        <v>79</v>
      </c>
      <c r="CA292" s="12" t="s">
        <v>79</v>
      </c>
      <c r="CB292" s="12" t="s">
        <v>79</v>
      </c>
      <c r="CC292" s="12" t="s">
        <v>79</v>
      </c>
      <c r="CD292" s="12" t="s">
        <v>79</v>
      </c>
      <c r="CE292" s="1">
        <v>5</v>
      </c>
      <c r="CF292" s="3">
        <v>2000</v>
      </c>
      <c r="CG292" s="12">
        <v>11.4</v>
      </c>
      <c r="CH292" s="12" t="s">
        <v>79</v>
      </c>
      <c r="CI292" s="12" t="s">
        <v>79</v>
      </c>
      <c r="CJ292" s="12" t="s">
        <v>79</v>
      </c>
      <c r="CK292" s="12" t="s">
        <v>79</v>
      </c>
      <c r="CL292" s="12" t="s">
        <v>79</v>
      </c>
      <c r="CM292" s="12" t="s">
        <v>79</v>
      </c>
      <c r="CN292" s="12" t="s">
        <v>79</v>
      </c>
      <c r="CO292" s="12" t="s">
        <v>79</v>
      </c>
      <c r="CP292" s="1">
        <v>5</v>
      </c>
      <c r="CQ292" s="3">
        <v>2000</v>
      </c>
      <c r="CR292" s="12">
        <v>32.700000000000003</v>
      </c>
      <c r="CS292" s="12" t="s">
        <v>79</v>
      </c>
      <c r="CT292" s="12" t="s">
        <v>79</v>
      </c>
      <c r="CU292" s="12" t="s">
        <v>79</v>
      </c>
      <c r="CV292" s="12" t="s">
        <v>79</v>
      </c>
      <c r="CW292" s="12" t="s">
        <v>79</v>
      </c>
      <c r="CX292" s="12" t="s">
        <v>79</v>
      </c>
      <c r="CY292" s="12" t="s">
        <v>79</v>
      </c>
      <c r="CZ292" s="12" t="s">
        <v>79</v>
      </c>
      <c r="DA292" s="1">
        <v>5</v>
      </c>
      <c r="DB292" s="3">
        <v>2000</v>
      </c>
      <c r="DC292" s="12">
        <f>CG292+CR292</f>
        <v>44.1</v>
      </c>
      <c r="DD292" s="12" t="s">
        <v>79</v>
      </c>
      <c r="DE292" s="12" t="s">
        <v>79</v>
      </c>
      <c r="DF292" s="12" t="s">
        <v>79</v>
      </c>
      <c r="DG292" s="12" t="s">
        <v>79</v>
      </c>
      <c r="DH292" s="12" t="s">
        <v>79</v>
      </c>
      <c r="DI292" s="12" t="s">
        <v>79</v>
      </c>
      <c r="DJ292" s="12" t="s">
        <v>79</v>
      </c>
      <c r="DK292" s="12" t="s">
        <v>79</v>
      </c>
      <c r="DL292" s="14" t="e">
        <f>(DL288+#REF!+DL291)/3</f>
        <v>#REF!</v>
      </c>
      <c r="DM292" s="14">
        <f>CG292/DC292</f>
        <v>0.25850340136054423</v>
      </c>
      <c r="DP292" s="122"/>
      <c r="DQ292" s="122"/>
      <c r="DR292" s="183"/>
      <c r="DS292" s="183"/>
      <c r="DT292" s="183"/>
      <c r="EC292" s="188">
        <v>3.41</v>
      </c>
      <c r="ED292" s="188">
        <v>0.91</v>
      </c>
      <c r="EE292" s="188">
        <v>0.55000000000000004</v>
      </c>
    </row>
    <row r="293" spans="1:137" ht="15">
      <c r="A293" s="48" t="s">
        <v>728</v>
      </c>
      <c r="B293" s="85" t="s">
        <v>997</v>
      </c>
      <c r="C293" s="85"/>
      <c r="D293" s="1">
        <v>2002</v>
      </c>
      <c r="E293" s="48" t="s">
        <v>729</v>
      </c>
      <c r="F293" s="48" t="s">
        <v>267</v>
      </c>
      <c r="G293" s="85" t="s">
        <v>997</v>
      </c>
      <c r="H293" s="85" t="s">
        <v>997</v>
      </c>
      <c r="I293" s="85" t="s">
        <v>997</v>
      </c>
      <c r="J293" s="85" t="s">
        <v>997</v>
      </c>
      <c r="M293" s="48" t="s">
        <v>661</v>
      </c>
      <c r="N293" s="48" t="s">
        <v>201</v>
      </c>
      <c r="O293" s="48"/>
      <c r="P293" s="48"/>
      <c r="Q293" s="48">
        <v>27</v>
      </c>
      <c r="R293" s="48"/>
      <c r="S293" s="48"/>
      <c r="T293" s="48"/>
      <c r="U293" s="48"/>
      <c r="V293">
        <v>52.2634147009678</v>
      </c>
      <c r="W293">
        <v>5.6738481120961</v>
      </c>
      <c r="X293" s="93">
        <v>52.25</v>
      </c>
      <c r="Y293" s="93">
        <v>5.72</v>
      </c>
      <c r="Z293" s="264">
        <f t="shared" si="36"/>
        <v>1.3414700967800286E-2</v>
      </c>
      <c r="AA293" s="264">
        <f t="shared" si="37"/>
        <v>-4.6151887903899791E-2</v>
      </c>
      <c r="AB293" s="1"/>
      <c r="AC293" s="48">
        <v>42</v>
      </c>
      <c r="AD293" s="49"/>
      <c r="AE293" s="48">
        <v>876</v>
      </c>
      <c r="AF293" s="48">
        <v>225</v>
      </c>
      <c r="AG293" s="48"/>
      <c r="AH293" s="49">
        <v>814</v>
      </c>
      <c r="AI293" s="49">
        <v>361</v>
      </c>
      <c r="AJ293" s="71">
        <f t="shared" si="33"/>
        <v>453</v>
      </c>
      <c r="AK293" s="11">
        <v>5.2</v>
      </c>
      <c r="AL293" s="118">
        <v>17.2</v>
      </c>
      <c r="AM293" s="11">
        <v>20.9</v>
      </c>
      <c r="AN293" s="118">
        <v>2.2000000000000002</v>
      </c>
      <c r="AO293" s="11">
        <v>-1</v>
      </c>
      <c r="AP293" s="11">
        <v>21.9</v>
      </c>
      <c r="AQ293" s="118">
        <v>9.4</v>
      </c>
      <c r="AR293" s="118"/>
      <c r="AS293" s="118">
        <v>15.7</v>
      </c>
      <c r="AT293" s="11">
        <v>8.9</v>
      </c>
      <c r="AU293" s="48" t="s">
        <v>159</v>
      </c>
      <c r="AV293" s="49" t="s">
        <v>133</v>
      </c>
      <c r="AW293" s="1"/>
      <c r="AX293" s="120">
        <f t="shared" si="39"/>
        <v>91.460674157303373</v>
      </c>
      <c r="AY293" s="119">
        <v>23</v>
      </c>
      <c r="AZ293" s="48" t="s">
        <v>832</v>
      </c>
      <c r="BN293" s="1">
        <f t="shared" si="38"/>
        <v>2014</v>
      </c>
      <c r="BU293" s="48">
        <v>200</v>
      </c>
      <c r="BV293" s="48">
        <v>457</v>
      </c>
      <c r="BW293" s="1"/>
      <c r="BX293" s="1"/>
      <c r="BY293" s="1"/>
      <c r="BZ293" s="1"/>
      <c r="CA293" s="1"/>
      <c r="CB293" s="1"/>
      <c r="CC293" s="1"/>
      <c r="CD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B293" s="1"/>
      <c r="DC293" s="48">
        <v>44</v>
      </c>
      <c r="DL293" s="1"/>
      <c r="DN293" s="48">
        <v>42</v>
      </c>
      <c r="DO293" s="50" t="s">
        <v>60</v>
      </c>
      <c r="DP293" s="122">
        <v>46</v>
      </c>
      <c r="DQ293" s="253">
        <v>3</v>
      </c>
      <c r="DR293" s="183">
        <v>0.17</v>
      </c>
      <c r="DS293" s="183">
        <v>0.3</v>
      </c>
      <c r="DT293" s="183">
        <v>0.83</v>
      </c>
      <c r="DU293" s="1">
        <v>42</v>
      </c>
      <c r="DV293" s="1">
        <v>65</v>
      </c>
      <c r="DX293" s="1">
        <v>9.1999999999999993</v>
      </c>
      <c r="DY293" s="184" t="s">
        <v>1240</v>
      </c>
      <c r="DZ293" s="184">
        <v>5792330</v>
      </c>
      <c r="EA293" s="184">
        <v>685670</v>
      </c>
      <c r="EB293" s="185" t="s">
        <v>1241</v>
      </c>
      <c r="EC293" s="188">
        <v>6.9212800000000003</v>
      </c>
      <c r="ED293" s="188">
        <v>1.1114299999999999</v>
      </c>
      <c r="EE293" s="186">
        <v>0.56971000000000005</v>
      </c>
      <c r="EF293" s="181" t="s">
        <v>1242</v>
      </c>
    </row>
    <row r="294" spans="1:137" ht="15">
      <c r="A294" s="1" t="s">
        <v>806</v>
      </c>
      <c r="B294" s="84"/>
      <c r="C294" s="84"/>
      <c r="D294" s="1">
        <v>2002</v>
      </c>
      <c r="E294" s="48" t="s">
        <v>807</v>
      </c>
      <c r="F294" s="48" t="s">
        <v>267</v>
      </c>
      <c r="G294" s="87" t="s">
        <v>997</v>
      </c>
      <c r="H294" s="87" t="s">
        <v>997</v>
      </c>
      <c r="I294" s="87" t="s">
        <v>997</v>
      </c>
      <c r="J294" s="87" t="s">
        <v>997</v>
      </c>
      <c r="K294" s="1" t="s">
        <v>808</v>
      </c>
      <c r="M294" s="48" t="s">
        <v>661</v>
      </c>
      <c r="N294" s="1" t="s">
        <v>201</v>
      </c>
      <c r="O294" s="55" t="s">
        <v>202</v>
      </c>
      <c r="P294" s="55" t="s">
        <v>465</v>
      </c>
      <c r="Q294" s="2">
        <v>12</v>
      </c>
      <c r="R294" s="2">
        <v>12</v>
      </c>
      <c r="S294" s="3" t="s">
        <v>141</v>
      </c>
      <c r="X294" s="93">
        <v>52.07</v>
      </c>
      <c r="Y294" s="93">
        <v>5.88</v>
      </c>
      <c r="Z294" s="264">
        <f t="shared" si="36"/>
        <v>-52.07</v>
      </c>
      <c r="AA294" s="264">
        <f t="shared" si="37"/>
        <v>-5.88</v>
      </c>
      <c r="AB294" s="5" t="s">
        <v>809</v>
      </c>
      <c r="AC294" s="5" t="s">
        <v>809</v>
      </c>
      <c r="AE294" s="52">
        <v>856</v>
      </c>
      <c r="AF294" s="52"/>
      <c r="AG294" s="52"/>
      <c r="AH294" s="53"/>
      <c r="AI294" s="53"/>
      <c r="AJ294" s="71">
        <f t="shared" si="33"/>
        <v>0</v>
      </c>
      <c r="AK294" s="117"/>
      <c r="AL294" s="2">
        <v>17.2</v>
      </c>
      <c r="AN294" s="2">
        <v>2.2000000000000002</v>
      </c>
      <c r="AQ294" s="2">
        <v>9.4</v>
      </c>
      <c r="AU294" s="48" t="s">
        <v>58</v>
      </c>
      <c r="AV294" s="49"/>
      <c r="AW294" s="10">
        <f>AL294*1000/AE294</f>
        <v>20.093457943925234</v>
      </c>
      <c r="AX294" s="120" t="e">
        <f t="shared" si="39"/>
        <v>#DIV/0!</v>
      </c>
      <c r="AY294" s="119"/>
      <c r="AZ294" s="1" t="s">
        <v>206</v>
      </c>
      <c r="BA294" s="1" t="s">
        <v>122</v>
      </c>
      <c r="BB294" s="59" t="s">
        <v>79</v>
      </c>
      <c r="BC294" s="59" t="s">
        <v>79</v>
      </c>
      <c r="BD294" s="59" t="s">
        <v>79</v>
      </c>
      <c r="BE294" s="1" t="s">
        <v>161</v>
      </c>
      <c r="BF294" s="1">
        <v>9120</v>
      </c>
      <c r="BG294" s="1" t="s">
        <v>102</v>
      </c>
      <c r="BH294" s="1" t="s">
        <v>79</v>
      </c>
      <c r="BI294" s="1" t="s">
        <v>79</v>
      </c>
      <c r="BJ294" s="1" t="s">
        <v>79</v>
      </c>
      <c r="BK294" s="1" t="s">
        <v>79</v>
      </c>
      <c r="BL294" s="1" t="s">
        <v>79</v>
      </c>
      <c r="BM294" s="1">
        <v>1991</v>
      </c>
      <c r="BN294" s="1">
        <f t="shared" si="38"/>
        <v>23</v>
      </c>
      <c r="BO294" s="1">
        <v>0</v>
      </c>
      <c r="BP294" s="1" t="s">
        <v>79</v>
      </c>
      <c r="BQ294" s="1" t="s">
        <v>79</v>
      </c>
      <c r="BR294" s="1" t="s">
        <v>132</v>
      </c>
      <c r="BS294" s="1" t="s">
        <v>79</v>
      </c>
      <c r="BU294" s="48">
        <v>100</v>
      </c>
      <c r="BV294" s="12">
        <v>469</v>
      </c>
      <c r="BW294" s="12" t="s">
        <v>79</v>
      </c>
      <c r="BX294" s="12" t="s">
        <v>79</v>
      </c>
      <c r="BY294" s="12" t="s">
        <v>79</v>
      </c>
      <c r="BZ294" s="12" t="s">
        <v>79</v>
      </c>
      <c r="CA294" s="12" t="s">
        <v>79</v>
      </c>
      <c r="CB294" s="12" t="s">
        <v>79</v>
      </c>
      <c r="CC294" s="12" t="s">
        <v>79</v>
      </c>
      <c r="CD294" s="12" t="s">
        <v>79</v>
      </c>
      <c r="CE294" s="1">
        <v>5</v>
      </c>
      <c r="CF294" s="3">
        <v>2000</v>
      </c>
      <c r="CG294" s="12">
        <v>1.4</v>
      </c>
      <c r="CH294" s="12" t="s">
        <v>79</v>
      </c>
      <c r="CI294" s="12" t="s">
        <v>79</v>
      </c>
      <c r="CJ294" s="12" t="s">
        <v>79</v>
      </c>
      <c r="CK294" s="12" t="s">
        <v>79</v>
      </c>
      <c r="CL294" s="12" t="s">
        <v>79</v>
      </c>
      <c r="CM294" s="12" t="s">
        <v>79</v>
      </c>
      <c r="CN294" s="12" t="s">
        <v>79</v>
      </c>
      <c r="CO294" s="12" t="s">
        <v>79</v>
      </c>
      <c r="CP294" s="1">
        <v>5</v>
      </c>
      <c r="CQ294" s="3">
        <v>2000</v>
      </c>
      <c r="CR294" s="12">
        <v>47.9</v>
      </c>
      <c r="CS294" s="12" t="s">
        <v>79</v>
      </c>
      <c r="CT294" s="12" t="s">
        <v>79</v>
      </c>
      <c r="CU294" s="12" t="s">
        <v>79</v>
      </c>
      <c r="CV294" s="12" t="s">
        <v>79</v>
      </c>
      <c r="CW294" s="12" t="s">
        <v>79</v>
      </c>
      <c r="CX294" s="12" t="s">
        <v>79</v>
      </c>
      <c r="CY294" s="12" t="s">
        <v>79</v>
      </c>
      <c r="CZ294" s="12" t="s">
        <v>79</v>
      </c>
      <c r="DA294" s="1">
        <v>5</v>
      </c>
      <c r="DB294" s="3">
        <v>2000</v>
      </c>
      <c r="DC294" s="12">
        <f>CG294+CR294</f>
        <v>49.3</v>
      </c>
      <c r="DD294" s="12" t="s">
        <v>79</v>
      </c>
      <c r="DE294" s="12" t="s">
        <v>79</v>
      </c>
      <c r="DF294" s="12" t="s">
        <v>79</v>
      </c>
      <c r="DG294" s="12" t="s">
        <v>79</v>
      </c>
      <c r="DH294" s="12" t="s">
        <v>79</v>
      </c>
      <c r="DI294" s="12" t="s">
        <v>79</v>
      </c>
      <c r="DJ294" s="12" t="s">
        <v>79</v>
      </c>
      <c r="DK294" s="12" t="s">
        <v>79</v>
      </c>
      <c r="DL294" s="14" t="e">
        <f>#N/A</f>
        <v>#N/A</v>
      </c>
      <c r="DM294" s="14">
        <f>CG294/DC294</f>
        <v>2.8397565922920892E-2</v>
      </c>
      <c r="DN294" s="48">
        <v>32</v>
      </c>
      <c r="DO294" s="50" t="s">
        <v>467</v>
      </c>
      <c r="DP294" s="122">
        <v>55</v>
      </c>
      <c r="DQ294" s="253">
        <v>2</v>
      </c>
      <c r="DR294" s="183">
        <v>0.15</v>
      </c>
      <c r="DS294" s="183">
        <v>0.48</v>
      </c>
      <c r="DT294" s="183">
        <v>0.81</v>
      </c>
      <c r="DU294" s="1">
        <v>32</v>
      </c>
      <c r="DV294" s="1">
        <v>72</v>
      </c>
      <c r="DX294" s="1">
        <v>14.9</v>
      </c>
      <c r="DY294" s="184" t="s">
        <v>1240</v>
      </c>
      <c r="DZ294" s="184">
        <v>5772738</v>
      </c>
      <c r="EA294" s="184">
        <v>697385</v>
      </c>
      <c r="EB294" s="185" t="s">
        <v>1241</v>
      </c>
      <c r="EC294" s="188">
        <v>1.3876599999999999</v>
      </c>
      <c r="ED294" s="186">
        <v>0.34536</v>
      </c>
      <c r="EE294" s="186">
        <v>0.50726000000000004</v>
      </c>
      <c r="EF294" s="181" t="s">
        <v>1242</v>
      </c>
    </row>
    <row r="295" spans="1:137" ht="15">
      <c r="A295" s="1" t="s">
        <v>1054</v>
      </c>
      <c r="B295" s="84" t="s">
        <v>997</v>
      </c>
      <c r="C295" s="84"/>
      <c r="G295" s="84"/>
      <c r="H295" s="84"/>
      <c r="I295" s="84"/>
      <c r="J295" s="84"/>
      <c r="M295" s="1" t="s">
        <v>984</v>
      </c>
      <c r="N295" s="1" t="s">
        <v>339</v>
      </c>
      <c r="P295" s="1" t="s">
        <v>96</v>
      </c>
      <c r="Q295" s="2">
        <v>2477</v>
      </c>
      <c r="V295">
        <v>48.209916698845198</v>
      </c>
      <c r="W295">
        <v>24.356241641647401</v>
      </c>
      <c r="X295" s="4">
        <v>48.21</v>
      </c>
      <c r="Y295" s="4">
        <v>24.36</v>
      </c>
      <c r="Z295" s="264">
        <f t="shared" si="36"/>
        <v>-8.3301154802484234E-5</v>
      </c>
      <c r="AA295" s="264">
        <f t="shared" si="37"/>
        <v>-3.7583583525986342E-3</v>
      </c>
      <c r="AB295" s="5" t="s">
        <v>1055</v>
      </c>
      <c r="AH295" s="8">
        <v>875</v>
      </c>
      <c r="AI295" s="8">
        <v>357</v>
      </c>
      <c r="AJ295" s="71">
        <f t="shared" si="33"/>
        <v>518</v>
      </c>
      <c r="AK295" s="117">
        <v>28</v>
      </c>
      <c r="AM295" s="9">
        <v>18.8</v>
      </c>
      <c r="AO295" s="9">
        <v>-10</v>
      </c>
      <c r="AP295" s="9">
        <v>28.8</v>
      </c>
      <c r="AT295" s="9">
        <v>4.3</v>
      </c>
      <c r="AV295" s="9" t="s">
        <v>63</v>
      </c>
      <c r="AX295" s="120">
        <f t="shared" si="39"/>
        <v>203.48837209302326</v>
      </c>
      <c r="AY295" s="119" t="s">
        <v>342</v>
      </c>
      <c r="AZ295" s="1" t="s">
        <v>390</v>
      </c>
      <c r="BM295" s="1">
        <v>1968</v>
      </c>
      <c r="BN295" s="1">
        <f t="shared" si="38"/>
        <v>46</v>
      </c>
      <c r="DP295" s="122"/>
      <c r="DQ295" s="122"/>
      <c r="DR295" s="205"/>
      <c r="DS295" s="205"/>
      <c r="DT295" s="205"/>
      <c r="EC295" s="188"/>
      <c r="ED295" s="188"/>
      <c r="EE295" s="188"/>
    </row>
    <row r="296" spans="1:137" ht="15">
      <c r="A296" s="1" t="s">
        <v>839</v>
      </c>
      <c r="B296" s="97"/>
      <c r="C296" s="97"/>
      <c r="G296" s="84"/>
      <c r="H296" s="84"/>
      <c r="I296" s="84"/>
      <c r="J296" s="84"/>
      <c r="M296" s="1" t="s">
        <v>984</v>
      </c>
      <c r="N296" s="1" t="s">
        <v>339</v>
      </c>
      <c r="O296" s="55"/>
      <c r="P296" s="1" t="s">
        <v>96</v>
      </c>
      <c r="Q296" s="1"/>
      <c r="R296" s="1"/>
      <c r="S296" s="1"/>
      <c r="V296">
        <v>44.492707897629501</v>
      </c>
      <c r="W296">
        <v>33.9611599397563</v>
      </c>
      <c r="X296" s="4">
        <v>44.49</v>
      </c>
      <c r="Y296" s="4">
        <v>33.96</v>
      </c>
      <c r="Z296" s="264">
        <f t="shared" si="36"/>
        <v>2.7078976294987456E-3</v>
      </c>
      <c r="AA296" s="264">
        <f t="shared" si="37"/>
        <v>1.1599397562989111E-3</v>
      </c>
      <c r="AB296" s="1"/>
      <c r="AC296" s="1"/>
      <c r="AD296" s="79"/>
      <c r="AE296" s="1"/>
      <c r="AF296" s="1"/>
      <c r="AG296" s="1"/>
      <c r="AH296" s="79">
        <v>609</v>
      </c>
      <c r="AI296" s="79">
        <v>371</v>
      </c>
      <c r="AJ296" s="71">
        <f t="shared" si="33"/>
        <v>238</v>
      </c>
      <c r="AK296" s="9">
        <v>17.3</v>
      </c>
      <c r="AM296" s="9">
        <v>25.6</v>
      </c>
      <c r="AO296" s="9">
        <v>-4</v>
      </c>
      <c r="AP296" s="9">
        <v>29.8</v>
      </c>
      <c r="AT296" s="9">
        <v>9.1999999999999993</v>
      </c>
      <c r="AU296" s="1"/>
      <c r="AV296" s="79" t="s">
        <v>63</v>
      </c>
      <c r="AW296" s="1"/>
      <c r="AX296" s="120">
        <f t="shared" si="39"/>
        <v>66.195652173913047</v>
      </c>
      <c r="AY296" s="119" t="s">
        <v>342</v>
      </c>
      <c r="BN296" s="1">
        <f t="shared" si="38"/>
        <v>2014</v>
      </c>
      <c r="BV296" s="1"/>
      <c r="BW296" s="1"/>
      <c r="BX296" s="1"/>
      <c r="BY296" s="1"/>
      <c r="BZ296" s="1"/>
      <c r="CA296" s="1"/>
      <c r="CB296" s="1"/>
      <c r="CC296" s="1"/>
      <c r="CD296" s="1"/>
      <c r="CE296" s="55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55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55"/>
      <c r="DB296" s="1"/>
      <c r="DC296" s="1"/>
      <c r="DL296" s="1"/>
      <c r="DP296" s="122"/>
      <c r="DQ296" s="122"/>
      <c r="DR296" s="183"/>
      <c r="DS296" s="183"/>
      <c r="DT296" s="183"/>
      <c r="EC296" s="188"/>
      <c r="ED296" s="188"/>
      <c r="EE296" s="188"/>
    </row>
    <row r="297" spans="1:137" ht="15">
      <c r="A297" s="1" t="s">
        <v>1060</v>
      </c>
      <c r="B297" s="84" t="s">
        <v>997</v>
      </c>
      <c r="C297" s="84"/>
      <c r="G297" s="84"/>
      <c r="H297" s="84"/>
      <c r="I297" s="84"/>
      <c r="J297" s="84"/>
      <c r="M297" s="1" t="s">
        <v>984</v>
      </c>
      <c r="N297" s="1" t="s">
        <v>339</v>
      </c>
      <c r="P297" s="1" t="s">
        <v>96</v>
      </c>
      <c r="Q297" s="2">
        <v>1370</v>
      </c>
      <c r="V297">
        <v>47.954405905690599</v>
      </c>
      <c r="W297">
        <v>24.152524331759501</v>
      </c>
      <c r="X297" s="4">
        <v>47.95</v>
      </c>
      <c r="Y297" s="4">
        <v>24.15</v>
      </c>
      <c r="Z297" s="264">
        <f t="shared" si="36"/>
        <v>4.4059056905965122E-3</v>
      </c>
      <c r="AA297" s="264">
        <f t="shared" si="37"/>
        <v>2.5243317595027293E-3</v>
      </c>
      <c r="AB297" s="5" t="s">
        <v>1063</v>
      </c>
      <c r="AH297" s="8">
        <v>803</v>
      </c>
      <c r="AI297" s="8">
        <v>361</v>
      </c>
      <c r="AJ297" s="71">
        <f t="shared" si="33"/>
        <v>442</v>
      </c>
      <c r="AK297" s="117">
        <v>20</v>
      </c>
      <c r="AM297" s="9">
        <v>21</v>
      </c>
      <c r="AO297" s="9">
        <v>-9</v>
      </c>
      <c r="AP297" s="9">
        <v>30</v>
      </c>
      <c r="AT297" s="9">
        <v>5.9</v>
      </c>
      <c r="AV297" s="9" t="s">
        <v>63</v>
      </c>
      <c r="AX297" s="120">
        <f t="shared" si="39"/>
        <v>136.10169491525423</v>
      </c>
      <c r="AY297" s="119" t="s">
        <v>342</v>
      </c>
      <c r="AZ297" s="1" t="s">
        <v>206</v>
      </c>
      <c r="BN297" s="1">
        <f t="shared" si="38"/>
        <v>2014</v>
      </c>
      <c r="DP297" s="122"/>
      <c r="DQ297" s="122"/>
      <c r="DR297" s="183"/>
      <c r="DS297" s="183"/>
      <c r="DT297" s="183"/>
      <c r="EC297" s="188"/>
      <c r="ED297" s="188"/>
      <c r="EE297" s="188"/>
      <c r="EG297" s="56"/>
    </row>
    <row r="298" spans="1:137" ht="15">
      <c r="A298" s="1" t="s">
        <v>1056</v>
      </c>
      <c r="B298" s="84" t="s">
        <v>997</v>
      </c>
      <c r="C298" s="84"/>
      <c r="G298" s="84"/>
      <c r="H298" s="84"/>
      <c r="I298" s="84"/>
      <c r="J298" s="84"/>
      <c r="M298" s="1" t="s">
        <v>984</v>
      </c>
      <c r="N298" s="1" t="s">
        <v>339</v>
      </c>
      <c r="P298" s="1" t="s">
        <v>96</v>
      </c>
      <c r="Q298" s="2">
        <v>2244</v>
      </c>
      <c r="V298">
        <v>47.928327760692902</v>
      </c>
      <c r="W298">
        <v>24.263164339077498</v>
      </c>
      <c r="X298" s="4">
        <v>47.93</v>
      </c>
      <c r="Y298" s="4">
        <v>24.26</v>
      </c>
      <c r="Z298" s="264">
        <f t="shared" si="36"/>
        <v>-1.6722393070978114E-3</v>
      </c>
      <c r="AA298" s="264">
        <f t="shared" si="37"/>
        <v>3.1643390774966917E-3</v>
      </c>
      <c r="AB298" s="5" t="s">
        <v>1057</v>
      </c>
      <c r="AH298" s="8">
        <v>787</v>
      </c>
      <c r="AI298" s="8">
        <v>303</v>
      </c>
      <c r="AJ298" s="71">
        <f t="shared" si="33"/>
        <v>484</v>
      </c>
      <c r="AK298" s="117">
        <v>25.8</v>
      </c>
      <c r="AM298" s="9">
        <v>21.4</v>
      </c>
      <c r="AO298" s="9">
        <v>-8.9</v>
      </c>
      <c r="AP298" s="9">
        <v>30.3</v>
      </c>
      <c r="AT298" s="9">
        <v>6.3</v>
      </c>
      <c r="AV298" s="9" t="s">
        <v>63</v>
      </c>
      <c r="AX298" s="120">
        <f t="shared" si="39"/>
        <v>124.92063492063492</v>
      </c>
      <c r="AY298" s="119" t="s">
        <v>342</v>
      </c>
      <c r="AZ298" s="1" t="s">
        <v>180</v>
      </c>
      <c r="BM298" s="1">
        <v>1990</v>
      </c>
      <c r="BN298" s="1">
        <f t="shared" si="38"/>
        <v>24</v>
      </c>
      <c r="DP298" s="122"/>
      <c r="DQ298" s="122"/>
      <c r="DR298" s="183"/>
      <c r="DS298" s="183"/>
      <c r="DT298" s="183"/>
      <c r="EC298" s="188"/>
      <c r="ED298" s="188"/>
      <c r="EE298" s="188"/>
    </row>
    <row r="299" spans="1:137" ht="15">
      <c r="A299" s="1" t="s">
        <v>1061</v>
      </c>
      <c r="B299" s="84" t="s">
        <v>997</v>
      </c>
      <c r="C299" s="84"/>
      <c r="G299" s="84"/>
      <c r="H299" s="84"/>
      <c r="I299" s="84"/>
      <c r="J299" s="84"/>
      <c r="M299" s="1" t="s">
        <v>984</v>
      </c>
      <c r="N299" s="1" t="s">
        <v>339</v>
      </c>
      <c r="P299" s="1" t="s">
        <v>1062</v>
      </c>
      <c r="Q299" s="2">
        <v>2532</v>
      </c>
      <c r="V299">
        <v>49.080329777012203</v>
      </c>
      <c r="W299">
        <v>22.582672277901199</v>
      </c>
      <c r="X299" s="4">
        <v>49.08</v>
      </c>
      <c r="Y299" s="4">
        <v>22.58</v>
      </c>
      <c r="Z299" s="264">
        <f t="shared" si="36"/>
        <v>3.2977701220460176E-4</v>
      </c>
      <c r="AA299" s="264">
        <f t="shared" si="37"/>
        <v>2.6722779012011699E-3</v>
      </c>
      <c r="AB299" s="5" t="s">
        <v>1064</v>
      </c>
      <c r="AH299" s="8">
        <v>869</v>
      </c>
      <c r="AI299" s="8">
        <v>363</v>
      </c>
      <c r="AJ299" s="71">
        <f t="shared" si="33"/>
        <v>506</v>
      </c>
      <c r="AK299" s="117">
        <v>25.7</v>
      </c>
      <c r="AM299" s="9">
        <v>19.399999999999999</v>
      </c>
      <c r="AO299" s="9">
        <v>-9.8000000000000007</v>
      </c>
      <c r="AP299" s="9">
        <v>29.2</v>
      </c>
      <c r="AT299" s="9">
        <v>4.7</v>
      </c>
      <c r="AV299" s="9" t="s">
        <v>63</v>
      </c>
      <c r="AX299" s="120">
        <f t="shared" si="39"/>
        <v>184.89361702127658</v>
      </c>
      <c r="AY299" s="119" t="s">
        <v>342</v>
      </c>
      <c r="AZ299" s="1" t="s">
        <v>160</v>
      </c>
      <c r="BN299" s="1">
        <f t="shared" si="38"/>
        <v>2014</v>
      </c>
      <c r="DP299" s="122"/>
      <c r="DQ299" s="122"/>
      <c r="DR299" s="183"/>
      <c r="DS299" s="183"/>
      <c r="DT299" s="183"/>
      <c r="EC299" s="188"/>
      <c r="ED299" s="188"/>
      <c r="EE299" s="188"/>
    </row>
    <row r="300" spans="1:137" ht="15">
      <c r="A300" s="1" t="s">
        <v>1058</v>
      </c>
      <c r="B300" s="84" t="s">
        <v>997</v>
      </c>
      <c r="C300" s="84"/>
      <c r="G300" s="84"/>
      <c r="H300" s="84"/>
      <c r="I300" s="84"/>
      <c r="J300" s="84"/>
      <c r="M300" s="1" t="s">
        <v>984</v>
      </c>
      <c r="N300" s="1" t="s">
        <v>339</v>
      </c>
      <c r="P300" s="1" t="s">
        <v>96</v>
      </c>
      <c r="Q300" s="2">
        <v>3031</v>
      </c>
      <c r="V300">
        <v>48.2353247728621</v>
      </c>
      <c r="W300">
        <v>24.303971874344601</v>
      </c>
      <c r="X300" s="4">
        <v>48.24</v>
      </c>
      <c r="Y300" s="4">
        <v>24.3</v>
      </c>
      <c r="Z300" s="264">
        <f t="shared" si="36"/>
        <v>-4.6752271379020272E-3</v>
      </c>
      <c r="AA300" s="264">
        <f t="shared" si="37"/>
        <v>3.9718743446002236E-3</v>
      </c>
      <c r="AB300" s="5" t="s">
        <v>1059</v>
      </c>
      <c r="AH300" s="8">
        <v>793</v>
      </c>
      <c r="AI300" s="8">
        <v>352</v>
      </c>
      <c r="AJ300" s="71">
        <f t="shared" si="33"/>
        <v>441</v>
      </c>
      <c r="AK300" s="117">
        <v>26.5</v>
      </c>
      <c r="AM300" s="9">
        <v>21.5</v>
      </c>
      <c r="AO300" s="9">
        <v>-8.6999999999999993</v>
      </c>
      <c r="AP300" s="9">
        <v>30.2</v>
      </c>
      <c r="AT300" s="9">
        <v>6.3</v>
      </c>
      <c r="AV300" s="9" t="s">
        <v>63</v>
      </c>
      <c r="AX300" s="120">
        <f t="shared" si="39"/>
        <v>125.87301587301587</v>
      </c>
      <c r="AY300" s="119" t="s">
        <v>342</v>
      </c>
      <c r="AZ300" s="1" t="s">
        <v>160</v>
      </c>
      <c r="BM300" s="1">
        <v>1997</v>
      </c>
      <c r="BN300" s="1">
        <f t="shared" si="38"/>
        <v>17</v>
      </c>
      <c r="DP300" s="122"/>
      <c r="DQ300" s="122"/>
      <c r="DR300" s="183"/>
      <c r="DS300" s="183"/>
      <c r="DT300" s="183"/>
      <c r="EC300" s="188"/>
      <c r="ED300" s="188"/>
      <c r="EE300" s="188"/>
    </row>
    <row r="301" spans="1:137" ht="15">
      <c r="A301" s="1" t="s">
        <v>338</v>
      </c>
      <c r="B301" s="84" t="s">
        <v>997</v>
      </c>
      <c r="C301" s="84"/>
      <c r="G301" s="84"/>
      <c r="H301" s="84"/>
      <c r="I301" s="84"/>
      <c r="J301" s="84"/>
      <c r="M301" s="1" t="s">
        <v>984</v>
      </c>
      <c r="N301" s="1" t="s">
        <v>339</v>
      </c>
      <c r="O301" s="55" t="s">
        <v>340</v>
      </c>
      <c r="P301" s="1" t="s">
        <v>96</v>
      </c>
      <c r="Q301" s="2">
        <v>11860</v>
      </c>
      <c r="V301">
        <v>48.258584761138799</v>
      </c>
      <c r="W301">
        <v>23.615741116712499</v>
      </c>
      <c r="X301" s="4">
        <v>48.255699999999997</v>
      </c>
      <c r="Y301" s="4">
        <v>23.6189</v>
      </c>
      <c r="Z301" s="264">
        <f t="shared" si="36"/>
        <v>2.8847611388016503E-3</v>
      </c>
      <c r="AA301" s="264">
        <f t="shared" si="37"/>
        <v>-3.1588832875009132E-3</v>
      </c>
      <c r="AB301" s="5" t="s">
        <v>647</v>
      </c>
      <c r="AD301" s="6" t="s">
        <v>341</v>
      </c>
      <c r="AE301" s="52"/>
      <c r="AF301" s="52"/>
      <c r="AG301" s="52"/>
      <c r="AH301" s="53">
        <v>818</v>
      </c>
      <c r="AI301" s="53">
        <v>363</v>
      </c>
      <c r="AJ301" s="71">
        <f t="shared" si="33"/>
        <v>455</v>
      </c>
      <c r="AK301" s="117">
        <v>20.3</v>
      </c>
      <c r="AM301" s="9">
        <v>21.8</v>
      </c>
      <c r="AO301" s="9">
        <v>-8.1</v>
      </c>
      <c r="AP301" s="9">
        <v>29.9</v>
      </c>
      <c r="AT301" s="9">
        <v>7.3</v>
      </c>
      <c r="AV301" s="9" t="s">
        <v>63</v>
      </c>
      <c r="AX301" s="120">
        <f t="shared" si="39"/>
        <v>112.05479452054794</v>
      </c>
      <c r="AY301" s="119" t="s">
        <v>342</v>
      </c>
      <c r="BN301" s="1">
        <f t="shared" si="38"/>
        <v>2014</v>
      </c>
      <c r="BV301" s="12">
        <v>582</v>
      </c>
      <c r="DC301" s="12">
        <v>163</v>
      </c>
      <c r="DL301" s="14">
        <f>DC301/BV301</f>
        <v>0.28006872852233677</v>
      </c>
      <c r="DM301" s="14"/>
      <c r="DP301" s="122"/>
      <c r="DQ301" s="122"/>
      <c r="DR301" s="183"/>
      <c r="DS301" s="183"/>
      <c r="DT301" s="183"/>
      <c r="EC301" s="188">
        <v>1.1399999999999999</v>
      </c>
      <c r="ED301" s="188">
        <v>3.77</v>
      </c>
      <c r="EE301" s="188">
        <v>2.2000000000000002</v>
      </c>
    </row>
    <row r="302" spans="1:137" ht="15">
      <c r="A302" s="1" t="s">
        <v>338</v>
      </c>
      <c r="B302" s="84" t="s">
        <v>997</v>
      </c>
      <c r="C302" s="84"/>
      <c r="G302" s="84"/>
      <c r="H302" s="84"/>
      <c r="I302" s="84"/>
      <c r="J302" s="84"/>
      <c r="M302" s="1" t="s">
        <v>984</v>
      </c>
      <c r="N302" s="1" t="s">
        <v>339</v>
      </c>
      <c r="O302" s="55"/>
      <c r="V302">
        <v>48.258584761138799</v>
      </c>
      <c r="W302">
        <v>23.615741116712499</v>
      </c>
      <c r="X302" s="4">
        <v>48.255699999999997</v>
      </c>
      <c r="Y302" s="4">
        <v>23.6189</v>
      </c>
      <c r="Z302" s="264">
        <f t="shared" si="36"/>
        <v>2.8847611388016503E-3</v>
      </c>
      <c r="AA302" s="264">
        <f t="shared" si="37"/>
        <v>-3.1588832875009132E-3</v>
      </c>
      <c r="AE302" s="52"/>
      <c r="AF302" s="52"/>
      <c r="AG302" s="52"/>
      <c r="AH302" s="53">
        <v>818</v>
      </c>
      <c r="AI302" s="53">
        <v>363</v>
      </c>
      <c r="AJ302" s="71">
        <f t="shared" si="33"/>
        <v>455</v>
      </c>
      <c r="AK302" s="117">
        <v>20.3</v>
      </c>
      <c r="AM302" s="9">
        <v>21.8</v>
      </c>
      <c r="AO302" s="9">
        <v>-8.1</v>
      </c>
      <c r="AP302" s="9">
        <v>29.9</v>
      </c>
      <c r="AT302" s="9">
        <v>7.3</v>
      </c>
      <c r="AV302" s="9" t="s">
        <v>63</v>
      </c>
      <c r="AX302" s="120">
        <f t="shared" si="39"/>
        <v>112.05479452054794</v>
      </c>
      <c r="AY302" s="119" t="s">
        <v>342</v>
      </c>
      <c r="BN302" s="1">
        <f t="shared" si="38"/>
        <v>2014</v>
      </c>
      <c r="BV302" s="12">
        <v>756</v>
      </c>
      <c r="CF302" s="3">
        <v>2000</v>
      </c>
      <c r="DM302" s="14"/>
      <c r="DP302" s="122"/>
      <c r="DQ302" s="122"/>
      <c r="DR302" s="183"/>
      <c r="DS302" s="183"/>
      <c r="DT302" s="183"/>
      <c r="EC302" s="188"/>
      <c r="ED302" s="188"/>
      <c r="EE302" s="188"/>
    </row>
    <row r="303" spans="1:137" ht="15">
      <c r="A303" s="1" t="s">
        <v>338</v>
      </c>
      <c r="B303" s="84" t="s">
        <v>997</v>
      </c>
      <c r="C303" s="84"/>
      <c r="G303" s="84"/>
      <c r="H303" s="84"/>
      <c r="I303" s="84"/>
      <c r="J303" s="84"/>
      <c r="M303" s="1" t="s">
        <v>984</v>
      </c>
      <c r="N303" s="1" t="s">
        <v>339</v>
      </c>
      <c r="O303" s="55"/>
      <c r="V303">
        <v>48.258584761138799</v>
      </c>
      <c r="W303">
        <v>23.615741116712499</v>
      </c>
      <c r="X303" s="4">
        <v>48.255699999999997</v>
      </c>
      <c r="Y303" s="4">
        <v>23.6189</v>
      </c>
      <c r="Z303" s="264">
        <f t="shared" si="36"/>
        <v>2.8847611388016503E-3</v>
      </c>
      <c r="AA303" s="264">
        <f t="shared" si="37"/>
        <v>-3.1588832875009132E-3</v>
      </c>
      <c r="AE303" s="52"/>
      <c r="AF303" s="52"/>
      <c r="AG303" s="52"/>
      <c r="AH303" s="53">
        <v>818</v>
      </c>
      <c r="AI303" s="53">
        <v>363</v>
      </c>
      <c r="AJ303" s="71">
        <f t="shared" si="33"/>
        <v>455</v>
      </c>
      <c r="AK303" s="117">
        <v>20.3</v>
      </c>
      <c r="AM303" s="9">
        <v>21.8</v>
      </c>
      <c r="AO303" s="9">
        <v>-8.1</v>
      </c>
      <c r="AP303" s="9">
        <v>29.9</v>
      </c>
      <c r="AT303" s="9">
        <v>7.3</v>
      </c>
      <c r="AV303" s="9" t="s">
        <v>63</v>
      </c>
      <c r="AX303" s="120">
        <f t="shared" si="39"/>
        <v>112.05479452054794</v>
      </c>
      <c r="AY303" s="119" t="s">
        <v>342</v>
      </c>
      <c r="BN303" s="1">
        <f t="shared" si="38"/>
        <v>2014</v>
      </c>
      <c r="BV303" s="12">
        <v>754</v>
      </c>
      <c r="CF303" s="3">
        <v>2005</v>
      </c>
      <c r="CG303" s="12">
        <v>41</v>
      </c>
      <c r="CQ303" s="3">
        <v>2005</v>
      </c>
      <c r="CR303" s="12">
        <v>113</v>
      </c>
      <c r="DC303" s="12">
        <v>154</v>
      </c>
      <c r="DL303" s="14">
        <f>DC303/BV303</f>
        <v>0.20424403183023873</v>
      </c>
      <c r="DM303" s="14">
        <f>CG303/DC303</f>
        <v>0.26623376623376621</v>
      </c>
      <c r="DP303" s="122"/>
      <c r="DQ303" s="122"/>
      <c r="DR303" s="183"/>
      <c r="DS303" s="183"/>
      <c r="DT303" s="183"/>
      <c r="EC303" s="188"/>
      <c r="ED303" s="188"/>
      <c r="EE303" s="188"/>
    </row>
    <row r="304" spans="1:137" ht="15">
      <c r="A304" s="266" t="s">
        <v>1338</v>
      </c>
      <c r="V304">
        <v>42.900741638705597</v>
      </c>
      <c r="W304">
        <v>19.595387162937602</v>
      </c>
      <c r="X304" s="4" t="s">
        <v>1340</v>
      </c>
      <c r="Y304" s="4">
        <v>19.600000000000001</v>
      </c>
      <c r="Z304" s="264" t="e">
        <f t="shared" si="36"/>
        <v>#VALUE!</v>
      </c>
      <c r="AA304" s="264">
        <f t="shared" si="37"/>
        <v>-4.6128370623996773E-3</v>
      </c>
      <c r="DP304" s="122"/>
      <c r="DQ304" s="122"/>
      <c r="DR304" s="183"/>
      <c r="DS304" s="183"/>
      <c r="DT304" s="183"/>
      <c r="DY304" s="56"/>
      <c r="DZ304" s="56"/>
      <c r="EA304" s="56"/>
      <c r="EB304" s="56"/>
      <c r="EC304" s="211"/>
      <c r="ED304" s="211"/>
      <c r="EE304" s="211"/>
      <c r="EF304" s="56"/>
      <c r="EG304" s="133"/>
    </row>
    <row r="305" spans="1:137" ht="15">
      <c r="A305" s="100" t="s">
        <v>1124</v>
      </c>
      <c r="B305" s="99"/>
      <c r="C305" s="97"/>
      <c r="G305" s="84"/>
      <c r="H305" s="84" t="s">
        <v>997</v>
      </c>
      <c r="I305" s="84"/>
      <c r="J305" s="84"/>
      <c r="M305" s="1" t="s">
        <v>1199</v>
      </c>
      <c r="O305" s="100" t="s">
        <v>1198</v>
      </c>
      <c r="Z305" s="264">
        <f t="shared" si="36"/>
        <v>0</v>
      </c>
      <c r="AA305" s="264">
        <f t="shared" si="37"/>
        <v>0</v>
      </c>
      <c r="AJ305" s="71">
        <f>AH305-AI305</f>
        <v>0</v>
      </c>
      <c r="AK305" s="117"/>
      <c r="AX305" s="120" t="e">
        <f>AH305/AT305</f>
        <v>#DIV/0!</v>
      </c>
      <c r="AY305" s="119"/>
      <c r="BN305" s="1">
        <f>2014-BM305</f>
        <v>2014</v>
      </c>
      <c r="DP305" s="122"/>
      <c r="DQ305" s="122"/>
      <c r="DR305" s="183"/>
      <c r="DS305" s="183"/>
      <c r="DT305" s="183"/>
      <c r="EC305" s="188"/>
      <c r="ED305" s="188"/>
      <c r="EE305" s="188"/>
      <c r="EG305" s="193"/>
    </row>
    <row r="306" spans="1:137" ht="15">
      <c r="A306" s="1" t="s">
        <v>1155</v>
      </c>
      <c r="B306" s="84" t="s">
        <v>997</v>
      </c>
      <c r="C306" s="84"/>
      <c r="G306" s="84"/>
      <c r="H306" s="84"/>
      <c r="I306" s="84"/>
      <c r="J306" s="84"/>
      <c r="M306" s="1" t="s">
        <v>80</v>
      </c>
      <c r="V306">
        <v>43.710280071932402</v>
      </c>
      <c r="W306">
        <v>11.9322975973989</v>
      </c>
      <c r="X306" s="4">
        <v>43.71</v>
      </c>
      <c r="Y306" s="4">
        <v>11.93</v>
      </c>
      <c r="Z306" s="264">
        <f t="shared" si="36"/>
        <v>2.8007193240142669E-4</v>
      </c>
      <c r="AA306" s="264">
        <f t="shared" si="37"/>
        <v>2.2975973989005638E-3</v>
      </c>
      <c r="AJ306" s="71">
        <f>AH306-AI306</f>
        <v>0</v>
      </c>
      <c r="AK306" s="117"/>
      <c r="AX306" s="120" t="e">
        <f>AH306/AT306</f>
        <v>#DIV/0!</v>
      </c>
      <c r="BN306" s="1">
        <f>2014-BM306</f>
        <v>2014</v>
      </c>
      <c r="DP306" s="122"/>
      <c r="DQ306" s="122"/>
      <c r="DR306" s="183"/>
      <c r="DS306" s="183"/>
      <c r="DT306" s="183"/>
      <c r="EC306" s="188"/>
      <c r="ED306" s="188"/>
      <c r="EE306" s="188"/>
    </row>
    <row r="307" spans="1:137" ht="15">
      <c r="A307" s="100" t="s">
        <v>1127</v>
      </c>
      <c r="B307" s="99"/>
      <c r="C307" s="99"/>
      <c r="G307" s="84"/>
      <c r="H307" s="84" t="s">
        <v>997</v>
      </c>
      <c r="I307" s="84"/>
      <c r="J307" s="84"/>
      <c r="M307" s="1" t="s">
        <v>80</v>
      </c>
      <c r="O307" s="100" t="s">
        <v>1121</v>
      </c>
      <c r="Z307" s="264">
        <f t="shared" si="36"/>
        <v>0</v>
      </c>
      <c r="AA307" s="264">
        <f t="shared" si="37"/>
        <v>0</v>
      </c>
      <c r="AJ307" s="71">
        <f>AH307-AI307</f>
        <v>0</v>
      </c>
      <c r="AK307" s="117"/>
      <c r="AX307" s="120" t="e">
        <f>AH307/AT307</f>
        <v>#DIV/0!</v>
      </c>
      <c r="BN307" s="1">
        <f>2014-BM307</f>
        <v>2014</v>
      </c>
      <c r="DP307" s="122"/>
      <c r="DQ307" s="122"/>
      <c r="DR307" s="183"/>
      <c r="DS307" s="183"/>
      <c r="DT307" s="183"/>
      <c r="EC307" s="188"/>
      <c r="ED307" s="188"/>
      <c r="EE307" s="188"/>
    </row>
    <row r="308" spans="1:137" ht="15">
      <c r="A308" s="266" t="s">
        <v>1339</v>
      </c>
      <c r="V308">
        <v>42.477731184161797</v>
      </c>
      <c r="W308">
        <v>3.0327403127296901</v>
      </c>
      <c r="X308" s="4">
        <v>42.48</v>
      </c>
      <c r="Y308" s="4">
        <v>3.03</v>
      </c>
      <c r="Z308" s="264">
        <f t="shared" si="36"/>
        <v>-2.2688158381996004E-3</v>
      </c>
      <c r="AA308" s="264">
        <f t="shared" si="37"/>
        <v>2.7403127296903307E-3</v>
      </c>
      <c r="DP308" s="122"/>
      <c r="DQ308" s="122"/>
      <c r="DR308" s="183"/>
      <c r="DS308" s="183"/>
      <c r="DT308" s="183"/>
      <c r="EC308" s="210"/>
      <c r="ED308" s="210"/>
      <c r="EE308" s="210"/>
    </row>
    <row r="309" spans="1:137" ht="15">
      <c r="A309" s="268" t="s">
        <v>1071</v>
      </c>
      <c r="B309" s="99"/>
      <c r="C309" s="99"/>
      <c r="G309" s="84"/>
      <c r="H309" s="84" t="s">
        <v>997</v>
      </c>
      <c r="I309" s="84"/>
      <c r="J309" s="84"/>
      <c r="M309" s="1" t="s">
        <v>80</v>
      </c>
      <c r="O309" s="101" t="s">
        <v>1072</v>
      </c>
      <c r="Z309" s="264">
        <f t="shared" si="36"/>
        <v>0</v>
      </c>
      <c r="AA309" s="264">
        <f t="shared" si="37"/>
        <v>0</v>
      </c>
      <c r="AJ309" s="71">
        <f>AH309-AI309</f>
        <v>0</v>
      </c>
      <c r="AK309" s="117"/>
      <c r="AX309" s="120" t="e">
        <f>AH309/AT309</f>
        <v>#DIV/0!</v>
      </c>
      <c r="BN309" s="1">
        <f>2014-BM309</f>
        <v>2014</v>
      </c>
      <c r="DP309" s="122"/>
      <c r="DQ309" s="122"/>
      <c r="DR309" s="207"/>
      <c r="DS309" s="207"/>
      <c r="DT309" s="207"/>
      <c r="EC309" s="188"/>
      <c r="ED309" s="188"/>
      <c r="EE309" s="188"/>
    </row>
    <row r="310" spans="1:137" ht="15">
      <c r="A310" s="265" t="s">
        <v>1333</v>
      </c>
      <c r="D310" s="1">
        <v>2003</v>
      </c>
      <c r="V310">
        <v>49.174096209936401</v>
      </c>
      <c r="W310">
        <v>22.2111015784619</v>
      </c>
      <c r="X310" s="4">
        <v>49.17</v>
      </c>
      <c r="Y310" s="4">
        <v>22.21</v>
      </c>
      <c r="Z310" s="264">
        <f t="shared" si="36"/>
        <v>4.0962099363994753E-3</v>
      </c>
      <c r="AA310" s="264">
        <f t="shared" si="37"/>
        <v>1.1015784618990665E-3</v>
      </c>
      <c r="DP310" s="122"/>
      <c r="DQ310" s="122"/>
      <c r="DR310" s="183"/>
      <c r="DS310" s="183"/>
      <c r="DT310" s="183"/>
      <c r="EC310" s="210"/>
      <c r="ED310" s="210"/>
      <c r="EE310" s="210"/>
    </row>
    <row r="311" spans="1:137">
      <c r="DP311" s="122"/>
      <c r="DQ311" s="122"/>
      <c r="DR311" s="183"/>
      <c r="DS311" s="183"/>
      <c r="DT311" s="183"/>
      <c r="EC311" s="210"/>
      <c r="ED311" s="210"/>
      <c r="EE311" s="210"/>
    </row>
    <row r="312" spans="1:137">
      <c r="DP312" s="122"/>
      <c r="DQ312" s="122"/>
      <c r="DR312" s="183"/>
      <c r="DS312" s="183"/>
      <c r="DT312" s="183"/>
      <c r="EC312" s="210"/>
      <c r="ED312" s="210"/>
      <c r="EE312" s="210"/>
    </row>
    <row r="313" spans="1:137">
      <c r="DP313" s="122"/>
      <c r="DQ313" s="122"/>
      <c r="DR313" s="183"/>
      <c r="DS313" s="183"/>
      <c r="DT313" s="183"/>
      <c r="EC313" s="210"/>
      <c r="ED313" s="210"/>
      <c r="EE313" s="210"/>
    </row>
    <row r="314" spans="1:137">
      <c r="DP314" s="122"/>
      <c r="DQ314" s="122"/>
      <c r="DR314" s="122"/>
      <c r="DS314" s="122"/>
      <c r="DT314" s="122"/>
      <c r="EC314" s="210"/>
      <c r="ED314" s="210"/>
      <c r="EE314" s="210"/>
    </row>
    <row r="315" spans="1:137">
      <c r="DP315" s="122"/>
      <c r="DQ315" s="122"/>
      <c r="DR315" s="122"/>
      <c r="DS315" s="122"/>
      <c r="DT315" s="122"/>
      <c r="EC315" s="210"/>
      <c r="ED315" s="210"/>
      <c r="EE315" s="210"/>
    </row>
    <row r="316" spans="1:137">
      <c r="DP316" s="122"/>
      <c r="DQ316" s="122"/>
      <c r="DR316" s="122"/>
      <c r="DS316" s="122"/>
      <c r="DT316" s="122"/>
      <c r="EC316" s="210"/>
      <c r="ED316" s="210"/>
      <c r="EE316" s="210"/>
    </row>
    <row r="317" spans="1:137">
      <c r="DP317" s="122"/>
      <c r="DQ317" s="122"/>
      <c r="DR317" s="122"/>
      <c r="DS317" s="122"/>
      <c r="DT317" s="122"/>
      <c r="EC317" s="210"/>
      <c r="ED317" s="210"/>
      <c r="EE317" s="210"/>
    </row>
    <row r="318" spans="1:137">
      <c r="DP318" s="122"/>
      <c r="DQ318" s="122"/>
      <c r="DR318" s="122"/>
      <c r="DS318" s="122"/>
      <c r="DT318" s="122"/>
      <c r="EC318" s="210"/>
      <c r="ED318" s="210"/>
      <c r="EE318" s="210"/>
    </row>
    <row r="319" spans="1:137">
      <c r="DP319" s="122"/>
      <c r="DQ319" s="122"/>
      <c r="DR319" s="122"/>
      <c r="DS319" s="122"/>
      <c r="DT319" s="122"/>
      <c r="EC319" s="210"/>
      <c r="ED319" s="210"/>
      <c r="EE319" s="210"/>
    </row>
    <row r="320" spans="1:137">
      <c r="DP320" s="122"/>
      <c r="DQ320" s="122"/>
      <c r="DR320" s="122"/>
      <c r="DS320" s="122"/>
      <c r="DT320" s="122"/>
      <c r="EC320" s="210"/>
      <c r="ED320" s="210"/>
      <c r="EE320" s="210"/>
    </row>
    <row r="321" spans="120:136">
      <c r="DP321" s="122"/>
      <c r="DQ321" s="122"/>
      <c r="DR321" s="122"/>
      <c r="DS321" s="122"/>
      <c r="DT321" s="122"/>
      <c r="EC321" s="210"/>
      <c r="ED321" s="210"/>
      <c r="EE321" s="210"/>
    </row>
    <row r="322" spans="120:136">
      <c r="DP322" s="122"/>
      <c r="DQ322" s="122"/>
      <c r="DR322" s="122"/>
      <c r="DS322" s="122"/>
      <c r="DT322" s="122"/>
      <c r="DY322" s="56"/>
      <c r="DZ322" s="56"/>
      <c r="EA322" s="56"/>
      <c r="EB322" s="56"/>
      <c r="EC322" s="211"/>
      <c r="ED322" s="211"/>
      <c r="EE322" s="211"/>
      <c r="EF322" s="56"/>
    </row>
    <row r="323" spans="120:136">
      <c r="DP323" s="122"/>
      <c r="DQ323" s="122"/>
      <c r="DR323" s="122"/>
      <c r="DS323" s="122"/>
      <c r="DT323" s="122"/>
      <c r="EC323" s="210"/>
      <c r="ED323" s="210"/>
      <c r="EE323" s="210"/>
    </row>
    <row r="324" spans="120:136">
      <c r="DP324" s="122"/>
      <c r="DQ324" s="122"/>
      <c r="DR324" s="122"/>
      <c r="DS324" s="122"/>
      <c r="DT324" s="122"/>
      <c r="EC324" s="210"/>
      <c r="ED324" s="210"/>
      <c r="EE324" s="210"/>
    </row>
    <row r="325" spans="120:136">
      <c r="DP325" s="122"/>
      <c r="DQ325" s="122"/>
      <c r="DR325" s="122"/>
      <c r="DS325" s="122"/>
      <c r="DT325" s="122"/>
      <c r="EC325" s="210"/>
      <c r="ED325" s="210"/>
      <c r="EE325" s="210"/>
    </row>
    <row r="326" spans="120:136">
      <c r="DP326" s="122"/>
      <c r="DQ326" s="122"/>
      <c r="DR326" s="122"/>
      <c r="DS326" s="122"/>
      <c r="DT326" s="122"/>
    </row>
    <row r="327" spans="120:136">
      <c r="DP327" s="122"/>
      <c r="DQ327" s="122"/>
      <c r="DR327" s="122"/>
      <c r="DS327" s="122"/>
      <c r="DT327" s="122"/>
    </row>
    <row r="328" spans="120:136">
      <c r="DP328" s="122"/>
      <c r="DQ328" s="122"/>
      <c r="DR328" s="122"/>
      <c r="DS328" s="122"/>
      <c r="DT328" s="122"/>
    </row>
    <row r="329" spans="120:136">
      <c r="DP329" s="122"/>
      <c r="DQ329" s="122"/>
      <c r="DR329" s="122"/>
      <c r="DS329" s="122"/>
      <c r="DT329" s="122"/>
    </row>
    <row r="330" spans="120:136">
      <c r="DP330" s="122"/>
      <c r="DQ330" s="122"/>
      <c r="DR330" s="122"/>
      <c r="DS330" s="122"/>
      <c r="DT330" s="122"/>
    </row>
    <row r="331" spans="120:136">
      <c r="DP331" s="122"/>
      <c r="DQ331" s="122"/>
      <c r="DR331" s="122"/>
      <c r="DS331" s="122"/>
      <c r="DT331" s="122"/>
    </row>
    <row r="332" spans="120:136">
      <c r="DP332" s="122"/>
      <c r="DQ332" s="122"/>
      <c r="DR332" s="122"/>
      <c r="DS332" s="122"/>
      <c r="DT332" s="122"/>
    </row>
    <row r="333" spans="120:136">
      <c r="DP333" s="122"/>
      <c r="DQ333" s="122"/>
      <c r="DR333" s="122"/>
      <c r="DS333" s="122"/>
      <c r="DT333" s="122"/>
    </row>
    <row r="334" spans="120:136">
      <c r="DP334" s="122"/>
      <c r="DQ334" s="122"/>
      <c r="DR334" s="122"/>
      <c r="DS334" s="122"/>
      <c r="DT334" s="122"/>
    </row>
    <row r="335" spans="120:136">
      <c r="DP335" s="122"/>
      <c r="DQ335" s="122"/>
      <c r="DR335" s="122"/>
      <c r="DS335" s="122"/>
      <c r="DT335" s="122"/>
    </row>
    <row r="336" spans="120:136">
      <c r="DP336" s="122"/>
      <c r="DQ336" s="122"/>
      <c r="DR336" s="122"/>
      <c r="DS336" s="122"/>
      <c r="DT336" s="122"/>
    </row>
    <row r="337" spans="120:136">
      <c r="DP337" s="122"/>
      <c r="DQ337" s="122"/>
      <c r="DR337" s="122"/>
      <c r="DS337" s="122"/>
      <c r="DT337" s="122"/>
    </row>
    <row r="338" spans="120:136">
      <c r="DP338" s="122"/>
      <c r="DQ338" s="122"/>
      <c r="DR338" s="122"/>
      <c r="DS338" s="122"/>
      <c r="DT338" s="122"/>
    </row>
    <row r="339" spans="120:136">
      <c r="DP339" s="122"/>
      <c r="DQ339" s="122"/>
      <c r="DR339" s="122"/>
      <c r="DS339" s="122"/>
      <c r="DT339" s="122"/>
    </row>
    <row r="340" spans="120:136">
      <c r="DP340" s="122"/>
      <c r="DQ340" s="122"/>
      <c r="DR340" s="122"/>
      <c r="DS340" s="122"/>
      <c r="DT340" s="122"/>
    </row>
    <row r="341" spans="120:136">
      <c r="DP341" s="122"/>
      <c r="DQ341" s="122"/>
      <c r="DR341" s="122"/>
      <c r="DS341" s="122"/>
      <c r="DT341" s="122"/>
    </row>
    <row r="342" spans="120:136">
      <c r="DP342" s="122"/>
      <c r="DQ342" s="122"/>
      <c r="DR342" s="122"/>
      <c r="DS342" s="122"/>
      <c r="DT342" s="122"/>
    </row>
    <row r="343" spans="120:136">
      <c r="DY343" s="56"/>
      <c r="DZ343" s="56"/>
      <c r="EA343" s="56"/>
      <c r="EB343" s="56"/>
      <c r="EC343" s="56"/>
      <c r="ED343" s="56"/>
      <c r="EE343" s="56"/>
      <c r="EF343" s="56"/>
    </row>
    <row r="344" spans="120:136">
      <c r="DY344" s="56"/>
      <c r="DZ344" s="56"/>
      <c r="EA344" s="56"/>
      <c r="EB344" s="56"/>
      <c r="EC344" s="56"/>
      <c r="ED344" s="56"/>
      <c r="EE344" s="56"/>
      <c r="EF344" s="56"/>
    </row>
    <row r="348" spans="120:136">
      <c r="DY348" s="56"/>
      <c r="DZ348" s="56"/>
      <c r="EA348" s="56"/>
      <c r="EB348" s="56"/>
      <c r="EC348" s="56"/>
      <c r="ED348" s="56"/>
      <c r="EE348" s="56"/>
      <c r="EF348" s="56"/>
    </row>
    <row r="357" spans="129:136">
      <c r="DY357" s="56"/>
      <c r="DZ357" s="56"/>
      <c r="EA357" s="56"/>
      <c r="EB357" s="56"/>
      <c r="EC357" s="56"/>
      <c r="ED357" s="56"/>
      <c r="EE357" s="56"/>
      <c r="EF357" s="56"/>
    </row>
    <row r="363" spans="129:136">
      <c r="DY363" s="56"/>
      <c r="DZ363" s="56"/>
      <c r="EA363" s="56"/>
      <c r="EB363" s="56"/>
      <c r="EC363" s="56"/>
      <c r="ED363" s="56"/>
      <c r="EE363" s="56"/>
      <c r="EF363" s="56"/>
    </row>
    <row r="378" spans="129:136">
      <c r="DY378" s="56"/>
      <c r="DZ378" s="56"/>
      <c r="EA378" s="56"/>
      <c r="EB378" s="56"/>
      <c r="EC378" s="56"/>
      <c r="ED378" s="56"/>
      <c r="EE378" s="56"/>
      <c r="EF378" s="56"/>
    </row>
    <row r="435" spans="129:136">
      <c r="DY435" s="105"/>
      <c r="DZ435" s="105"/>
      <c r="EA435" s="105"/>
      <c r="EB435" s="105"/>
      <c r="EC435" s="105"/>
      <c r="ED435" s="105"/>
      <c r="EE435" s="105"/>
      <c r="EF435" s="105"/>
    </row>
  </sheetData>
  <sheetProtection selectLockedCells="1" selectUnlockedCells="1"/>
  <sortState ref="A2:EG430">
    <sortCondition ref="N2:N430"/>
    <sortCondition ref="A2:A430"/>
  </sortState>
  <hyperlinks>
    <hyperlink ref="O259" r:id="rId1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 enableFormatConditionsCalculation="0"/>
  <dimension ref="A1:C112"/>
  <sheetViews>
    <sheetView workbookViewId="0">
      <selection activeCell="B41" sqref="B41"/>
    </sheetView>
  </sheetViews>
  <sheetFormatPr baseColWidth="10" defaultColWidth="8.83203125" defaultRowHeight="12" x14ac:dyDescent="0"/>
  <cols>
    <col min="1" max="1" width="48.5" style="83" customWidth="1"/>
    <col min="2" max="2" width="37.5" style="83" customWidth="1"/>
    <col min="3" max="3" width="49.83203125" style="83" customWidth="1"/>
    <col min="4" max="16384" width="8.83203125" style="83"/>
  </cols>
  <sheetData>
    <row r="1" spans="1:3" ht="14">
      <c r="A1" s="82" t="s">
        <v>881</v>
      </c>
      <c r="B1" s="82" t="s">
        <v>882</v>
      </c>
      <c r="C1" s="82" t="s">
        <v>883</v>
      </c>
    </row>
    <row r="2" spans="1:3" ht="14">
      <c r="A2" s="82" t="s">
        <v>0</v>
      </c>
      <c r="B2" s="82"/>
      <c r="C2" s="82"/>
    </row>
    <row r="3" spans="1:3" ht="14">
      <c r="A3" s="82" t="s">
        <v>884</v>
      </c>
      <c r="B3" s="82" t="s">
        <v>885</v>
      </c>
      <c r="C3" s="82"/>
    </row>
    <row r="4" spans="1:3" ht="14">
      <c r="A4" s="82" t="s">
        <v>2</v>
      </c>
      <c r="B4" s="82"/>
      <c r="C4" s="82"/>
    </row>
    <row r="5" spans="1:3" ht="14">
      <c r="A5" s="82" t="s">
        <v>3</v>
      </c>
      <c r="B5" s="82"/>
      <c r="C5" s="82"/>
    </row>
    <row r="6" spans="1:3" ht="14">
      <c r="A6" s="82" t="s">
        <v>4</v>
      </c>
      <c r="B6" s="82"/>
      <c r="C6" s="82"/>
    </row>
    <row r="7" spans="1:3" ht="14">
      <c r="A7" s="82" t="s">
        <v>5</v>
      </c>
      <c r="B7" s="82"/>
      <c r="C7" s="82"/>
    </row>
    <row r="8" spans="1:3" ht="14">
      <c r="A8" s="82" t="s">
        <v>6</v>
      </c>
      <c r="B8" s="82"/>
      <c r="C8" s="82"/>
    </row>
    <row r="9" spans="1:3" ht="14">
      <c r="A9" s="82" t="s">
        <v>7</v>
      </c>
      <c r="B9" s="82"/>
      <c r="C9" s="82"/>
    </row>
    <row r="10" spans="1:3" ht="14">
      <c r="A10" s="82" t="s">
        <v>8</v>
      </c>
      <c r="B10" s="82"/>
      <c r="C10" s="82"/>
    </row>
    <row r="11" spans="1:3" ht="14">
      <c r="A11" s="82" t="s">
        <v>9</v>
      </c>
      <c r="B11" s="82"/>
      <c r="C11" s="82"/>
    </row>
    <row r="12" spans="1:3" ht="14">
      <c r="A12" s="82" t="s">
        <v>10</v>
      </c>
      <c r="B12" s="82"/>
      <c r="C12" s="82"/>
    </row>
    <row r="13" spans="1:3" ht="14">
      <c r="A13" s="82" t="s">
        <v>886</v>
      </c>
      <c r="B13" s="82" t="s">
        <v>887</v>
      </c>
      <c r="C13" s="82"/>
    </row>
    <row r="14" spans="1:3" ht="14">
      <c r="A14" s="82" t="s">
        <v>12</v>
      </c>
      <c r="B14" s="82" t="s">
        <v>887</v>
      </c>
      <c r="C14" s="82"/>
    </row>
    <row r="15" spans="1:3" ht="14">
      <c r="A15" s="82" t="s">
        <v>888</v>
      </c>
      <c r="B15" s="82" t="s">
        <v>972</v>
      </c>
      <c r="C15" s="82"/>
    </row>
    <row r="16" spans="1:3" ht="14">
      <c r="A16" s="82" t="s">
        <v>13</v>
      </c>
      <c r="B16" s="82"/>
      <c r="C16" s="82"/>
    </row>
    <row r="17" spans="1:3" ht="14">
      <c r="A17" s="82" t="s">
        <v>14</v>
      </c>
      <c r="B17" s="82"/>
      <c r="C17" s="82"/>
    </row>
    <row r="18" spans="1:3" ht="14">
      <c r="A18" s="82" t="s">
        <v>15</v>
      </c>
      <c r="B18" s="82"/>
      <c r="C18" s="82"/>
    </row>
    <row r="19" spans="1:3" ht="14">
      <c r="A19" s="82" t="s">
        <v>16</v>
      </c>
      <c r="B19" s="82"/>
      <c r="C19" s="82"/>
    </row>
    <row r="20" spans="1:3" ht="14">
      <c r="A20" s="82" t="s">
        <v>17</v>
      </c>
      <c r="B20" s="82"/>
      <c r="C20" s="82"/>
    </row>
    <row r="21" spans="1:3" ht="14">
      <c r="A21" s="82" t="s">
        <v>889</v>
      </c>
      <c r="B21" s="82"/>
      <c r="C21" s="82"/>
    </row>
    <row r="22" spans="1:3" ht="14">
      <c r="A22" s="82" t="s">
        <v>890</v>
      </c>
      <c r="B22" s="82" t="s">
        <v>891</v>
      </c>
      <c r="C22" s="82"/>
    </row>
    <row r="23" spans="1:3" ht="14">
      <c r="A23" s="82" t="s">
        <v>889</v>
      </c>
      <c r="B23" s="82" t="s">
        <v>891</v>
      </c>
      <c r="C23" s="82" t="s">
        <v>892</v>
      </c>
    </row>
    <row r="24" spans="1:3" ht="14">
      <c r="A24" s="82" t="s">
        <v>893</v>
      </c>
      <c r="B24" s="82" t="s">
        <v>894</v>
      </c>
      <c r="C24" s="82" t="s">
        <v>895</v>
      </c>
    </row>
    <row r="25" spans="1:3" ht="14">
      <c r="A25" s="82" t="s">
        <v>893</v>
      </c>
      <c r="B25" s="82" t="s">
        <v>894</v>
      </c>
      <c r="C25" s="82" t="s">
        <v>896</v>
      </c>
    </row>
    <row r="26" spans="1:3" ht="14">
      <c r="A26" s="82" t="s">
        <v>897</v>
      </c>
      <c r="B26" s="82" t="s">
        <v>973</v>
      </c>
      <c r="C26" s="82" t="s">
        <v>898</v>
      </c>
    </row>
    <row r="27" spans="1:3" ht="14">
      <c r="A27" s="82" t="s">
        <v>21</v>
      </c>
      <c r="B27" s="82" t="s">
        <v>971</v>
      </c>
      <c r="C27" s="82"/>
    </row>
    <row r="28" spans="1:3" ht="14">
      <c r="A28" s="82" t="s">
        <v>899</v>
      </c>
      <c r="B28" s="82" t="s">
        <v>971</v>
      </c>
      <c r="C28" s="82" t="s">
        <v>900</v>
      </c>
    </row>
    <row r="29" spans="1:3" ht="14">
      <c r="A29" s="82" t="s">
        <v>22</v>
      </c>
      <c r="B29" s="82" t="s">
        <v>971</v>
      </c>
      <c r="C29" s="82"/>
    </row>
    <row r="30" spans="1:3" ht="14">
      <c r="A30" s="82" t="s">
        <v>901</v>
      </c>
      <c r="B30" s="82" t="s">
        <v>971</v>
      </c>
      <c r="C30" s="82" t="s">
        <v>902</v>
      </c>
    </row>
    <row r="31" spans="1:3" ht="14">
      <c r="A31" s="82" t="s">
        <v>903</v>
      </c>
      <c r="B31" s="82" t="s">
        <v>971</v>
      </c>
      <c r="C31" s="82" t="s">
        <v>904</v>
      </c>
    </row>
    <row r="32" spans="1:3" ht="14">
      <c r="A32" s="82" t="s">
        <v>24</v>
      </c>
      <c r="B32" s="82" t="s">
        <v>971</v>
      </c>
      <c r="C32" s="82"/>
    </row>
    <row r="33" spans="1:3" ht="14">
      <c r="A33" s="82" t="s">
        <v>905</v>
      </c>
      <c r="B33" s="82" t="s">
        <v>971</v>
      </c>
      <c r="C33" s="82" t="s">
        <v>906</v>
      </c>
    </row>
    <row r="34" spans="1:3" ht="14">
      <c r="A34" s="82" t="s">
        <v>907</v>
      </c>
      <c r="B34" s="82" t="s">
        <v>908</v>
      </c>
      <c r="C34" s="82"/>
    </row>
    <row r="35" spans="1:3" ht="14">
      <c r="A35" s="82" t="s">
        <v>25</v>
      </c>
      <c r="B35" s="82" t="s">
        <v>974</v>
      </c>
      <c r="C35" s="82"/>
    </row>
    <row r="36" spans="1:3" ht="14">
      <c r="A36" s="82" t="s">
        <v>909</v>
      </c>
      <c r="B36" s="82" t="s">
        <v>974</v>
      </c>
      <c r="C36" s="82" t="s">
        <v>910</v>
      </c>
    </row>
    <row r="37" spans="1:3" ht="14">
      <c r="A37" s="82" t="s">
        <v>911</v>
      </c>
      <c r="B37" s="82" t="s">
        <v>129</v>
      </c>
      <c r="C37" s="82"/>
    </row>
    <row r="38" spans="1:3" ht="14">
      <c r="A38" s="82" t="s">
        <v>27</v>
      </c>
      <c r="B38" s="82"/>
      <c r="C38" s="82"/>
    </row>
    <row r="39" spans="1:3" ht="28">
      <c r="A39" s="82" t="s">
        <v>28</v>
      </c>
      <c r="B39" s="82" t="s">
        <v>975</v>
      </c>
      <c r="C39" s="82"/>
    </row>
    <row r="40" spans="1:3" ht="28">
      <c r="A40" s="82" t="s">
        <v>912</v>
      </c>
      <c r="B40" s="82" t="s">
        <v>913</v>
      </c>
      <c r="C40" s="82"/>
    </row>
    <row r="41" spans="1:3" ht="14">
      <c r="A41" s="82" t="s">
        <v>30</v>
      </c>
      <c r="B41" s="82" t="s">
        <v>976</v>
      </c>
      <c r="C41" s="82"/>
    </row>
    <row r="42" spans="1:3" ht="14">
      <c r="A42" s="82" t="s">
        <v>31</v>
      </c>
      <c r="B42" s="82"/>
      <c r="C42" s="82"/>
    </row>
    <row r="43" spans="1:3" ht="14">
      <c r="A43" s="82" t="s">
        <v>914</v>
      </c>
      <c r="B43" s="82" t="s">
        <v>915</v>
      </c>
      <c r="C43" s="82"/>
    </row>
    <row r="44" spans="1:3" ht="14">
      <c r="A44" s="82" t="s">
        <v>33</v>
      </c>
      <c r="B44" s="82"/>
      <c r="C44" s="82"/>
    </row>
    <row r="45" spans="1:3" ht="14">
      <c r="A45" s="82" t="s">
        <v>916</v>
      </c>
      <c r="B45" s="82" t="s">
        <v>917</v>
      </c>
      <c r="C45" s="82"/>
    </row>
    <row r="46" spans="1:3" ht="14">
      <c r="A46" s="82" t="s">
        <v>918</v>
      </c>
      <c r="B46" s="82"/>
      <c r="C46" s="82"/>
    </row>
    <row r="47" spans="1:3" ht="14">
      <c r="A47" s="82" t="s">
        <v>36</v>
      </c>
      <c r="B47" s="82"/>
      <c r="C47" s="82"/>
    </row>
    <row r="48" spans="1:3" ht="14">
      <c r="A48" s="82" t="s">
        <v>37</v>
      </c>
      <c r="B48" s="82"/>
      <c r="C48" s="82"/>
    </row>
    <row r="49" spans="1:3" ht="14">
      <c r="A49" s="82" t="s">
        <v>38</v>
      </c>
      <c r="B49" s="82"/>
      <c r="C49" s="82"/>
    </row>
    <row r="50" spans="1:3" ht="14">
      <c r="A50" s="82" t="s">
        <v>39</v>
      </c>
      <c r="B50" s="82"/>
      <c r="C50" s="82"/>
    </row>
    <row r="51" spans="1:3" ht="14">
      <c r="A51" s="82" t="s">
        <v>40</v>
      </c>
      <c r="B51" s="82"/>
      <c r="C51" s="82"/>
    </row>
    <row r="52" spans="1:3" ht="14">
      <c r="A52" s="82" t="s">
        <v>41</v>
      </c>
      <c r="B52" s="82"/>
      <c r="C52" s="82"/>
    </row>
    <row r="53" spans="1:3" ht="14">
      <c r="A53" s="82" t="s">
        <v>919</v>
      </c>
      <c r="B53" s="82" t="s">
        <v>920</v>
      </c>
      <c r="C53" s="82"/>
    </row>
    <row r="54" spans="1:3" ht="14">
      <c r="A54" s="82" t="s">
        <v>43</v>
      </c>
      <c r="B54" s="82"/>
      <c r="C54" s="82"/>
    </row>
    <row r="55" spans="1:3" ht="14">
      <c r="A55" s="82" t="s">
        <v>44</v>
      </c>
      <c r="B55" s="82"/>
      <c r="C55" s="82"/>
    </row>
    <row r="56" spans="1:3" ht="14">
      <c r="A56" s="82" t="s">
        <v>45</v>
      </c>
      <c r="B56" s="82"/>
      <c r="C56" s="82"/>
    </row>
    <row r="57" spans="1:3" ht="14">
      <c r="A57" s="82" t="s">
        <v>46</v>
      </c>
      <c r="B57" s="82"/>
      <c r="C57" s="82"/>
    </row>
    <row r="58" spans="1:3" ht="14">
      <c r="A58" s="82" t="s">
        <v>47</v>
      </c>
      <c r="B58" s="82"/>
      <c r="C58" s="82"/>
    </row>
    <row r="59" spans="1:3" ht="14">
      <c r="A59" s="82" t="s">
        <v>48</v>
      </c>
      <c r="B59" s="82"/>
      <c r="C59" s="82"/>
    </row>
    <row r="60" spans="1:3" ht="14">
      <c r="A60" s="82" t="s">
        <v>49</v>
      </c>
      <c r="B60" s="82"/>
      <c r="C60" s="82"/>
    </row>
    <row r="61" spans="1:3" ht="14">
      <c r="A61" s="82" t="s">
        <v>921</v>
      </c>
      <c r="B61" s="82" t="s">
        <v>920</v>
      </c>
      <c r="C61" s="82"/>
    </row>
    <row r="62" spans="1:3" ht="14">
      <c r="A62" s="82" t="s">
        <v>922</v>
      </c>
      <c r="B62" s="82"/>
      <c r="C62" s="82"/>
    </row>
    <row r="63" spans="1:3" ht="14">
      <c r="A63" s="82" t="s">
        <v>923</v>
      </c>
      <c r="B63" s="82" t="s">
        <v>885</v>
      </c>
      <c r="C63" s="82"/>
    </row>
    <row r="64" spans="1:3" ht="14">
      <c r="A64" s="82" t="s">
        <v>924</v>
      </c>
      <c r="B64" s="82"/>
      <c r="C64" s="82"/>
    </row>
    <row r="65" spans="1:3" ht="14">
      <c r="A65" s="82" t="s">
        <v>925</v>
      </c>
      <c r="B65" s="82"/>
      <c r="C65" s="82"/>
    </row>
    <row r="66" spans="1:3" ht="14">
      <c r="A66" s="82" t="s">
        <v>926</v>
      </c>
      <c r="B66" s="82"/>
      <c r="C66" s="82"/>
    </row>
    <row r="67" spans="1:3" ht="14">
      <c r="A67" s="82" t="s">
        <v>927</v>
      </c>
      <c r="B67" s="82"/>
      <c r="C67" s="82"/>
    </row>
    <row r="68" spans="1:3" ht="14">
      <c r="A68" s="82" t="s">
        <v>928</v>
      </c>
      <c r="B68" s="82"/>
      <c r="C68" s="82"/>
    </row>
    <row r="69" spans="1:3" ht="14">
      <c r="A69" s="82" t="s">
        <v>929</v>
      </c>
      <c r="B69" s="82"/>
      <c r="C69" s="82"/>
    </row>
    <row r="70" spans="1:3" ht="14">
      <c r="A70" s="82" t="s">
        <v>930</v>
      </c>
      <c r="B70" s="82"/>
      <c r="C70" s="82"/>
    </row>
    <row r="71" spans="1:3" ht="14">
      <c r="A71" s="82" t="s">
        <v>931</v>
      </c>
      <c r="B71" s="82"/>
      <c r="C71" s="82"/>
    </row>
    <row r="72" spans="1:3" ht="14">
      <c r="A72" s="82" t="s">
        <v>932</v>
      </c>
      <c r="B72" s="82"/>
      <c r="C72" s="82"/>
    </row>
    <row r="73" spans="1:3" ht="14">
      <c r="A73" s="82" t="s">
        <v>933</v>
      </c>
      <c r="B73" s="82"/>
      <c r="C73" s="82"/>
    </row>
    <row r="74" spans="1:3" ht="14">
      <c r="A74" s="82" t="s">
        <v>934</v>
      </c>
      <c r="B74" s="82" t="s">
        <v>935</v>
      </c>
      <c r="C74" s="82"/>
    </row>
    <row r="75" spans="1:3" ht="14">
      <c r="A75" s="82" t="s">
        <v>936</v>
      </c>
      <c r="B75" s="82"/>
      <c r="C75" s="82"/>
    </row>
    <row r="76" spans="1:3" ht="14">
      <c r="A76" s="82" t="s">
        <v>937</v>
      </c>
      <c r="B76" s="82"/>
      <c r="C76" s="82"/>
    </row>
    <row r="77" spans="1:3" ht="14">
      <c r="A77" s="82" t="s">
        <v>938</v>
      </c>
      <c r="B77" s="82"/>
      <c r="C77" s="82"/>
    </row>
    <row r="78" spans="1:3" ht="14">
      <c r="A78" s="82" t="s">
        <v>939</v>
      </c>
      <c r="B78" s="82"/>
      <c r="C78" s="82"/>
    </row>
    <row r="79" spans="1:3" ht="14">
      <c r="A79" s="82" t="s">
        <v>940</v>
      </c>
      <c r="B79" s="82"/>
      <c r="C79" s="82"/>
    </row>
    <row r="80" spans="1:3" ht="14">
      <c r="A80" s="82" t="s">
        <v>941</v>
      </c>
      <c r="B80" s="82"/>
      <c r="C80" s="82"/>
    </row>
    <row r="81" spans="1:3" ht="14">
      <c r="A81" s="82" t="s">
        <v>942</v>
      </c>
      <c r="B81" s="82"/>
      <c r="C81" s="82"/>
    </row>
    <row r="82" spans="1:3" ht="14">
      <c r="A82" s="82" t="s">
        <v>943</v>
      </c>
      <c r="B82" s="82"/>
      <c r="C82" s="82"/>
    </row>
    <row r="83" spans="1:3" ht="14">
      <c r="A83" s="82" t="s">
        <v>944</v>
      </c>
      <c r="B83" s="82"/>
      <c r="C83" s="82"/>
    </row>
    <row r="84" spans="1:3" ht="14">
      <c r="A84" s="82" t="s">
        <v>945</v>
      </c>
      <c r="B84" s="82"/>
      <c r="C84" s="82"/>
    </row>
    <row r="85" spans="1:3" ht="14">
      <c r="A85" s="82" t="s">
        <v>946</v>
      </c>
      <c r="B85" s="82" t="s">
        <v>935</v>
      </c>
      <c r="C85" s="82"/>
    </row>
    <row r="86" spans="1:3" ht="14">
      <c r="A86" s="82" t="s">
        <v>947</v>
      </c>
      <c r="B86" s="82"/>
      <c r="C86" s="82"/>
    </row>
    <row r="87" spans="1:3" ht="14">
      <c r="A87" s="82" t="s">
        <v>948</v>
      </c>
      <c r="B87" s="82" t="s">
        <v>949</v>
      </c>
      <c r="C87" s="82"/>
    </row>
    <row r="88" spans="1:3" ht="14">
      <c r="A88" s="82" t="s">
        <v>950</v>
      </c>
      <c r="B88" s="82"/>
      <c r="C88" s="82"/>
    </row>
    <row r="89" spans="1:3" ht="14">
      <c r="A89" s="82" t="s">
        <v>951</v>
      </c>
      <c r="B89" s="82"/>
      <c r="C89" s="82"/>
    </row>
    <row r="90" spans="1:3" ht="14">
      <c r="A90" s="82" t="s">
        <v>952</v>
      </c>
      <c r="B90" s="82"/>
      <c r="C90" s="82"/>
    </row>
    <row r="91" spans="1:3" ht="14">
      <c r="A91" s="82" t="s">
        <v>953</v>
      </c>
      <c r="B91" s="82"/>
      <c r="C91" s="82"/>
    </row>
    <row r="92" spans="1:3" ht="14">
      <c r="A92" s="82" t="s">
        <v>954</v>
      </c>
      <c r="B92" s="82"/>
      <c r="C92" s="82"/>
    </row>
    <row r="93" spans="1:3" ht="14">
      <c r="A93" s="82" t="s">
        <v>955</v>
      </c>
      <c r="B93" s="82"/>
      <c r="C93" s="82"/>
    </row>
    <row r="94" spans="1:3" ht="14">
      <c r="A94" s="82" t="s">
        <v>956</v>
      </c>
      <c r="B94" s="82"/>
      <c r="C94" s="82"/>
    </row>
    <row r="95" spans="1:3" ht="14">
      <c r="A95" s="82" t="s">
        <v>957</v>
      </c>
      <c r="B95" s="82"/>
      <c r="C95" s="82"/>
    </row>
    <row r="96" spans="1:3" ht="14">
      <c r="A96" s="82" t="s">
        <v>958</v>
      </c>
      <c r="B96" s="82" t="s">
        <v>935</v>
      </c>
      <c r="C96" s="82"/>
    </row>
    <row r="97" spans="1:3" ht="14">
      <c r="A97" s="82" t="s">
        <v>959</v>
      </c>
      <c r="B97" s="82"/>
      <c r="C97" s="82"/>
    </row>
    <row r="98" spans="1:3" ht="14">
      <c r="A98" s="82" t="s">
        <v>960</v>
      </c>
      <c r="B98" s="82" t="s">
        <v>949</v>
      </c>
      <c r="C98" s="82"/>
    </row>
    <row r="99" spans="1:3" ht="14">
      <c r="A99" s="82" t="s">
        <v>961</v>
      </c>
      <c r="B99" s="82"/>
      <c r="C99" s="82"/>
    </row>
    <row r="100" spans="1:3" ht="14">
      <c r="A100" s="82" t="s">
        <v>962</v>
      </c>
      <c r="B100" s="82"/>
      <c r="C100" s="82"/>
    </row>
    <row r="101" spans="1:3" ht="14">
      <c r="A101" s="82" t="s">
        <v>963</v>
      </c>
      <c r="B101" s="82"/>
      <c r="C101" s="82"/>
    </row>
    <row r="102" spans="1:3" ht="14">
      <c r="A102" s="82" t="s">
        <v>964</v>
      </c>
      <c r="B102" s="82"/>
      <c r="C102" s="82"/>
    </row>
    <row r="103" spans="1:3" ht="14">
      <c r="A103" s="82" t="s">
        <v>965</v>
      </c>
      <c r="B103" s="82"/>
      <c r="C103" s="82"/>
    </row>
    <row r="104" spans="1:3" ht="14">
      <c r="A104" s="82" t="s">
        <v>966</v>
      </c>
      <c r="B104" s="82"/>
      <c r="C104" s="82"/>
    </row>
    <row r="105" spans="1:3" ht="14">
      <c r="A105" s="82" t="s">
        <v>967</v>
      </c>
      <c r="B105" s="82"/>
      <c r="C105" s="82"/>
    </row>
    <row r="106" spans="1:3" ht="14">
      <c r="A106" s="82" t="s">
        <v>968</v>
      </c>
      <c r="B106" s="82"/>
      <c r="C106" s="82"/>
    </row>
    <row r="107" spans="1:3" ht="14">
      <c r="A107" s="82" t="s">
        <v>969</v>
      </c>
      <c r="B107" s="82"/>
      <c r="C107" s="82"/>
    </row>
    <row r="108" spans="1:3" ht="14">
      <c r="A108" s="82" t="s">
        <v>53</v>
      </c>
      <c r="B108" s="82"/>
      <c r="C108" s="82"/>
    </row>
    <row r="109" spans="1:3" ht="14">
      <c r="A109" s="82" t="s">
        <v>970</v>
      </c>
      <c r="B109" s="82"/>
      <c r="C109" s="82"/>
    </row>
    <row r="110" spans="1:3" ht="14">
      <c r="A110" s="82"/>
      <c r="B110" s="82"/>
      <c r="C110" s="82"/>
    </row>
    <row r="111" spans="1:3" ht="14">
      <c r="A111" s="82"/>
      <c r="B111" s="82"/>
      <c r="C111" s="82"/>
    </row>
    <row r="112" spans="1:3" ht="14">
      <c r="A112" s="82"/>
      <c r="B112" s="82"/>
      <c r="C112" s="8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4" enableFormatConditionsCalculation="0"/>
  <dimension ref="A1:A243"/>
  <sheetViews>
    <sheetView workbookViewId="0">
      <selection activeCell="I16" sqref="I16"/>
    </sheetView>
  </sheetViews>
  <sheetFormatPr baseColWidth="10" defaultColWidth="8.83203125" defaultRowHeight="12" x14ac:dyDescent="0"/>
  <cols>
    <col min="1" max="1" width="72.5" customWidth="1"/>
  </cols>
  <sheetData>
    <row r="1" spans="1:1" ht="13">
      <c r="A1" s="77" t="s">
        <v>871</v>
      </c>
    </row>
    <row r="2" spans="1:1" ht="13">
      <c r="A2" s="77" t="s">
        <v>775</v>
      </c>
    </row>
    <row r="3" spans="1:1" ht="13">
      <c r="A3" s="55" t="s">
        <v>530</v>
      </c>
    </row>
    <row r="4" spans="1:1" ht="13">
      <c r="A4" s="77" t="s">
        <v>868</v>
      </c>
    </row>
    <row r="5" spans="1:1" ht="13">
      <c r="A5" s="77" t="s">
        <v>755</v>
      </c>
    </row>
    <row r="6" spans="1:1" ht="13">
      <c r="A6" s="55" t="s">
        <v>340</v>
      </c>
    </row>
    <row r="7" spans="1:1" ht="13">
      <c r="A7" s="77" t="s">
        <v>826</v>
      </c>
    </row>
    <row r="8" spans="1:1" ht="13">
      <c r="A8" s="55" t="s">
        <v>654</v>
      </c>
    </row>
    <row r="9" spans="1:1" ht="13">
      <c r="A9" s="55" t="s">
        <v>402</v>
      </c>
    </row>
    <row r="10" spans="1:1" ht="13">
      <c r="A10" s="64" t="s">
        <v>580</v>
      </c>
    </row>
    <row r="11" spans="1:1" ht="13">
      <c r="A11" s="77" t="s">
        <v>460</v>
      </c>
    </row>
    <row r="12" spans="1:1" ht="13">
      <c r="A12" s="77" t="s">
        <v>592</v>
      </c>
    </row>
    <row r="13" spans="1:1" ht="13">
      <c r="A13" s="55" t="s">
        <v>376</v>
      </c>
    </row>
    <row r="14" spans="1:1" ht="13">
      <c r="A14" s="77" t="s">
        <v>277</v>
      </c>
    </row>
    <row r="15" spans="1:1" ht="13">
      <c r="A15" s="55" t="s">
        <v>556</v>
      </c>
    </row>
    <row r="16" spans="1:1" ht="13">
      <c r="A16" s="77" t="s">
        <v>545</v>
      </c>
    </row>
    <row r="17" spans="1:1" ht="13">
      <c r="A17" s="64" t="s">
        <v>633</v>
      </c>
    </row>
    <row r="18" spans="1:1" ht="13">
      <c r="A18" s="55" t="s">
        <v>395</v>
      </c>
    </row>
    <row r="19" spans="1:1" ht="13">
      <c r="A19" s="77" t="s">
        <v>512</v>
      </c>
    </row>
    <row r="20" spans="1:1" ht="13">
      <c r="A20" s="77" t="s">
        <v>413</v>
      </c>
    </row>
    <row r="21" spans="1:1" ht="13">
      <c r="A21" s="55" t="s">
        <v>761</v>
      </c>
    </row>
    <row r="22" spans="1:1" ht="13">
      <c r="A22" s="77" t="s">
        <v>410</v>
      </c>
    </row>
    <row r="23" spans="1:1" ht="13">
      <c r="A23" s="77" t="s">
        <v>570</v>
      </c>
    </row>
    <row r="24" spans="1:1" ht="13">
      <c r="A24" s="64" t="s">
        <v>384</v>
      </c>
    </row>
    <row r="25" spans="1:1" ht="13">
      <c r="A25" s="55" t="s">
        <v>870</v>
      </c>
    </row>
    <row r="26" spans="1:1" ht="13">
      <c r="A26" s="77" t="s">
        <v>872</v>
      </c>
    </row>
    <row r="27" spans="1:1" ht="13">
      <c r="A27" s="77" t="s">
        <v>873</v>
      </c>
    </row>
    <row r="28" spans="1:1" ht="13">
      <c r="A28" s="55" t="s">
        <v>874</v>
      </c>
    </row>
    <row r="29" spans="1:1" ht="13">
      <c r="A29" s="55" t="s">
        <v>225</v>
      </c>
    </row>
    <row r="30" spans="1:1" ht="13">
      <c r="A30" s="55" t="s">
        <v>454</v>
      </c>
    </row>
    <row r="31" spans="1:1" ht="13">
      <c r="A31" s="77" t="s">
        <v>362</v>
      </c>
    </row>
    <row r="32" spans="1:1" ht="13">
      <c r="A32" s="77" t="s">
        <v>250</v>
      </c>
    </row>
    <row r="33" spans="1:1" ht="13">
      <c r="A33" s="64" t="s">
        <v>372</v>
      </c>
    </row>
    <row r="34" spans="1:1" ht="13">
      <c r="A34" s="64" t="s">
        <v>365</v>
      </c>
    </row>
    <row r="35" spans="1:1" ht="13">
      <c r="A35" s="64" t="s">
        <v>369</v>
      </c>
    </row>
    <row r="36" spans="1:1" ht="13">
      <c r="A36" s="77" t="s">
        <v>657</v>
      </c>
    </row>
    <row r="37" spans="1:1" ht="13">
      <c r="A37" s="55" t="s">
        <v>875</v>
      </c>
    </row>
    <row r="38" spans="1:1" ht="13">
      <c r="A38" s="55" t="s">
        <v>479</v>
      </c>
    </row>
    <row r="39" spans="1:1" ht="13">
      <c r="A39" s="77" t="s">
        <v>877</v>
      </c>
    </row>
    <row r="40" spans="1:1" ht="13">
      <c r="A40" s="55" t="s">
        <v>502</v>
      </c>
    </row>
    <row r="41" spans="1:1" ht="13">
      <c r="A41" s="77" t="s">
        <v>876</v>
      </c>
    </row>
    <row r="42" spans="1:1" ht="13">
      <c r="A42" s="64" t="s">
        <v>445</v>
      </c>
    </row>
    <row r="43" spans="1:1" ht="13">
      <c r="A43" s="77" t="s">
        <v>773</v>
      </c>
    </row>
    <row r="44" spans="1:1" ht="13">
      <c r="A44" s="77" t="s">
        <v>476</v>
      </c>
    </row>
    <row r="45" spans="1:1" ht="13">
      <c r="A45" s="55" t="s">
        <v>154</v>
      </c>
    </row>
    <row r="46" spans="1:1" ht="13">
      <c r="A46" s="55" t="s">
        <v>778</v>
      </c>
    </row>
    <row r="47" spans="1:1" ht="13">
      <c r="A47" s="55" t="s">
        <v>140</v>
      </c>
    </row>
    <row r="48" spans="1:1" ht="13">
      <c r="A48" s="55" t="s">
        <v>310</v>
      </c>
    </row>
    <row r="49" spans="1:1" ht="13">
      <c r="A49" s="55" t="s">
        <v>878</v>
      </c>
    </row>
    <row r="50" spans="1:1" ht="13">
      <c r="A50" s="55" t="s">
        <v>879</v>
      </c>
    </row>
    <row r="51" spans="1:1" ht="13">
      <c r="A51" s="77" t="s">
        <v>869</v>
      </c>
    </row>
    <row r="52" spans="1:1" ht="13">
      <c r="A52" s="64" t="s">
        <v>335</v>
      </c>
    </row>
    <row r="53" spans="1:1" ht="13">
      <c r="A53" s="77" t="s">
        <v>357</v>
      </c>
    </row>
    <row r="54" spans="1:1" ht="13">
      <c r="A54" s="77" t="s">
        <v>95</v>
      </c>
    </row>
    <row r="55" spans="1:1" ht="13">
      <c r="A55" s="55" t="s">
        <v>288</v>
      </c>
    </row>
    <row r="56" spans="1:1" ht="13">
      <c r="A56" s="55" t="s">
        <v>793</v>
      </c>
    </row>
    <row r="57" spans="1:1" ht="13">
      <c r="A57" s="64" t="s">
        <v>379</v>
      </c>
    </row>
    <row r="58" spans="1:1" ht="13">
      <c r="A58" s="77" t="s">
        <v>388</v>
      </c>
    </row>
    <row r="59" spans="1:1" ht="13">
      <c r="A59" s="77" t="s">
        <v>537</v>
      </c>
    </row>
    <row r="60" spans="1:1" ht="13">
      <c r="A60" s="55" t="s">
        <v>619</v>
      </c>
    </row>
    <row r="61" spans="1:1" ht="13">
      <c r="A61" s="77" t="s">
        <v>880</v>
      </c>
    </row>
    <row r="62" spans="1:1" ht="13">
      <c r="A62" s="55" t="s">
        <v>202</v>
      </c>
    </row>
    <row r="63" spans="1:1" ht="13">
      <c r="A63" s="77" t="s">
        <v>698</v>
      </c>
    </row>
    <row r="64" spans="1:1" ht="13">
      <c r="A64" s="55" t="s">
        <v>693</v>
      </c>
    </row>
    <row r="65" spans="1:1" ht="13">
      <c r="A65" s="55" t="s">
        <v>706</v>
      </c>
    </row>
    <row r="66" spans="1:1" ht="13">
      <c r="A66" s="77" t="s">
        <v>616</v>
      </c>
    </row>
    <row r="67" spans="1:1" ht="13">
      <c r="A67" s="77" t="s">
        <v>607</v>
      </c>
    </row>
    <row r="68" spans="1:1" ht="13">
      <c r="A68" s="77" t="s">
        <v>438</v>
      </c>
    </row>
    <row r="69" spans="1:1" ht="13">
      <c r="A69" s="77" t="s">
        <v>710</v>
      </c>
    </row>
    <row r="70" spans="1:1" ht="13">
      <c r="A70" s="77" t="s">
        <v>813</v>
      </c>
    </row>
    <row r="71" spans="1:1" ht="13">
      <c r="A71" s="77" t="s">
        <v>673</v>
      </c>
    </row>
    <row r="72" spans="1:1" ht="13">
      <c r="A72" s="55" t="s">
        <v>668</v>
      </c>
    </row>
    <row r="73" spans="1:1" ht="13">
      <c r="A73" s="55" t="s">
        <v>611</v>
      </c>
    </row>
    <row r="74" spans="1:1" ht="13">
      <c r="A74" s="55" t="s">
        <v>603</v>
      </c>
    </row>
    <row r="75" spans="1:1" ht="13">
      <c r="A75" s="55" t="s">
        <v>433</v>
      </c>
    </row>
    <row r="76" spans="1:1" ht="13">
      <c r="A76" s="64" t="s">
        <v>172</v>
      </c>
    </row>
    <row r="77" spans="1:1" ht="13">
      <c r="A77" s="55" t="s">
        <v>124</v>
      </c>
    </row>
    <row r="78" spans="1:1" ht="13">
      <c r="A78" s="64" t="s">
        <v>381</v>
      </c>
    </row>
    <row r="79" spans="1:1" ht="13">
      <c r="A79" s="51"/>
    </row>
    <row r="80" spans="1:1" ht="13">
      <c r="A80" s="55"/>
    </row>
    <row r="81" spans="1:1" ht="13">
      <c r="A81" s="77"/>
    </row>
    <row r="82" spans="1:1" ht="13">
      <c r="A82" s="55"/>
    </row>
    <row r="83" spans="1:1" ht="13">
      <c r="A83" s="64"/>
    </row>
    <row r="84" spans="1:1" ht="13">
      <c r="A84" s="77"/>
    </row>
    <row r="85" spans="1:1" ht="13">
      <c r="A85" s="77"/>
    </row>
    <row r="86" spans="1:1" ht="13">
      <c r="A86" s="77"/>
    </row>
    <row r="87" spans="1:1" ht="13">
      <c r="A87" s="55"/>
    </row>
    <row r="88" spans="1:1" ht="13">
      <c r="A88" s="64"/>
    </row>
    <row r="89" spans="1:1" ht="13">
      <c r="A89" s="77"/>
    </row>
    <row r="90" spans="1:1" ht="13">
      <c r="A90" s="64"/>
    </row>
    <row r="91" spans="1:1" ht="13">
      <c r="A91" s="77"/>
    </row>
    <row r="92" spans="1:1" ht="13">
      <c r="A92" s="77"/>
    </row>
    <row r="93" spans="1:1" ht="13">
      <c r="A93" s="64"/>
    </row>
    <row r="94" spans="1:1" ht="13">
      <c r="A94" s="77"/>
    </row>
    <row r="95" spans="1:1" ht="13">
      <c r="A95" s="77"/>
    </row>
    <row r="96" spans="1:1" ht="13">
      <c r="A96" s="77"/>
    </row>
    <row r="97" spans="1:1" ht="13">
      <c r="A97" s="77"/>
    </row>
    <row r="98" spans="1:1" ht="13">
      <c r="A98" s="77"/>
    </row>
    <row r="99" spans="1:1" ht="13">
      <c r="A99" s="77"/>
    </row>
    <row r="100" spans="1:1" ht="13">
      <c r="A100" s="55"/>
    </row>
    <row r="101" spans="1:1" ht="13">
      <c r="A101" s="77"/>
    </row>
    <row r="102" spans="1:1" ht="13">
      <c r="A102" s="77"/>
    </row>
    <row r="103" spans="1:1" ht="13">
      <c r="A103" s="77"/>
    </row>
    <row r="104" spans="1:1" ht="13">
      <c r="A104" s="77"/>
    </row>
    <row r="105" spans="1:1" ht="13">
      <c r="A105" s="64"/>
    </row>
    <row r="106" spans="1:1" ht="13">
      <c r="A106" s="64"/>
    </row>
    <row r="107" spans="1:1" ht="13">
      <c r="A107" s="64"/>
    </row>
    <row r="108" spans="1:1" ht="13">
      <c r="A108" s="64"/>
    </row>
    <row r="109" spans="1:1" ht="13">
      <c r="A109" s="64"/>
    </row>
    <row r="110" spans="1:1" ht="13">
      <c r="A110" s="64"/>
    </row>
    <row r="111" spans="1:1" ht="13">
      <c r="A111" s="77"/>
    </row>
    <row r="112" spans="1:1" ht="13">
      <c r="A112" s="64"/>
    </row>
    <row r="113" spans="1:1" ht="13">
      <c r="A113" s="77"/>
    </row>
    <row r="114" spans="1:1" ht="13">
      <c r="A114" s="77"/>
    </row>
    <row r="115" spans="1:1" ht="13">
      <c r="A115" s="77"/>
    </row>
    <row r="116" spans="1:1" ht="13">
      <c r="A116" s="77"/>
    </row>
    <row r="117" spans="1:1" ht="13">
      <c r="A117" s="55"/>
    </row>
    <row r="118" spans="1:1" ht="13">
      <c r="A118" s="55"/>
    </row>
    <row r="119" spans="1:1" ht="13">
      <c r="A119" s="55"/>
    </row>
    <row r="120" spans="1:1" ht="13">
      <c r="A120" s="55"/>
    </row>
    <row r="121" spans="1:1" ht="13">
      <c r="A121" s="55"/>
    </row>
    <row r="122" spans="1:1" ht="13">
      <c r="A122" s="55"/>
    </row>
    <row r="123" spans="1:1" ht="13">
      <c r="A123" s="55"/>
    </row>
    <row r="124" spans="1:1" ht="13">
      <c r="A124" s="55"/>
    </row>
    <row r="125" spans="1:1" ht="13">
      <c r="A125" s="55"/>
    </row>
    <row r="126" spans="1:1" ht="13">
      <c r="A126" s="64"/>
    </row>
    <row r="127" spans="1:1" ht="13">
      <c r="A127" s="64"/>
    </row>
    <row r="128" spans="1:1" ht="13">
      <c r="A128" s="64"/>
    </row>
    <row r="129" spans="1:1" ht="13">
      <c r="A129" s="55"/>
    </row>
    <row r="130" spans="1:1" ht="13">
      <c r="A130" s="55"/>
    </row>
    <row r="131" spans="1:1" ht="13">
      <c r="A131" s="55"/>
    </row>
    <row r="132" spans="1:1" ht="13">
      <c r="A132" s="55"/>
    </row>
    <row r="133" spans="1:1" ht="13">
      <c r="A133" s="64"/>
    </row>
    <row r="134" spans="1:1" ht="13">
      <c r="A134" s="77"/>
    </row>
    <row r="135" spans="1:1" ht="13">
      <c r="A135" s="77"/>
    </row>
    <row r="136" spans="1:1" ht="13">
      <c r="A136" s="77"/>
    </row>
    <row r="137" spans="1:1" ht="13">
      <c r="A137" s="77"/>
    </row>
    <row r="138" spans="1:1" ht="13">
      <c r="A138" s="77"/>
    </row>
    <row r="139" spans="1:1" ht="13">
      <c r="A139" s="77"/>
    </row>
    <row r="140" spans="1:1" ht="13">
      <c r="A140" s="77"/>
    </row>
    <row r="141" spans="1:1" ht="13">
      <c r="A141" s="77"/>
    </row>
    <row r="142" spans="1:1" ht="13">
      <c r="A142" s="77"/>
    </row>
    <row r="143" spans="1:1" ht="13">
      <c r="A143" s="77"/>
    </row>
    <row r="144" spans="1:1" ht="13">
      <c r="A144" s="77"/>
    </row>
    <row r="145" spans="1:1" ht="13">
      <c r="A145" s="77"/>
    </row>
    <row r="146" spans="1:1" ht="13">
      <c r="A146" s="55"/>
    </row>
    <row r="147" spans="1:1" ht="13">
      <c r="A147" s="55"/>
    </row>
    <row r="148" spans="1:1" ht="13">
      <c r="A148" s="77"/>
    </row>
    <row r="149" spans="1:1" ht="13">
      <c r="A149" s="55"/>
    </row>
    <row r="150" spans="1:1" ht="13">
      <c r="A150" s="77"/>
    </row>
    <row r="151" spans="1:1" ht="13">
      <c r="A151" s="77"/>
    </row>
    <row r="152" spans="1:1" ht="13">
      <c r="A152" s="77"/>
    </row>
    <row r="153" spans="1:1" ht="13">
      <c r="A153" s="77"/>
    </row>
    <row r="154" spans="1:1" ht="13">
      <c r="A154" s="77"/>
    </row>
    <row r="155" spans="1:1" ht="13">
      <c r="A155" s="77"/>
    </row>
    <row r="156" spans="1:1" ht="13">
      <c r="A156" s="55"/>
    </row>
    <row r="157" spans="1:1" ht="13">
      <c r="A157" s="77"/>
    </row>
    <row r="158" spans="1:1" ht="13">
      <c r="A158" s="77"/>
    </row>
    <row r="159" spans="1:1" ht="13">
      <c r="A159" s="77"/>
    </row>
    <row r="160" spans="1:1" ht="13">
      <c r="A160" s="77"/>
    </row>
    <row r="161" spans="1:1" ht="13">
      <c r="A161" s="77"/>
    </row>
    <row r="162" spans="1:1" ht="13">
      <c r="A162" s="77"/>
    </row>
    <row r="163" spans="1:1" ht="13">
      <c r="A163" s="55"/>
    </row>
    <row r="164" spans="1:1" ht="13">
      <c r="A164" s="77"/>
    </row>
    <row r="165" spans="1:1" ht="13">
      <c r="A165" s="77"/>
    </row>
    <row r="166" spans="1:1" ht="13">
      <c r="A166" s="55"/>
    </row>
    <row r="167" spans="1:1" ht="13">
      <c r="A167" s="77"/>
    </row>
    <row r="168" spans="1:1" ht="13">
      <c r="A168" s="77"/>
    </row>
    <row r="169" spans="1:1" ht="13">
      <c r="A169" s="77"/>
    </row>
    <row r="170" spans="1:1" ht="13">
      <c r="A170" s="77"/>
    </row>
    <row r="171" spans="1:1" ht="13">
      <c r="A171" s="77"/>
    </row>
    <row r="172" spans="1:1" ht="13">
      <c r="A172" s="55"/>
    </row>
    <row r="173" spans="1:1" ht="13">
      <c r="A173" s="55"/>
    </row>
    <row r="174" spans="1:1" ht="13">
      <c r="A174" s="55"/>
    </row>
    <row r="175" spans="1:1" ht="13">
      <c r="A175" s="55"/>
    </row>
    <row r="176" spans="1:1" ht="13">
      <c r="A176" s="55"/>
    </row>
    <row r="177" spans="1:1" ht="13">
      <c r="A177" s="77"/>
    </row>
    <row r="178" spans="1:1" ht="13">
      <c r="A178" s="77"/>
    </row>
    <row r="179" spans="1:1" ht="13">
      <c r="A179" s="77"/>
    </row>
    <row r="180" spans="1:1" ht="13">
      <c r="A180" s="55"/>
    </row>
    <row r="181" spans="1:1" ht="13">
      <c r="A181" s="77"/>
    </row>
    <row r="182" spans="1:1" ht="13">
      <c r="A182" s="55"/>
    </row>
    <row r="183" spans="1:1" ht="13">
      <c r="A183" s="55"/>
    </row>
    <row r="184" spans="1:1" ht="13">
      <c r="A184" s="48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3"/>
    </row>
    <row r="189" spans="1:1" ht="13">
      <c r="A189" s="1"/>
    </row>
    <row r="190" spans="1:1" ht="13">
      <c r="A190" s="51"/>
    </row>
    <row r="191" spans="1:1" ht="13">
      <c r="A191" s="48"/>
    </row>
    <row r="192" spans="1:1" ht="13">
      <c r="A192" s="48"/>
    </row>
    <row r="193" spans="1:1" ht="13">
      <c r="A193" s="48"/>
    </row>
    <row r="194" spans="1:1" ht="13">
      <c r="A194" s="48"/>
    </row>
    <row r="195" spans="1:1" ht="13">
      <c r="A195" s="1"/>
    </row>
    <row r="196" spans="1:1" ht="13">
      <c r="A196" s="1"/>
    </row>
    <row r="197" spans="1:1" ht="13">
      <c r="A197" s="13"/>
    </row>
    <row r="198" spans="1:1" ht="13">
      <c r="A198" s="51"/>
    </row>
    <row r="199" spans="1:1" ht="13">
      <c r="A199" s="5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51"/>
    </row>
    <row r="204" spans="1:1" ht="13">
      <c r="A204" s="1"/>
    </row>
    <row r="205" spans="1:1" ht="13">
      <c r="A205" s="51"/>
    </row>
    <row r="206" spans="1:1" ht="13">
      <c r="A206" s="77"/>
    </row>
    <row r="207" spans="1:1" ht="13">
      <c r="A207" s="48"/>
    </row>
    <row r="208" spans="1:1" ht="13">
      <c r="A208" s="48"/>
    </row>
    <row r="209" spans="1:1" ht="13">
      <c r="A209" s="1"/>
    </row>
    <row r="210" spans="1:1" ht="13">
      <c r="A210" s="51"/>
    </row>
    <row r="211" spans="1:1" ht="13">
      <c r="A211" s="1"/>
    </row>
    <row r="212" spans="1:1" ht="13">
      <c r="A212" s="48"/>
    </row>
    <row r="213" spans="1:1" ht="13">
      <c r="A213" s="1"/>
    </row>
    <row r="214" spans="1:1" ht="13">
      <c r="A214" s="13"/>
    </row>
    <row r="215" spans="1:1" ht="13">
      <c r="A215" s="1"/>
    </row>
    <row r="216" spans="1:1" ht="13">
      <c r="A216" s="1"/>
    </row>
    <row r="217" spans="1:1" ht="13">
      <c r="A217" s="51"/>
    </row>
    <row r="218" spans="1:1" ht="13">
      <c r="A218" s="51"/>
    </row>
    <row r="219" spans="1:1" ht="13">
      <c r="A219" s="48"/>
    </row>
    <row r="220" spans="1:1" ht="13">
      <c r="A220" s="1"/>
    </row>
    <row r="221" spans="1:1" ht="13">
      <c r="A221" s="1"/>
    </row>
    <row r="222" spans="1:1" ht="13">
      <c r="A222" s="51"/>
    </row>
    <row r="223" spans="1:1" ht="13">
      <c r="A223" s="1"/>
    </row>
    <row r="224" spans="1:1" ht="13">
      <c r="A224" s="51"/>
    </row>
    <row r="225" spans="1:1" ht="13">
      <c r="A225" s="51"/>
    </row>
    <row r="226" spans="1:1" ht="13">
      <c r="A226" s="48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48"/>
    </row>
    <row r="231" spans="1:1" ht="13">
      <c r="A231" s="77"/>
    </row>
    <row r="232" spans="1:1" ht="13">
      <c r="A232" s="77"/>
    </row>
    <row r="233" spans="1:1" ht="13">
      <c r="A233" s="51"/>
    </row>
    <row r="234" spans="1:1" ht="13">
      <c r="A234" s="51"/>
    </row>
    <row r="235" spans="1:1" ht="13">
      <c r="A235" s="48"/>
    </row>
    <row r="236" spans="1:1" ht="13">
      <c r="A236" s="51"/>
    </row>
    <row r="237" spans="1:1" ht="13">
      <c r="A237" s="51"/>
    </row>
    <row r="238" spans="1:1" ht="13">
      <c r="A238" s="1"/>
    </row>
    <row r="239" spans="1:1" ht="13">
      <c r="A239" s="51"/>
    </row>
    <row r="240" spans="1:1" ht="13">
      <c r="A240" s="51"/>
    </row>
    <row r="241" spans="1:1" ht="13">
      <c r="A241" s="13"/>
    </row>
    <row r="242" spans="1:1" ht="13">
      <c r="A242" s="51"/>
    </row>
    <row r="243" spans="1:1" ht="13">
      <c r="A243" s="48"/>
    </row>
  </sheetData>
  <sortState ref="A1:A245">
    <sortCondition ref="A1:A245"/>
  </sortState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 enableFormatConditionsCalculation="0"/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Diagrammer</vt:lpstr>
      </vt:variant>
      <vt:variant>
        <vt:i4>5</vt:i4>
      </vt:variant>
    </vt:vector>
  </HeadingPairs>
  <TitlesOfParts>
    <vt:vector size="9" baseType="lpstr">
      <vt:lpstr>Data</vt:lpstr>
      <vt:lpstr>Ark2</vt:lpstr>
      <vt:lpstr>References</vt:lpstr>
      <vt:lpstr>Places</vt:lpstr>
      <vt:lpstr>Diagram1</vt:lpstr>
      <vt:lpstr>Diagram2</vt:lpstr>
      <vt:lpstr>Diagram3</vt:lpstr>
      <vt:lpstr>Diagram4</vt:lpstr>
      <vt:lpstr>Diagram5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Christensen (MFC)</dc:creator>
  <cp:lastModifiedBy>Morten Christensen</cp:lastModifiedBy>
  <cp:lastPrinted>2016-01-05T22:46:40Z</cp:lastPrinted>
  <dcterms:created xsi:type="dcterms:W3CDTF">2014-02-27T17:05:21Z</dcterms:created>
  <dcterms:modified xsi:type="dcterms:W3CDTF">2019-01-15T19:24:20Z</dcterms:modified>
</cp:coreProperties>
</file>