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  <sheet state="visible" name="Pivot Table 3" sheetId="3" r:id="rId6"/>
    <sheet state="visible" name="Sheet4" sheetId="4" r:id="rId7"/>
    <sheet state="visible" name="Sheet3" sheetId="5" r:id="rId8"/>
    <sheet state="visible" name="Pivot Table 2" sheetId="6" r:id="rId9"/>
    <sheet state="visible" name="Sheet2" sheetId="7" r:id="rId10"/>
    <sheet state="visible" name="Pivot Table 1" sheetId="8" r:id="rId11"/>
  </sheets>
  <definedNames/>
  <calcPr/>
  <pivotCaches>
    <pivotCache cacheId="0" r:id="rId12"/>
    <pivotCache cacheId="1" r:id="rId13"/>
    <pivotCache cacheId="2" r:id="rId14"/>
  </pivotCaches>
  <extLst>
    <ext uri="GoogleSheetsCustomDataVersion1">
      <go:sheetsCustomData xmlns:go="http://customooxmlschemas.google.com/" r:id="rId15" roundtripDataSignature="AMtx7mgVVluBbP2bX+wo/AUdWUnIiXKtYQ=="/>
    </ext>
  </extLst>
</workbook>
</file>

<file path=xl/sharedStrings.xml><?xml version="1.0" encoding="utf-8"?>
<sst xmlns="http://schemas.openxmlformats.org/spreadsheetml/2006/main" count="2000" uniqueCount="709">
  <si>
    <t>District</t>
  </si>
  <si>
    <t>State</t>
  </si>
  <si>
    <t>Area_km2</t>
  </si>
  <si>
    <t>Population</t>
  </si>
  <si>
    <t>Adilabad</t>
  </si>
  <si>
    <t>Andhra Pradesh</t>
  </si>
  <si>
    <t>Agra</t>
  </si>
  <si>
    <t>Uttar Pradesh</t>
  </si>
  <si>
    <t>Ahmadabad</t>
  </si>
  <si>
    <t>Gujarat</t>
  </si>
  <si>
    <t>Ahmadnagar</t>
  </si>
  <si>
    <t>Maharashtra</t>
  </si>
  <si>
    <t>Aizawl</t>
  </si>
  <si>
    <t>Mizoram</t>
  </si>
  <si>
    <t>Ajmer</t>
  </si>
  <si>
    <t>Rajasthan</t>
  </si>
  <si>
    <t>Akola</t>
  </si>
  <si>
    <t>Alappuzha</t>
  </si>
  <si>
    <t>Kerala</t>
  </si>
  <si>
    <t>Aligarh</t>
  </si>
  <si>
    <t>Alirajpur</t>
  </si>
  <si>
    <t>Madhya Pradesh</t>
  </si>
  <si>
    <t>Allahabad</t>
  </si>
  <si>
    <t>Almora</t>
  </si>
  <si>
    <t>Uttarakhand</t>
  </si>
  <si>
    <t>Alwar</t>
  </si>
  <si>
    <t>Ambala</t>
  </si>
  <si>
    <t>Haryana</t>
  </si>
  <si>
    <t>Ambedkar Nagar</t>
  </si>
  <si>
    <t>Amravati</t>
  </si>
  <si>
    <t>Amreli</t>
  </si>
  <si>
    <t>Amritsar</t>
  </si>
  <si>
    <t>Punjab</t>
  </si>
  <si>
    <t>Anand</t>
  </si>
  <si>
    <t>Anantapur</t>
  </si>
  <si>
    <t>Anantnag</t>
  </si>
  <si>
    <t>Jammu and Kashmir</t>
  </si>
  <si>
    <t>Anjaw</t>
  </si>
  <si>
    <t>Arunachal Pradesh</t>
  </si>
  <si>
    <t>Anugul</t>
  </si>
  <si>
    <t>Orissa</t>
  </si>
  <si>
    <t>Anuppur</t>
  </si>
  <si>
    <t>Araria</t>
  </si>
  <si>
    <t>Bihar</t>
  </si>
  <si>
    <t>Perambalur</t>
  </si>
  <si>
    <t>Tamil Nadu</t>
  </si>
  <si>
    <t>Arwal</t>
  </si>
  <si>
    <t>Ashoknagar</t>
  </si>
  <si>
    <t>Auraiya</t>
  </si>
  <si>
    <t>Aurangabad</t>
  </si>
  <si>
    <t>Azamgarh</t>
  </si>
  <si>
    <t>Badgam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</si>
  <si>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</si>
  <si>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</si>
  <si>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</si>
  <si>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</si>
  <si>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</si>
  <si>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</si>
  <si>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</si>
  <si>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</si>
  <si>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</si>
  <si>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</si>
  <si>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</si>
  <si>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</si>
  <si>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</si>
  <si>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</si>
  <si>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</si>
  <si>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</si>
  <si>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</si>
  <si>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</si>
  <si>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</si>
  <si>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</si>
  <si>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</si>
  <si>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</si>
  <si>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</si>
  <si>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</si>
  <si>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</si>
  <si>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</si>
  <si>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</si>
  <si>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</si>
  <si>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</si>
  <si>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</si>
  <si>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</si>
  <si>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</si>
  <si>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</si>
  <si>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</si>
  <si>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</si>
  <si>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</si>
  <si>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</si>
  <si>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</si>
  <si>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</si>
  <si>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</si>
  <si>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</si>
  <si>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</si>
  <si>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</si>
  <si>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</si>
  <si>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</si>
  <si>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</si>
  <si>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</si>
  <si>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</si>
  <si>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</si>
  <si>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</si>
  <si>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</si>
  <si>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</si>
  <si>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</si>
  <si>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</si>
  <si>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</si>
  <si>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</si>
  <si>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</si>
  <si>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</si>
  <si>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</si>
  <si>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</si>
  <si>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</si>
  <si>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</si>
  <si>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</si>
  <si>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</si>
  <si>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</si>
  <si>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</si>
  <si>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</si>
  <si>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</si>
  <si>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</si>
  <si>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</si>
  <si>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</si>
  <si>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</si>
  <si>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</si>
  <si>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Himachal Pradesh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</si>
  <si>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</si>
  <si>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</si>
  <si>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</si>
  <si>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</si>
  <si>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</si>
  <si>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</si>
  <si>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</si>
  <si>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</si>
  <si>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</si>
  <si>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The Nilgiris</t>
  </si>
  <si>
    <t>Chhatarpur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</si>
  <si>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</si>
  <si>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</si>
  <si>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</si>
  <si>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</si>
  <si>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</si>
  <si>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</si>
  <si>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</si>
  <si>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</si>
  <si>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</si>
  <si>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</si>
  <si>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Ariyalur</t>
  </si>
  <si>
    <t>Karur</t>
  </si>
  <si>
    <t>Cuttack</t>
  </si>
  <si>
    <t>Dadra &amp; Nagar Haveli</t>
  </si>
  <si>
    <t>Dahod</t>
  </si>
  <si>
    <t>Dakshin Bastar Dantewada</t>
  </si>
  <si>
    <t>Dakshin Dinajpur</t>
  </si>
  <si>
    <t>Dakshina Kannada</t>
  </si>
  <si>
    <t>Daman</t>
  </si>
  <si>
    <t>Daman and Diu</t>
  </si>
  <si>
    <t>Damoh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</si>
  <si>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</si>
  <si>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</si>
  <si>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</si>
  <si>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</si>
  <si>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</si>
  <si>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</si>
  <si>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</si>
  <si>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</si>
  <si>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</si>
  <si>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</si>
  <si>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</si>
  <si>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</si>
  <si>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</si>
  <si>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</si>
  <si>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</si>
  <si>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</si>
  <si>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Theni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</si>
  <si>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</si>
  <si>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</si>
  <si>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</si>
  <si>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</si>
  <si>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</si>
  <si>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</si>
  <si>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</si>
  <si>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</si>
  <si>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</si>
  <si>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</si>
  <si>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</si>
  <si>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Thiruvarur</t>
  </si>
  <si>
    <t>Dindori</t>
  </si>
  <si>
    <t>Diu</t>
  </si>
  <si>
    <t>Doda</t>
  </si>
  <si>
    <t>Dumka</t>
  </si>
  <si>
    <t>Dungarpur</t>
  </si>
  <si>
    <t>Durg</t>
  </si>
  <si>
    <t>East</t>
  </si>
  <si>
    <t>East District</t>
  </si>
  <si>
    <t>East Garo Hills</t>
  </si>
  <si>
    <t>Meghalaya</t>
  </si>
  <si>
    <t>East Godavari</t>
  </si>
  <si>
    <t>East Kameng</t>
  </si>
  <si>
    <t>East Khasi Hills</t>
  </si>
  <si>
    <t>East Siang</t>
  </si>
  <si>
    <t>Ernakulam</t>
  </si>
  <si>
    <t>Sivaganga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</si>
  <si>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</si>
  <si>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</si>
  <si>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</si>
  <si>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</si>
  <si>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</si>
  <si>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</si>
  <si>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</si>
  <si>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</si>
  <si>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</si>
  <si>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</si>
  <si>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</si>
  <si>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</si>
  <si>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</si>
  <si>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</si>
  <si>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</si>
  <si>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</si>
  <si>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</si>
  <si>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</si>
  <si>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</si>
  <si>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</si>
  <si>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</si>
  <si>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</si>
  <si>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</si>
  <si>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</si>
  <si>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</si>
  <si>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</si>
  <si>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</si>
  <si>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</si>
  <si>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</si>
  <si>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</si>
  <si>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</si>
  <si>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</si>
  <si>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</si>
  <si>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</si>
  <si>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</si>
  <si>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</si>
  <si>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</si>
  <si>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</si>
  <si>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</si>
  <si>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</si>
  <si>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</si>
  <si>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</si>
  <si>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</si>
  <si>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</si>
  <si>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</si>
  <si>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</si>
  <si>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</si>
  <si>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</si>
  <si>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</si>
  <si>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</si>
  <si>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</si>
  <si>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</si>
  <si>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</si>
  <si>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</si>
  <si>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</si>
  <si>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</si>
  <si>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</si>
  <si>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</si>
  <si>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</si>
  <si>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</si>
  <si>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</si>
  <si>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</si>
  <si>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</si>
  <si>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</si>
  <si>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</si>
  <si>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</si>
  <si>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</si>
  <si>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</si>
  <si>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</si>
  <si>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</si>
  <si>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</si>
  <si>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</si>
  <si>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</si>
  <si>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</si>
  <si>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</si>
  <si>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-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</si>
  <si>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</si>
  <si>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</si>
  <si>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</si>
  <si>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</si>
  <si>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</si>
  <si>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</si>
  <si>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</si>
  <si>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</si>
  <si>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</si>
  <si>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</si>
  <si>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</si>
  <si>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</si>
  <si>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</si>
  <si>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</si>
  <si>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</si>
  <si>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</si>
  <si>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</si>
  <si>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</si>
  <si>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</si>
  <si>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</si>
  <si>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</si>
  <si>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Ramanathapuram</t>
  </si>
  <si>
    <t>Kandhamal</t>
  </si>
  <si>
    <t>Kangra</t>
  </si>
  <si>
    <t>Kanker (Uttar Bastar Kanker)</t>
  </si>
  <si>
    <t>Kannauj</t>
  </si>
  <si>
    <t>Dharmapuri</t>
  </si>
  <si>
    <t>Kannur</t>
  </si>
  <si>
    <t>Kanpur Dehat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</si>
  <si>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</si>
  <si>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</si>
  <si>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</si>
  <si>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</si>
  <si>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</si>
  <si>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</si>
  <si>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</si>
  <si>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</si>
  <si>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</si>
  <si>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</si>
  <si>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</si>
  <si>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Nagapattinam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</si>
  <si>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</si>
  <si>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</si>
  <si>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</si>
  <si>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</si>
  <si>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</si>
  <si>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</si>
  <si>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</si>
  <si>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</si>
  <si>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</si>
  <si>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</t>
  </si>
  <si>
    <t>Khargone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</si>
  <si>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</si>
  <si>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</si>
  <si>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</si>
  <si>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</si>
  <si>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</si>
  <si>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</si>
  <si>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</si>
  <si>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</si>
  <si>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</si>
  <si>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</si>
  <si>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</si>
  <si>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</si>
  <si>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</si>
  <si>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</si>
  <si>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</si>
  <si>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</si>
  <si>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</si>
  <si>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</si>
  <si>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</si>
  <si>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</si>
  <si>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</si>
  <si>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</si>
  <si>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</si>
  <si>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</si>
  <si>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</si>
  <si>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</si>
  <si>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Pudukkottai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</si>
  <si>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</si>
  <si>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</si>
  <si>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</si>
  <si>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</si>
  <si>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</si>
  <si>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</si>
  <si>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</si>
  <si>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</si>
  <si>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</si>
  <si>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</si>
  <si>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</si>
  <si>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</si>
  <si>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</si>
  <si>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</si>
  <si>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</si>
  <si>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</si>
  <si>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</si>
  <si>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</si>
  <si>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</si>
  <si>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</si>
  <si>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</si>
  <si>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</si>
  <si>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</si>
  <si>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</si>
  <si>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</si>
  <si>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</si>
  <si>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Namakkal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</si>
  <si>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</si>
  <si>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</si>
  <si>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</si>
  <si>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</si>
  <si>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</si>
  <si>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</si>
  <si>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</si>
  <si>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</si>
  <si>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</si>
  <si>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</si>
  <si>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</si>
  <si>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</si>
  <si>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</si>
  <si>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</si>
  <si>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</si>
  <si>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</si>
  <si>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</si>
  <si>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</si>
  <si>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</si>
  <si>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</si>
  <si>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</si>
  <si>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</si>
  <si>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</si>
  <si>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</si>
  <si>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</si>
  <si>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</si>
  <si>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</si>
  <si>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</si>
  <si>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</si>
  <si>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Morena</t>
  </si>
  <si>
    <t>Morigaon</t>
  </si>
  <si>
    <t>Muktsar</t>
  </si>
  <si>
    <t>Mumbai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</si>
  <si>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</si>
  <si>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</si>
  <si>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</si>
  <si>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</si>
  <si>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</si>
  <si>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</si>
  <si>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</si>
  <si>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</si>
  <si>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</si>
  <si>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Thoothukkudi</t>
  </si>
  <si>
    <t>Nagaur</t>
  </si>
  <si>
    <t>Nagpur</t>
  </si>
  <si>
    <t>Nainital</t>
  </si>
  <si>
    <t>Nalanda</t>
  </si>
  <si>
    <t>Nalbari</t>
  </si>
  <si>
    <t>Nalgonda</t>
  </si>
  <si>
    <t>Kanniyakumari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</si>
  <si>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</si>
  <si>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</si>
  <si>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</si>
  <si>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</si>
  <si>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</si>
  <si>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</si>
  <si>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</si>
  <si>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</si>
  <si>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</si>
  <si>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</si>
  <si>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</si>
  <si>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Delhi</t>
  </si>
  <si>
    <t>Nicobars</t>
  </si>
  <si>
    <t>Andaman And Nicobar Islands</t>
  </si>
  <si>
    <t>Nizamabad</t>
  </si>
  <si>
    <t>North</t>
  </si>
  <si>
    <t>North &amp; Middle Andaman</t>
  </si>
  <si>
    <t>North District</t>
  </si>
  <si>
    <t>North East</t>
  </si>
  <si>
    <t>North Goa</t>
  </si>
  <si>
    <t>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</si>
  <si>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</si>
  <si>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</si>
  <si>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</si>
  <si>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</si>
  <si>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</si>
  <si>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</si>
  <si>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</si>
  <si>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</si>
  <si>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</si>
  <si>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</si>
  <si>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</si>
  <si>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</si>
  <si>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</si>
  <si>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</si>
  <si>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 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</si>
  <si>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</si>
  <si>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</si>
  <si>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</si>
  <si>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</si>
  <si>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</si>
  <si>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</si>
  <si>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</si>
  <si>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</si>
  <si>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Krishnagiri</t>
  </si>
  <si>
    <t>Peren</t>
  </si>
  <si>
    <t>Phek</t>
  </si>
  <si>
    <t>Pilibhit</t>
  </si>
  <si>
    <t>Pithoragarh</t>
  </si>
  <si>
    <t>Porbandar</t>
  </si>
  <si>
    <t>Prakasam</t>
  </si>
  <si>
    <t>Pratapgarh</t>
  </si>
  <si>
    <t>Virudhunagar</t>
  </si>
  <si>
    <t>Pulwama</t>
  </si>
  <si>
    <t>Punch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</si>
  <si>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</si>
  <si>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</si>
  <si>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</si>
  <si>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</si>
  <si>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</si>
  <si>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</si>
  <si>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</si>
  <si>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</si>
  <si>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</si>
  <si>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</si>
  <si>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</si>
  <si>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</si>
  <si>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</si>
  <si>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</si>
  <si>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</si>
  <si>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</si>
  <si>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</si>
  <si>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</si>
  <si>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Dindigul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</si>
  <si>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</si>
  <si>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</si>
  <si>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</si>
  <si>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</si>
  <si>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</si>
  <si>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</si>
  <si>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</si>
  <si>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</si>
  <si>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</si>
  <si>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</si>
  <si>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</si>
  <si>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</si>
  <si>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</si>
  <si>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</si>
  <si>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</si>
  <si>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</si>
  <si>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</si>
  <si>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</si>
  <si>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</si>
  <si>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</si>
  <si>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</si>
  <si>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Sahibzada Ajit Singh Nagar</t>
  </si>
  <si>
    <t>Saiha</t>
  </si>
  <si>
    <t>Erode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</si>
  <si>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</si>
  <si>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</si>
  <si>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</si>
  <si>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</si>
  <si>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</si>
  <si>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</si>
  <si>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</si>
  <si>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</si>
  <si>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</si>
  <si>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</si>
  <si>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</si>
  <si>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</si>
  <si>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</si>
  <si>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</si>
  <si>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</si>
  <si>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</si>
  <si>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</si>
  <si>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</si>
  <si>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</si>
  <si>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</si>
  <si>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</si>
  <si>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</si>
  <si>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</si>
  <si>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</si>
  <si>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</si>
  <si>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</si>
  <si>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</si>
  <si>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</si>
  <si>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</si>
  <si>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</si>
  <si>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</si>
  <si>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</si>
  <si>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</si>
  <si>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</si>
  <si>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</si>
  <si>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</si>
  <si>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</si>
  <si>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</si>
  <si>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</si>
  <si>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Thanjavur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</si>
  <si>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</si>
  <si>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</si>
  <si>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</si>
  <si>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</si>
  <si>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</si>
  <si>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</si>
  <si>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</si>
  <si>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</si>
  <si>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</si>
  <si>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</si>
  <si>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Garo Hills</t>
  </si>
  <si>
    <t>South Goa</t>
  </si>
  <si>
    <t>South Tripura</t>
  </si>
  <si>
    <t>South Twenty Four Parganas</t>
  </si>
  <si>
    <t>South West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</si>
  <si>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</si>
  <si>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</si>
  <si>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</si>
  <si>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</si>
  <si>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</si>
  <si>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</si>
  <si>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</si>
  <si>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</si>
  <si>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</si>
  <si>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</si>
  <si>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</si>
  <si>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</si>
  <si>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</si>
  <si>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</si>
  <si>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</si>
  <si>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</si>
  <si>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Tiruvannamalai</t>
  </si>
  <si>
    <t>The Dangs</t>
  </si>
  <si>
    <t>Tiruppur</t>
  </si>
  <si>
    <t>Cuddalore</t>
  </si>
  <si>
    <t>Tiruchirappalli</t>
  </si>
  <si>
    <t>Thiruvananthapuram</t>
  </si>
  <si>
    <t>Madurai</t>
  </si>
  <si>
    <t>Tirunelveli</t>
  </si>
  <si>
    <t>Thoubal</t>
  </si>
  <si>
    <t>Thrissur</t>
  </si>
  <si>
    <t>Tikamgarh</t>
  </si>
  <si>
    <t>Tinsukia</t>
  </si>
  <si>
    <t>Tirap</t>
  </si>
  <si>
    <t>Coimbatore</t>
  </si>
  <si>
    <t>Viluppuram</t>
  </si>
  <si>
    <t>Salem</t>
  </si>
  <si>
    <t>Thiruvallur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</si>
  <si>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</si>
  <si>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</si>
  <si>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</si>
  <si>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</si>
  <si>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</si>
  <si>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</si>
  <si>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</si>
  <si>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</si>
  <si>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</si>
  <si>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</si>
  <si>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</si>
  <si>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</si>
  <si>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</si>
  <si>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</si>
  <si>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</si>
  <si>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</si>
  <si>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</si>
  <si>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</si>
  <si>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</si>
  <si>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</si>
  <si>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</si>
  <si>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</si>
  <si>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</si>
  <si>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</si>
  <si>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Kancheepuram</t>
  </si>
  <si>
    <t>Chennai</t>
  </si>
  <si>
    <t>Visakhapatnam</t>
  </si>
  <si>
    <t>Vizianagaram</t>
  </si>
  <si>
    <t>Warangal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</si>
  <si>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</si>
  <si>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</si>
  <si>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</si>
  <si>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</si>
  <si>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</si>
  <si>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</si>
  <si>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</si>
  <si>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Kameng</t>
  </si>
  <si>
    <t>West Khasi Hills</t>
  </si>
  <si>
    <t>West Siang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</si>
  <si>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</si>
  <si>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</si>
  <si>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</si>
  <si>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</si>
  <si>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</si>
  <si>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</si>
  <si>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</si>
  <si>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</si>
  <si>
    <t>Columns</t>
  </si>
  <si>
    <t>Rows</t>
  </si>
  <si>
    <t>Values</t>
  </si>
  <si>
    <t>SUM of Area_km2</t>
  </si>
  <si>
    <t>Andaman And Nicobar Islands Total</t>
  </si>
  <si>
    <t>Andhra Pradesh Total</t>
  </si>
  <si>
    <t>Arunachal Pradesh Total</t>
  </si>
  <si>
    <t>Assam Total</t>
  </si>
  <si>
    <t>Bihar Total</t>
  </si>
  <si>
    <t>Chandigarh Total</t>
  </si>
  <si>
    <t>Chhattisgarh Total</t>
  </si>
  <si>
    <t>Daman and Diu Total</t>
  </si>
  <si>
    <t>Delhi Total</t>
  </si>
  <si>
    <t>Goa Total</t>
  </si>
  <si>
    <t>Gujarat Total</t>
  </si>
  <si>
    <t>Haryana Total</t>
  </si>
  <si>
    <t>Himachal Pradesh Total</t>
  </si>
  <si>
    <t>Jammu and Kashmir Total</t>
  </si>
  <si>
    <t>Jharkhand Total</t>
  </si>
  <si>
    <t>Karnataka Total</t>
  </si>
  <si>
    <t>Kerala Total</t>
  </si>
  <si>
    <t>Lakshadweep Total</t>
  </si>
  <si>
    <t>Madhya Pradesh Total</t>
  </si>
  <si>
    <t>Maharashtra Total</t>
  </si>
  <si>
    <t>Manipur Total</t>
  </si>
  <si>
    <t>Meghalaya Total</t>
  </si>
  <si>
    <t>Mizoram Total</t>
  </si>
  <si>
    <t>Nagaland Total</t>
  </si>
  <si>
    <t>Orissa Total</t>
  </si>
  <si>
    <t>Puducherry Total</t>
  </si>
  <si>
    <t>Punjab Total</t>
  </si>
  <si>
    <t>Rajasthan Total</t>
  </si>
  <si>
    <t>Tamil Nadu Total</t>
  </si>
  <si>
    <t>Tripura Total</t>
  </si>
  <si>
    <t>Uttar Pradesh Total</t>
  </si>
  <si>
    <t>Uttarakhand Total</t>
  </si>
  <si>
    <t>West Bengal Total</t>
  </si>
  <si>
    <t>#N/A Total</t>
  </si>
  <si>
    <t>Grand Total</t>
  </si>
  <si>
    <t>SUM of Population</t>
  </si>
  <si>
    <t>Population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</si>
</sst>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Inconsolata"/>
    </font>
    <font>
      <sz val="11.0"/>
      <color rgb="FF4472C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center"/>
    </xf>
    <xf borderId="0" fillId="2" fontId="5" numFmtId="0" xfId="0" applyFill="1" applyFont="1"/>
    <xf borderId="0" fillId="0" fontId="6" numFmtId="1" xfId="0" applyAlignment="1" applyFont="1" applyNumberFormat="1">
      <alignment horizontal="center" readingOrder="0"/>
    </xf>
    <xf borderId="0" fillId="2" fontId="3" numFmtId="0" xfId="0" applyAlignment="1" applyFont="1">
      <alignment horizontal="center"/>
    </xf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0" xfId="0" applyFont="1"/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3" numFmtId="1" xfId="0" applyFont="1" applyNumberFormat="1"/>
    <xf borderId="0" fillId="0" fontId="3" numFmtId="3" xfId="0" applyFont="1" applyNumberFormat="1"/>
    <xf borderId="0" fillId="0" fontId="3" numFmtId="1" xfId="0" applyFont="1" applyNumberFormat="1"/>
  </cellXfs>
  <cellStyles count="1">
    <cellStyle xfId="0" name="Normal" builtinId="0"/>
  </cellStyles>
  <dxfs count="2">
    <dxf>
      <font>
        <color theme="4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36" sheet="Pivot Table 1"/>
  </cacheSource>
  <cacheFields>
    <cacheField name="State" numFmtId="0">
      <sharedItems>
        <s v="Andaman And Nicobar Islands Total"/>
        <s v="Andhra Pradesh Total"/>
        <s v="Arunachal Pradesh Total"/>
        <s v="Assam Total"/>
        <s v="Bihar Total"/>
        <s v="Chandigarh Total"/>
        <s v="Chhattisgarh Total"/>
        <s v="Daman and Diu Total"/>
        <s v="Delhi Total"/>
        <s v="Goa Total"/>
        <s v="Gujarat Total"/>
        <s v="Haryana Total"/>
        <s v="Himachal Pradesh Total"/>
        <s v="Jammu and Kashmir Total"/>
        <s v="Jharkhand Total"/>
        <s v="Karnataka Total"/>
        <s v="Kerala Total"/>
        <s v="Lakshadweep Total"/>
        <s v="Madhya Pradesh Total"/>
        <s v="Maharashtra Total"/>
        <s v="Manipur Total"/>
        <s v="Meghalaya Total"/>
        <s v="Mizoram Total"/>
        <s v="Nagaland Total"/>
        <s v="Orissa Total"/>
        <s v="Puducherry Total"/>
        <s v="Punjab Total"/>
        <s v="Rajasthan Total"/>
        <s v="Tamil Nadu Total"/>
        <s v="Tripura Total"/>
        <s v="Uttar Pradesh Total"/>
        <s v="Uttarakhand Total"/>
        <s v="West Bengal Total"/>
        <s v="#N/A Total"/>
        <s v="Grand Total"/>
      </sharedItems>
    </cacheField>
    <cacheField name="District" numFmtId="0">
      <sharedItems containsString="0" containsBlank="1">
        <m/>
      </sharedItems>
    </cacheField>
    <cacheField name="SUM of Area_km2" numFmtId="3">
      <sharedItems containsSemiMixedTypes="0" containsString="0" containsNumber="1" containsInteger="1">
        <n v="4513.0"/>
        <n v="275045.0"/>
        <n v="80281.0"/>
        <n v="78438.0"/>
        <n v="86890.0"/>
        <n v="114.0"/>
        <n v="94827.0"/>
        <n v="111.0"/>
        <n v="35.0"/>
        <n v="3702.0"/>
        <n v="192602.0"/>
        <n v="44212.0"/>
        <n v="39547.0"/>
        <n v="101387.0"/>
        <n v="77059.0"/>
        <n v="200321.0"/>
        <n v="38852.0"/>
        <n v="30.0"/>
        <n v="284188.0"/>
        <n v="317947.0"/>
        <n v="22327.0"/>
        <n v="19981.0"/>
        <n v="21081.0"/>
        <n v="16579.0"/>
        <n v="155707.0"/>
        <n v="490.0"/>
        <n v="49268.0"/>
        <n v="337790.0"/>
        <n v="130060.0"/>
        <n v="10486.0"/>
        <n v="240579.0"/>
        <n v="45794.0"/>
        <n v="88752.0"/>
        <n v="107625.0"/>
        <n v="3166620.0"/>
      </sharedItems>
    </cacheField>
    <cacheField name="SUM of Population" numFmtId="1">
      <sharedItems containsSemiMixedTypes="0" containsString="0" containsNumber="1" containsInteger="1">
        <n v="274984.0"/>
        <n v="8.4580777E7"/>
        <n v="1207154.0"/>
        <n v="3.1205576E7"/>
        <n v="9.6460008E7"/>
        <n v="1055450.0"/>
        <n v="2.0616737E7"/>
        <n v="243247.0"/>
        <n v="142004.0"/>
        <n v="1458545.0"/>
        <n v="5.8312606E7"/>
        <n v="2.5351462E7"/>
        <n v="5996314.0"/>
        <n v="1.2541302E7"/>
        <n v="3.1923078E7"/>
        <n v="6.1350527E7"/>
        <n v="3.3406061E7"/>
        <n v="64473.0"/>
        <n v="6.7681327E7"/>
        <n v="1.13322979E8"/>
        <n v="2855794.0"/>
        <n v="2708049.0"/>
        <n v="1097206.0"/>
        <n v="1978502.0"/>
        <n v="4.1974218E7"/>
        <n v="1247953.0"/>
        <n v="2.674871E7"/>
        <n v="6.7680589E7"/>
        <n v="7.214703E7"/>
        <n v="3673917.0"/>
        <n v="1.96779476E8"/>
        <n v="7508599.0"/>
        <n v="9.1276115E7"/>
        <n v="4.5984208E7"/>
        <n v="1.210854977E9"/>
      </sharedItems>
    </cacheField>
    <cacheField name="Population density" numFmtId="1">
      <sharedItems containsSemiMixedTypes="0" containsString="0" containsNumber="1">
        <n v="60.93153113228451"/>
        <n v="307.5161409951099"/>
        <n v="15.036608911199412"/>
        <n v="397.837476733216"/>
        <n v="1110.1393486016802"/>
        <n v="9258.333333333334"/>
        <n v="217.41420692418825"/>
        <n v="2191.4144144144143"/>
        <n v="4057.2571428571428"/>
        <n v="393.9883846569422"/>
        <n v="302.7622039231161"/>
        <n v="573.4068126300552"/>
        <n v="151.625003160796"/>
        <n v="123.69733792300788"/>
        <n v="414.26800243968904"/>
        <n v="306.261085957039"/>
        <n v="859.8286059919695"/>
        <n v="2149.1"/>
        <n v="238.1568785451884"/>
        <n v="356.42097267783623"/>
        <n v="127.90764545169526"/>
        <n v="135.53120464441218"/>
        <n v="52.04715146340306"/>
        <n v="119.3378370227396"/>
        <n v="269.57181115813677"/>
        <n v="2546.842857142857"/>
        <n v="542.9225866688317"/>
        <n v="200.36291482873975"/>
        <n v="554.7211287098262"/>
        <n v="350.3640091550639"/>
        <n v="817.9412001878801"/>
        <n v="163.96468969734028"/>
        <n v="1028.440091490896"/>
        <n v="427.2632566782811"/>
        <n v="382.380890981551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641" sheet="Sheet1"/>
  </cacheSource>
  <cacheFields>
    <cacheField name="District" numFmtId="0">
      <sharedItems>
        <s v="Adilabad"/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antapur"/>
        <s v="Anantnag"/>
        <s v="Anjaw"/>
        <s v="Anugul"/>
        <s v="Anuppur"/>
        <s v="Araria"/>
        <s v="Peramb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The Nilgiris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Ariyalur"/>
        <s v="Karur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Then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Thiruvarur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Sivaganga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Ramanathapuram"/>
        <s v="Kandhamal"/>
        <s v="Kangra"/>
        <s v="Kanker (Uttar Bastar Kanker)"/>
        <s v="Kannauj"/>
        <s v="Dharmapu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Nagapattinam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Pudukkotta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Namakkal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Thoothukkudi"/>
        <s v="Nagaur"/>
        <s v="Nagpur"/>
        <s v="Nainital"/>
        <s v="Nalanda"/>
        <s v="Nalbari"/>
        <s v="Nalgonda"/>
        <s v="Kanniyakumari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Krishnagiri"/>
        <s v="Peren"/>
        <s v="Phek"/>
        <s v="Pilibhit"/>
        <s v="Pithoragarh"/>
        <s v="Porbandar"/>
        <s v="Prakasam"/>
        <s v="Pratapgarh"/>
        <s v="Puducherry"/>
        <s v="Virudhunagar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Dindigul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Erode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Thanjavur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iruvannamalai"/>
        <s v="The Dangs"/>
        <s v="Tiruppur"/>
        <s v="Cuddalore"/>
        <s v="Tiruchirappalli"/>
        <s v="Thiruvananthapuram"/>
        <s v="Madurai"/>
        <s v="Tirunelveli"/>
        <s v="Thoubal"/>
        <s v="Thrissur"/>
        <s v="Tikamgarh"/>
        <s v="Tinsukia"/>
        <s v="Tirap"/>
        <s v="Coimbatore"/>
        <s v="Viluppuram"/>
        <s v="Salem"/>
        <s v="Thiruvallur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Kancheepuram"/>
        <s v="Chennai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  <s v="Zunheboto"/>
      </sharedItems>
    </cacheField>
    <cacheField name="State" numFmtId="0">
      <sharedItems>
        <s v="Andhra Pradesh"/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Jammu and Kashmir"/>
        <s v="Arunachal Pradesh"/>
        <s v="Orissa"/>
        <s v="Bihar"/>
        <s v="Tamil Nadu"/>
        <s v="Karnataka"/>
        <s v="Assam"/>
        <s v="West Bengal"/>
        <s v="Chhattisgarh"/>
        <s v="Manipur"/>
        <s v="Jharkhand"/>
        <e v="#N/A"/>
        <s v="Himachal Pradesh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Area_km2" numFmtId="1">
      <sharedItems containsSemiMixedTypes="0" containsString="0" containsNumber="1" containsInteger="1">
        <n v="16105.0"/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19130.0"/>
        <n v="3574.0"/>
        <n v="6190.0"/>
        <n v="6375.0"/>
        <n v="3747.0"/>
        <n v="2830.0"/>
        <n v="1756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256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1940.0"/>
        <n v="2904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2868.0"/>
        <n v="4260.0"/>
        <n v="3033.0"/>
        <n v="3237.0"/>
        <n v="4452.0"/>
        <n v="2176.0"/>
        <n v="7195.0"/>
        <n v="9129.0"/>
        <n v="3381.0"/>
        <n v="4888.0"/>
        <n v="927.0"/>
        <n v="2274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4233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104.0"/>
        <n v="8021.0"/>
        <n v="5739.0"/>
        <n v="7161.0"/>
        <n v="2093.0"/>
        <n v="4497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4644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42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4745.0"/>
        <n v="17718.0"/>
        <n v="9892.0"/>
        <n v="4251.0"/>
        <n v="2355.0"/>
        <n v="1052.0"/>
        <n v="14240.0"/>
        <n v="1684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5129.0"/>
        <n v="1651.0"/>
        <n v="2026.0"/>
        <n v="3686.0"/>
        <n v="7090.0"/>
        <n v="2316.0"/>
        <n v="17626.0"/>
        <n v="4449.0"/>
        <n v="3717.0"/>
        <n v="294.0"/>
        <n v="4241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6036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5760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3411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6188.0"/>
        <n v="5187.0"/>
        <n v="3703.0"/>
        <n v="4509.0"/>
        <n v="2189.0"/>
        <n v="3710.0"/>
        <n v="6693.0"/>
        <n v="514.0"/>
        <n v="3027.0"/>
        <n v="5048.0"/>
        <n v="3790.0"/>
        <n v="2362.0"/>
        <n v="4732.0"/>
        <n v="7194.0"/>
        <n v="33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483.0"/>
        <n v="175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  <n v="1255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641" sheet="Sheet1"/>
  </cacheSource>
  <cacheFields>
    <cacheField name="District" numFmtId="0">
      <sharedItems>
        <s v="Adilabad"/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antapur"/>
        <s v="Anantnag"/>
        <s v="Anjaw"/>
        <s v="Anugul"/>
        <s v="Anuppur"/>
        <s v="Araria"/>
        <s v="Peramb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The Nilgiris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Ariyalur"/>
        <s v="Karur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Then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Thiruvarur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Sivaganga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Ramanathapuram"/>
        <s v="Kandhamal"/>
        <s v="Kangra"/>
        <s v="Kanker (Uttar Bastar Kanker)"/>
        <s v="Kannauj"/>
        <s v="Dharmapu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Nagapattinam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Pudukkotta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Namakkal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Thoothukkudi"/>
        <s v="Nagaur"/>
        <s v="Nagpur"/>
        <s v="Nainital"/>
        <s v="Nalanda"/>
        <s v="Nalbari"/>
        <s v="Nalgonda"/>
        <s v="Kanniyakumari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Krishnagiri"/>
        <s v="Peren"/>
        <s v="Phek"/>
        <s v="Pilibhit"/>
        <s v="Pithoragarh"/>
        <s v="Porbandar"/>
        <s v="Prakasam"/>
        <s v="Pratapgarh"/>
        <s v="Puducherry"/>
        <s v="Virudhunagar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Dindigul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Erode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Thanjavur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iruvannamalai"/>
        <s v="The Dangs"/>
        <s v="Tiruppur"/>
        <s v="Cuddalore"/>
        <s v="Tiruchirappalli"/>
        <s v="Thiruvananthapuram"/>
        <s v="Madurai"/>
        <s v="Tirunelveli"/>
        <s v="Thoubal"/>
        <s v="Thrissur"/>
        <s v="Tikamgarh"/>
        <s v="Tinsukia"/>
        <s v="Tirap"/>
        <s v="Coimbatore"/>
        <s v="Viluppuram"/>
        <s v="Salem"/>
        <s v="Thiruvallur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Kancheepuram"/>
        <s v="Chennai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  <s v="Zunheboto"/>
      </sharedItems>
    </cacheField>
    <cacheField name="State" numFmtId="0">
      <sharedItems>
        <s v="Andhra Pradesh"/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Jammu and Kashmir"/>
        <s v="Arunachal Pradesh"/>
        <s v="Orissa"/>
        <s v="Bihar"/>
        <s v="Tamil Nadu"/>
        <s v="Karnataka"/>
        <s v="Assam"/>
        <s v="West Bengal"/>
        <s v="Chhattisgarh"/>
        <s v="Manipur"/>
        <s v="Jharkhand"/>
        <e v="#N/A"/>
        <s v="Himachal Pradesh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Area_km2" numFmtId="1">
      <sharedItems containsSemiMixedTypes="0" containsString="0" containsNumber="1" containsInteger="1">
        <n v="16105.0"/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19130.0"/>
        <n v="3574.0"/>
        <n v="6190.0"/>
        <n v="6375.0"/>
        <n v="3747.0"/>
        <n v="2830.0"/>
        <n v="1756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256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1940.0"/>
        <n v="2904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2868.0"/>
        <n v="4260.0"/>
        <n v="3033.0"/>
        <n v="3237.0"/>
        <n v="4452.0"/>
        <n v="2176.0"/>
        <n v="7195.0"/>
        <n v="9129.0"/>
        <n v="3381.0"/>
        <n v="4888.0"/>
        <n v="927.0"/>
        <n v="2274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4233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104.0"/>
        <n v="8021.0"/>
        <n v="5739.0"/>
        <n v="7161.0"/>
        <n v="2093.0"/>
        <n v="4497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4644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42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4745.0"/>
        <n v="17718.0"/>
        <n v="9892.0"/>
        <n v="4251.0"/>
        <n v="2355.0"/>
        <n v="1052.0"/>
        <n v="14240.0"/>
        <n v="1684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5129.0"/>
        <n v="1651.0"/>
        <n v="2026.0"/>
        <n v="3686.0"/>
        <n v="7090.0"/>
        <n v="2316.0"/>
        <n v="17626.0"/>
        <n v="4449.0"/>
        <n v="3717.0"/>
        <n v="294.0"/>
        <n v="4241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6036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5760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3411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6188.0"/>
        <n v="5187.0"/>
        <n v="3703.0"/>
        <n v="4509.0"/>
        <n v="2189.0"/>
        <n v="3710.0"/>
        <n v="6693.0"/>
        <n v="514.0"/>
        <n v="3027.0"/>
        <n v="5048.0"/>
        <n v="3790.0"/>
        <n v="2362.0"/>
        <n v="4732.0"/>
        <n v="7194.0"/>
        <n v="33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483.0"/>
        <n v="175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  <n v="1255.0"/>
      </sharedItems>
    </cacheField>
    <cacheField name="Population" numFmtId="1">
      <sharedItems containsSemiMixedTypes="0" containsString="0" containsNumber="1" containsInteger="1">
        <n v="2741239.0"/>
        <n v="4418797.0"/>
        <n v="7214225.0"/>
        <n v="4543159.0"/>
        <n v="400309.0"/>
        <n v="2583052.0"/>
        <n v="1813906.0"/>
        <n v="2127789.0"/>
        <n v="3673889.0"/>
        <n v="728999.0"/>
        <n v="5954391.0"/>
        <n v="622506.0"/>
        <n v="3674179.0"/>
        <n v="1128350.0"/>
        <n v="2397888.0"/>
        <n v="2888445.0"/>
        <n v="1514190.0"/>
        <n v="2490656.0"/>
        <n v="2092745.0"/>
        <n v="4081148.0"/>
        <n v="1078692.0"/>
        <n v="21167.0"/>
        <n v="1273821.0"/>
        <n v="749237.0"/>
        <n v="2811569.0"/>
        <n v="565223.0"/>
        <n v="700843.0"/>
        <n v="845071.0"/>
        <n v="1379545.0"/>
        <n v="2540073.0"/>
        <n v="3701282.0"/>
        <n v="4613913.0"/>
        <n v="753745.0"/>
        <n v="1889752.0"/>
        <n v="259898.0"/>
        <n v="1303048.0"/>
        <n v="3487731.0"/>
        <n v="950075.0"/>
        <n v="1701698.0"/>
        <n v="1648997.0"/>
        <n v="2320529.0"/>
        <n v="3239774.0"/>
        <n v="2148665.0"/>
        <n v="3120506.0"/>
        <n v="1799410.0"/>
        <n v="392232.0"/>
        <n v="9621551.0"/>
        <n v="990923.0"/>
        <n v="2034763.0"/>
        <n v="3596674.0"/>
        <n v="1797485.0"/>
        <n v="3260699.0"/>
        <n v="1008039.0"/>
        <n v="1222755.0"/>
        <n v="7717563.0"/>
        <n v="4448359.0"/>
        <n v="1481255.0"/>
        <n v="2603751.0"/>
        <n v="595527.0"/>
        <n v="1693622.0"/>
        <n v="1385881.0"/>
        <n v="1413199.0"/>
        <n v="2464464.0"/>
        <n v="1388525.0"/>
        <n v="441162.0"/>
        <n v="2970541.0"/>
        <n v="4779661.0"/>
        <n v="2452595.0"/>
        <n v="1575362.0"/>
        <n v="1506337.0"/>
        <n v="3037766.0"/>
        <n v="1200334.0"/>
        <n v="2548462.0"/>
        <n v="1551019.0"/>
        <n v="2880365.0"/>
        <n v="2408523.0"/>
        <n v="1703005.0"/>
        <n v="1634445.0"/>
        <n v="2728407.0"/>
        <n v="2371061.0"/>
        <n v="2585049.0"/>
        <n v="1703300.0"/>
        <n v="255230.0"/>
        <n v="2177331.0"/>
        <n v="3682713.0"/>
        <n v="2363937.0"/>
        <n v="381956.0"/>
        <n v="2663629.0"/>
        <n v="3502404.0"/>
        <n v="237399.0"/>
        <n v="2062330.0"/>
        <n v="738804.0"/>
        <n v="3681896.0"/>
        <n v="3499171.0"/>
        <n v="2586258.0"/>
        <n v="1110906.0"/>
        <n v="757847.0"/>
        <n v="1706352.0"/>
        <n v="1736617.0"/>
        <n v="582320.0"/>
        <n v="1020791.0"/>
        <n v="519080.0"/>
        <n v="391605.0"/>
        <n v="259648.0"/>
        <n v="125745.0"/>
        <n v="1952756.0"/>
        <n v="144182.0"/>
        <n v="1055450.0"/>
        <n v="2204307.0"/>
        <n v="148226.0"/>
        <n v="1042886.0"/>
        <n v="735394.0"/>
        <n v="1762375.0"/>
        <n v="2090922.0"/>
        <n v="1255104.0"/>
        <n v="1137961.0"/>
        <n v="482162.0"/>
        <n v="1659456.0"/>
        <n v="991730.0"/>
        <n v="1544338.0"/>
        <n v="4174064.0"/>
        <n v="274143.0"/>
        <n v="2039547.0"/>
        <n v="754894.0"/>
        <n v="1064493.0"/>
        <n v="2624470.0"/>
        <n v="343709.0"/>
        <n v="2127086.0"/>
        <n v="533638.0"/>
        <n v="1676276.0"/>
        <n v="2089649.0"/>
        <n v="191173.0"/>
        <n v="1264219.0"/>
        <n v="3937385.0"/>
        <n v="1846823.0"/>
        <n v="928500.0"/>
        <n v="786754.0"/>
        <n v="1634409.0"/>
        <n v="1945497.0"/>
        <n v="312520.0"/>
        <n v="1696694.0"/>
        <n v="1492073.0"/>
        <n v="3100946.0"/>
        <n v="1563715.0"/>
        <n v="378230.0"/>
        <n v="799781.0"/>
        <n v="2684487.0"/>
        <n v="2185793.0"/>
        <n v="1245899.0"/>
        <n v="1847023.0"/>
        <n v="1206516.0"/>
        <n v="686133.0"/>
        <n v="1192811.0"/>
        <n v="1949258.0"/>
        <n v="2050862.0"/>
        <n v="8004.0"/>
        <n v="1326335.0"/>
        <n v="214102.0"/>
        <n v="378811.0"/>
        <n v="1264277.0"/>
        <n v="704524.0"/>
        <n v="52074.0"/>
        <n v="409936.0"/>
        <n v="1321442.0"/>
        <n v="1388552.0"/>
        <n v="3343872.0"/>
        <n v="1709346.0"/>
        <n v="283583.0"/>
        <n v="317917.0"/>
        <n v="5154296.0"/>
        <n v="78690.0"/>
        <n v="825922.0"/>
        <n v="99214.0"/>
        <n v="3282388.0"/>
        <n v="1339101.0"/>
        <n v="1774480.0"/>
        <n v="1581810.0"/>
        <n v="2470996.0"/>
        <n v="1809733.0"/>
        <n v="617508.0"/>
        <n v="1885204.0"/>
        <n v="942011.0"/>
        <n v="600163.0"/>
        <n v="2632733.0"/>
        <n v="2498156.0"/>
        <n v="2029074.0"/>
        <n v="1064570.0"/>
        <n v="1072942.0"/>
        <n v="577817.0"/>
        <n v="297446.0"/>
        <n v="1391753.0"/>
        <n v="1969168.0"/>
        <n v="3529031.0"/>
        <n v="1322784.0"/>
        <n v="687271.0"/>
        <n v="1648115.0"/>
        <n v="4391418.0"/>
        <n v="4681645.0"/>
        <n v="3620268.0"/>
        <n v="2445474.0"/>
        <n v="1008183.0"/>
        <n v="1313551.0"/>
        <n v="1066888.0"/>
        <n v="3433919.0"/>
        <n v="1322507.0"/>
        <n v="2562012.0"/>
        <n v="4440895.0"/>
        <n v="2566326.0"/>
        <n v="1025213.0"/>
        <n v="1241519.0"/>
        <n v="4887813.0"/>
        <n v="2298323.0"/>
        <n v="1514432.0"/>
        <n v="2032036.0"/>
        <n v="659296.0"/>
        <n v="454768.0"/>
        <n v="1104285.0"/>
        <n v="1774692.0"/>
        <n v="4850029.0"/>
        <n v="570465.0"/>
        <n v="4092845.0"/>
        <n v="1890422.0"/>
        <n v="1776421.0"/>
        <n v="1597668.0"/>
        <n v="1734495.0"/>
        <n v="1177345.0"/>
        <n v="1743931.0"/>
        <n v="1241350.0"/>
        <n v="1586625.0"/>
        <n v="5519145.0"/>
        <n v="3943323.0"/>
        <n v="1108974.0"/>
        <n v="456113.0"/>
        <n v="517992.0"/>
        <n v="3276697.0"/>
        <n v="2463289.0"/>
        <n v="1136971.0"/>
        <n v="395124.0"/>
        <n v="6626178.0"/>
        <n v="669919.0"/>
        <n v="1827192.0"/>
        <n v="2193590.0"/>
        <n v="1689974.0"/>
        <n v="4229917.0"/>
        <n v="1959046.0"/>
        <n v="1828730.0"/>
        <n v="3872846.0"/>
        <n v="1529958.0"/>
        <n v="2160119.0"/>
        <n v="791042.0"/>
        <n v="1760405.0"/>
        <n v="1619707.0"/>
        <n v="851669.0"/>
        <n v="4494204.0"/>
        <n v="1125313.0"/>
        <n v="1025048.0"/>
        <n v="958405.0"/>
        <n v="1411129.0"/>
        <n v="1998603.0"/>
        <n v="579505.0"/>
        <n v="2137045.0"/>
        <n v="1334152.0"/>
        <n v="3687165.0"/>
        <n v="1092256.0"/>
        <n v="2743082.0"/>
        <n v="1840221.0"/>
        <n v="822526.0"/>
        <n v="2092371.0"/>
        <n v="1626384.0"/>
        <n v="1074304.0"/>
        <n v="1576869.0"/>
        <n v="1517542.0"/>
        <n v="1253938.0"/>
        <n v="1353445.0"/>
        <n v="733110.0"/>
        <n v="1510075.0"/>
        <n v="748941.0"/>
        <n v="1656616.0"/>
        <n v="1506843.0"/>
        <n v="2523003.0"/>
        <n v="1796184.0"/>
        <n v="4581268.0"/>
        <n v="1436719.0"/>
        <n v="815168.0"/>
        <n v="200222.0"/>
        <n v="1458248.0"/>
        <n v="956313.0"/>
        <n v="140802.0"/>
        <n v="1228686.0"/>
        <n v="3776269.0"/>
        <n v="1505324.0"/>
        <n v="1616450.0"/>
        <n v="1307375.0"/>
        <n v="616435.0"/>
        <n v="3071029.0"/>
        <n v="1292042.0"/>
        <n v="1599596.0"/>
        <n v="1440361.0"/>
        <n v="1801733.0"/>
        <n v="1666886.0"/>
        <n v="2797370.0"/>
        <n v="1310061.0"/>
        <n v="1873046.0"/>
        <n v="2299885.0"/>
        <n v="4021243.0"/>
        <n v="2251673.0"/>
        <n v="531885.0"/>
        <n v="84121.0"/>
        <n v="74004.0"/>
        <n v="1690400.0"/>
        <n v="230696.0"/>
        <n v="2819086.0"/>
        <n v="554519.0"/>
        <n v="716259.0"/>
        <n v="267988.0"/>
        <n v="887142.0"/>
        <n v="1536401.0"/>
        <n v="83955.0"/>
        <n v="3876001.0"/>
        <n v="4496694.0"/>
        <n v="2635375.0"/>
        <n v="1389920.0"/>
        <n v="1379647.0"/>
        <n v="1206640.0"/>
        <n v="658917.0"/>
        <n v="1951014.0"/>
        <n v="1974551.0"/>
        <n v="3086293.0"/>
        <n v="4517398.0"/>
        <n v="1618345.0"/>
        <n v="424483.0"/>
        <n v="437903.0"/>
        <n v="870354.0"/>
        <n v="4053463.0"/>
        <n v="964655.0"/>
        <n v="92076.0"/>
        <n v="3564544.0"/>
        <n v="31564.0"/>
        <n v="1042137.0"/>
        <n v="1000912.0"/>
        <n v="64473.0"/>
        <n v="1221592.0"/>
        <n v="726978.0"/>
        <n v="2454196.0"/>
        <n v="117894.0"/>
        <n v="133487.0"/>
        <n v="461790.0"/>
        <n v="145726.0"/>
        <n v="50484.0"/>
        <n v="54080.0"/>
        <n v="83030.0"/>
        <n v="4589838.0"/>
        <n v="3498739.0"/>
        <n v="161428.0"/>
        <n v="2001762.0"/>
        <n v="4487379.0"/>
        <n v="1726601.0"/>
        <n v="1564708.0"/>
        <n v="2684703.0"/>
        <n v="1032754.0"/>
        <n v="4053028.0"/>
        <n v="41816.0"/>
        <n v="922088.0"/>
        <n v="2035064.0"/>
        <n v="875958.0"/>
        <n v="1868529.0"/>
        <n v="4112920.0"/>
        <n v="3988845.0"/>
        <n v="613192.0"/>
        <n v="86364.0"/>
        <n v="999777.0"/>
        <n v="1054905.0"/>
        <n v="1340411.0"/>
        <n v="1805769.0"/>
        <n v="769751.0"/>
        <n v="2547184.0"/>
        <n v="2205968.0"/>
        <n v="2519738.0"/>
        <n v="3033288.0"/>
        <n v="3443689.0"/>
        <n v="1089263.0"/>
        <n v="2496970.0"/>
        <n v="995746.0"/>
        <n v="194622.0"/>
        <n v="250260.0"/>
        <n v="4772006.0"/>
        <n v="1965970.0"/>
        <n v="957423.0"/>
        <n v="901896.0"/>
        <n v="3085411.0"/>
        <n v="9356962.0"/>
        <n v="1367765.0"/>
        <n v="7103807.0"/>
        <n v="4143512.0"/>
        <n v="4801062.0"/>
        <n v="3001127.0"/>
        <n v="1220946.0"/>
        <n v="5167600.0"/>
        <n v="2823768.0"/>
        <n v="1750176.0"/>
        <n v="3307743.0"/>
        <n v="4653570.0"/>
        <n v="954605.0"/>
        <n v="2877653.0"/>
        <n v="771639.0"/>
        <n v="3488809.0"/>
        <n v="1870374.0"/>
        <n v="3361292.0"/>
        <n v="1648295.0"/>
        <n v="139820.0"/>
        <n v="590297.0"/>
        <n v="1091854.0"/>
        <n v="6107187.0"/>
        <n v="1329672.0"/>
        <n v="2219146.0"/>
        <n v="962789.0"/>
        <n v="826067.0"/>
        <n v="142004.0"/>
        <n v="36842.0"/>
        <n v="2551335.0"/>
        <n v="887978.0"/>
        <n v="105597.0"/>
        <n v="43709.0"/>
        <n v="2241624.0"/>
        <n v="818008.0"/>
        <n v="693947.0"/>
        <n v="1.0009781E7"/>
        <n v="3656539.0"/>
        <n v="610382.0"/>
        <n v="1657576.0"/>
        <n v="900422.0"/>
        <n v="2809934.0"/>
        <n v="1939869.0"/>
        <n v="2037573.0"/>
        <n v="1042708.0"/>
        <n v="561293.0"/>
        <n v="2390776.0"/>
        <n v="1205437.0"/>
        <n v="1016520.0"/>
        <n v="176573.0"/>
        <n v="1836086.0"/>
        <n v="5913457.0"/>
        <n v="3935042.0"/>
        <n v="1502338.0"/>
        <n v="1343734.0"/>
        <n v="1197412.0"/>
        <n v="1895686.0"/>
        <n v="5838465.0"/>
        <n v="1879809.0"/>
        <n v="95219.0"/>
        <n v="163418.0"/>
        <n v="2031007.0"/>
        <n v="483439.0"/>
        <n v="585449.0"/>
        <n v="3397448.0"/>
        <n v="867848.0"/>
        <n v="3209141.0"/>
        <n v="950289.0"/>
        <n v="1942288.0"/>
        <n v="560440.0"/>
        <n v="476835.0"/>
        <n v="9429408.0"/>
        <n v="5099371.0"/>
        <n v="5095875.0"/>
        <n v="2293919.0"/>
        <n v="1698730.0"/>
        <n v="3264619.0"/>
        <n v="2930115.0"/>
        <n v="3405559.0"/>
        <n v="1928812.0"/>
        <n v="1493984.0"/>
        <n v="2634200.0"/>
        <n v="4063872.0"/>
        <n v="1331597.0"/>
        <n v="1545814.0"/>
        <n v="3804558.0"/>
        <n v="1537133.0"/>
        <n v="642415.0"/>
        <n v="1156597.0"/>
        <n v="1082636.0"/>
        <n v="2159775.0"/>
        <n v="283713.0"/>
        <n v="949443.0"/>
        <n v="2335819.0"/>
        <n v="2914253.0"/>
        <n v="5296741.0"/>
        <n v="1455069.0"/>
        <n v="1615069.0"/>
        <n v="967911.0"/>
        <n v="314667.0"/>
        <n v="2365106.0"/>
        <n v="900332.0"/>
        <n v="258840.0"/>
        <n v="1061204.0"/>
        <n v="2959918.0"/>
        <n v="242285.0"/>
        <n v="684627.0"/>
        <n v="2428589.0"/>
        <n v="2378458.0"/>
        <n v="3466382.0"/>
        <n v="1900661.0"/>
        <n v="1150567.0"/>
        <n v="994628.0"/>
        <n v="56574.0"/>
        <n v="2251744.0"/>
        <n v="4261566.0"/>
        <n v="318898.0"/>
        <n v="1041099.0"/>
        <n v="2822143.0"/>
        <n v="1655169.0"/>
        <n v="1715183.0"/>
        <n v="1578213.0"/>
        <n v="1065056.0"/>
        <n v="3951862.0"/>
        <n v="3003741.0"/>
        <n v="2228935.0"/>
        <n v="1335551.0"/>
        <n v="1311332.0"/>
        <n v="479148.0"/>
        <n v="1379131.0"/>
        <n v="64937.0"/>
        <n v="1066063.0"/>
        <n v="612310.0"/>
        <n v="3006538.0"/>
        <n v="1512681.0"/>
        <n v="636342.0"/>
        <n v="656246.0"/>
        <n v="687861.0"/>
        <n v="814010.0"/>
        <n v="1752753.0"/>
        <n v="1726050.0"/>
        <n v="1117361.0"/>
        <n v="266215.0"/>
        <n v="2559297.0"/>
        <n v="1127033.0"/>
        <n v="2677333.0"/>
        <n v="599578.0"/>
        <n v="849651.0"/>
        <n v="1178273.0"/>
        <n v="529855.0"/>
        <n v="1036346.0"/>
        <n v="1295189.0"/>
        <n v="3423574.0"/>
        <n v="4483992.0"/>
        <n v="2405890.0"/>
        <n v="1151050.0"/>
        <n v="3330464.0"/>
        <n v="580320.0"/>
        <n v="4317756.0"/>
        <n v="1862559.0"/>
        <n v="1450001.0"/>
        <n v="1924110.0"/>
        <n v="2731929.0"/>
        <n v="238142.0"/>
        <n v="146850.0"/>
        <n v="142334.0"/>
        <n v="640537.0"/>
        <n v="876001.0"/>
        <n v="8161961.0"/>
        <n v="2292958.0"/>
        <n v="2963557.0"/>
        <n v="2703114.0"/>
        <n v="1236829.0"/>
        <n v="610183.0"/>
        <n v="3797117.0"/>
        <n v="2093437.0"/>
        <n v="2229076.0"/>
        <n v="6081322.0"/>
        <n v="1756268.0"/>
        <n v="2359886.0"/>
        <n v="140651.0"/>
        <n v="807022.0"/>
        <n v="1119627.0"/>
        <n v="49977.0"/>
        <n v="618931.0"/>
        <n v="1.1060148E7"/>
        <n v="2464875.0"/>
        <n v="228291.0"/>
        <n v="2479052.0"/>
        <n v="2605914.0"/>
        <n v="2722290.0"/>
        <n v="3301427.0"/>
        <n v="3038252.0"/>
        <n v="3077233.0"/>
        <n v="422168.0"/>
        <n v="3121200.0"/>
        <n v="1445166.0"/>
        <n v="1327929.0"/>
        <n v="111975.0"/>
        <n v="3458045.0"/>
        <n v="3458873.0"/>
        <n v="3482056.0"/>
        <n v="3728104.0"/>
        <n v="1421326.0"/>
        <n v="196596.0"/>
        <n v="2678980.0"/>
        <n v="3068420.0"/>
        <n v="831668.0"/>
        <n v="1648902.0"/>
        <n v="554985.0"/>
        <n v="1177361.0"/>
        <n v="1986864.0"/>
        <n v="183998.0"/>
        <n v="644758.0"/>
        <n v="521173.0"/>
        <n v="3108367.0"/>
        <n v="35320.0"/>
        <n v="83448.0"/>
        <n v="3007134.0"/>
        <n v="1437169.0"/>
        <n v="330086.0"/>
        <n v="4165626.0"/>
        <n v="3495021.0"/>
        <n v="1705678.0"/>
        <n v="3676841.0"/>
        <n v="3936331.0"/>
        <n v="1458875.0"/>
        <n v="3998252.0"/>
        <n v="4646732.0"/>
        <n v="4290589.0"/>
        <n v="2344474.0"/>
        <n v="3512576.0"/>
        <n v="1300774.0"/>
        <n v="1197160.0"/>
        <n v="817420.0"/>
        <n v="2543243.0"/>
        <n v="136435.0"/>
        <n v="643291.0"/>
        <n v="3936966.0"/>
        <n v="83947.0"/>
        <n v="383461.0"/>
        <n v="112274.0"/>
        <n v="1725739.0"/>
        <n v="166343.0"/>
        <n v="1174271.0"/>
        <n v="1214205.0"/>
        <n v="55626.0"/>
        <n v="2772348.0"/>
        <n v="2882469.0"/>
        <n v="140757.0"/>
      </sharedItems>
    </cacheField>
    <cacheField name="Population density" formula="Population/Area_km2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E10" firstHeaderRow="0" firstDataRow="0" firstDataCol="0"/>
  <pivotFields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District" compact="0" outline="0" multipleItemSelectionAllowed="1" showAll="0">
      <items>
        <item x="0"/>
        <item t="default"/>
      </items>
    </pivotField>
    <pivotField name="SUM of Area_km2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SUM of Population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opulation density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:C670" firstHeaderRow="0" firstDataRow="2" firstDataCol="0"/>
  <pivotFields>
    <pivotField name="Distric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12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612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583"/>
        <item x="57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274"/>
        <item x="146"/>
        <item x="147"/>
        <item x="148"/>
        <item x="149"/>
        <item x="150"/>
        <item x="151"/>
        <item x="152"/>
        <item x="153"/>
        <item x="154"/>
        <item x="155"/>
        <item x="47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49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611"/>
        <item x="270"/>
        <item x="271"/>
        <item x="272"/>
        <item x="273"/>
        <item x="40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2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44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576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287"/>
        <item x="396"/>
        <item x="397"/>
        <item x="398"/>
        <item x="399"/>
        <item x="400"/>
        <item x="401"/>
        <item x="35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25"/>
        <item x="445"/>
        <item x="446"/>
        <item x="447"/>
        <item x="448"/>
        <item x="449"/>
        <item x="450"/>
        <item x="451"/>
        <item x="452"/>
        <item x="325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26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85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71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38"/>
        <item x="571"/>
        <item x="108"/>
        <item x="145"/>
        <item x="586"/>
        <item x="575"/>
        <item x="156"/>
        <item x="395"/>
        <item x="578"/>
        <item x="579"/>
        <item x="580"/>
        <item x="581"/>
        <item x="582"/>
        <item x="574"/>
        <item x="577"/>
        <item x="572"/>
        <item x="570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584"/>
        <item x="45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State" axis="axisRow" compact="0" outline="0" multipleItemSelectionAllowed="1" showAll="0" sortType="ascending">
      <items>
        <item x="32"/>
        <item x="0"/>
        <item x="12"/>
        <item x="17"/>
        <item x="14"/>
        <item x="24"/>
        <item x="19"/>
        <item x="25"/>
        <item x="31"/>
        <item x="33"/>
        <item x="2"/>
        <item x="9"/>
        <item x="23"/>
        <item x="11"/>
        <item x="21"/>
        <item x="16"/>
        <item x="6"/>
        <item x="30"/>
        <item x="7"/>
        <item x="3"/>
        <item x="20"/>
        <item x="28"/>
        <item x="4"/>
        <item x="27"/>
        <item x="13"/>
        <item x="29"/>
        <item x="10"/>
        <item x="5"/>
        <item x="15"/>
        <item x="26"/>
        <item x="1"/>
        <item x="8"/>
        <item x="18"/>
        <item x="22"/>
        <item t="default"/>
      </items>
    </pivotField>
    <pivotField name="Area_km2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</pivotFields>
  <rowFields>
    <field x="1"/>
    <field x="0"/>
  </rowFields>
  <dataFields>
    <dataField name="SUM of Area_km2" fld="2" baseField="0"/>
  </dataFields>
</pivotTableDefinition>
</file>

<file path=xl/pivotTables/pivotTable3.xml><?xml version="1.0" encoding="utf-8"?>
<pivotTableDefinition xmlns="http://schemas.openxmlformats.org/spreadsheetml/2006/main" name="Pivot Table 1" cacheId="2" dataCaption="" compact="0" compactData="0">
  <location ref="A1:E36" firstHeaderRow="0" firstDataRow="3" firstDataCol="0"/>
  <pivotFields>
    <pivotField name="Distric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12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612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583"/>
        <item x="57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274"/>
        <item x="146"/>
        <item x="147"/>
        <item x="148"/>
        <item x="149"/>
        <item x="150"/>
        <item x="151"/>
        <item x="152"/>
        <item x="153"/>
        <item x="154"/>
        <item x="155"/>
        <item x="47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49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611"/>
        <item x="270"/>
        <item x="271"/>
        <item x="272"/>
        <item x="273"/>
        <item x="40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2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44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576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287"/>
        <item x="396"/>
        <item x="397"/>
        <item x="398"/>
        <item x="399"/>
        <item x="400"/>
        <item x="401"/>
        <item x="35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25"/>
        <item x="445"/>
        <item x="446"/>
        <item x="447"/>
        <item x="448"/>
        <item x="449"/>
        <item x="450"/>
        <item x="451"/>
        <item x="452"/>
        <item x="325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26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85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71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38"/>
        <item x="571"/>
        <item x="108"/>
        <item x="145"/>
        <item x="586"/>
        <item x="575"/>
        <item x="156"/>
        <item x="395"/>
        <item x="578"/>
        <item x="579"/>
        <item x="580"/>
        <item x="581"/>
        <item x="582"/>
        <item x="574"/>
        <item x="577"/>
        <item x="572"/>
        <item x="570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584"/>
        <item x="45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State" axis="axisRow" compact="0" outline="0" multipleItemSelectionAllowed="1" showAll="0" sortType="ascending">
      <items>
        <item sd="0" x="32"/>
        <item sd="0" x="0"/>
        <item x="12"/>
        <item x="17"/>
        <item x="14"/>
        <item x="24"/>
        <item x="19"/>
        <item x="25"/>
        <item x="31"/>
        <item x="33"/>
        <item x="2"/>
        <item x="9"/>
        <item x="23"/>
        <item x="11"/>
        <item x="21"/>
        <item x="16"/>
        <item x="6"/>
        <item x="30"/>
        <item x="7"/>
        <item x="3"/>
        <item x="20"/>
        <item x="28"/>
        <item x="4"/>
        <item x="27"/>
        <item x="13"/>
        <item x="29"/>
        <item x="10"/>
        <item x="5"/>
        <item x="15"/>
        <item x="26"/>
        <item x="1"/>
        <item x="8"/>
        <item x="18"/>
        <item x="22"/>
        <item t="default"/>
      </items>
    </pivotField>
    <pivotField name="Area_km2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name="Population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  <field x="0"/>
  </rowFields>
  <colFields>
    <field x="-2"/>
  </colFields>
  <dataFields>
    <dataField name="SUM of Area_km2" fld="2" baseField="0"/>
    <dataField name="SUM of Population" fld="3" baseField="0"/>
    <dataField name="SUM of Population densit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26.71"/>
    <col customWidth="1" min="3" max="3" width="17.14"/>
    <col customWidth="1" min="4" max="4" width="16.57"/>
    <col customWidth="1" min="5" max="26" width="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 t="s">
        <v>4</v>
      </c>
      <c r="B2" s="4" t="s">
        <v>5</v>
      </c>
      <c r="C2" s="5">
        <v>16105.0</v>
      </c>
      <c r="D2" s="6">
        <v>2741239.0</v>
      </c>
      <c r="E2" s="5"/>
      <c r="F2" s="4"/>
    </row>
    <row r="3">
      <c r="A3" s="4" t="s">
        <v>6</v>
      </c>
      <c r="B3" s="4" t="s">
        <v>7</v>
      </c>
      <c r="C3" s="5">
        <v>4041.0</v>
      </c>
      <c r="D3" s="6">
        <v>4418797.0</v>
      </c>
    </row>
    <row r="4">
      <c r="A4" s="4" t="s">
        <v>8</v>
      </c>
      <c r="B4" s="4" t="s">
        <v>9</v>
      </c>
      <c r="C4" s="5">
        <v>8107.0</v>
      </c>
      <c r="D4" s="6">
        <v>7214225.0</v>
      </c>
      <c r="F4" s="4"/>
      <c r="G4" s="7"/>
    </row>
    <row r="5">
      <c r="A5" s="4" t="s">
        <v>10</v>
      </c>
      <c r="B5" s="4" t="s">
        <v>11</v>
      </c>
      <c r="C5" s="5">
        <v>17048.0</v>
      </c>
      <c r="D5" s="8">
        <v>4543159.0</v>
      </c>
    </row>
    <row r="6">
      <c r="A6" s="4" t="s">
        <v>12</v>
      </c>
      <c r="B6" s="4" t="s">
        <v>13</v>
      </c>
      <c r="C6" s="5">
        <v>3576.0</v>
      </c>
      <c r="D6" s="6">
        <v>400309.0</v>
      </c>
    </row>
    <row r="7">
      <c r="A7" s="4" t="s">
        <v>14</v>
      </c>
      <c r="B7" s="4" t="s">
        <v>15</v>
      </c>
      <c r="C7" s="5">
        <v>8481.0</v>
      </c>
      <c r="D7" s="6">
        <v>2583052.0</v>
      </c>
    </row>
    <row r="8">
      <c r="A8" s="4" t="s">
        <v>16</v>
      </c>
      <c r="B8" s="4" t="s">
        <v>11</v>
      </c>
      <c r="C8" s="5">
        <v>5676.0</v>
      </c>
      <c r="D8" s="6">
        <v>1813906.0</v>
      </c>
    </row>
    <row r="9">
      <c r="A9" s="4" t="s">
        <v>17</v>
      </c>
      <c r="B9" s="4" t="s">
        <v>18</v>
      </c>
      <c r="C9" s="5">
        <v>1415.0</v>
      </c>
      <c r="D9" s="6">
        <v>2127789.0</v>
      </c>
    </row>
    <row r="10">
      <c r="A10" s="4" t="s">
        <v>19</v>
      </c>
      <c r="B10" s="4" t="s">
        <v>7</v>
      </c>
      <c r="C10" s="5">
        <v>3650.0</v>
      </c>
      <c r="D10" s="6">
        <v>3673889.0</v>
      </c>
    </row>
    <row r="11">
      <c r="A11" s="4" t="s">
        <v>20</v>
      </c>
      <c r="B11" s="4" t="s">
        <v>21</v>
      </c>
      <c r="C11" s="5">
        <v>3182.0</v>
      </c>
      <c r="D11" s="6">
        <v>728999.0</v>
      </c>
    </row>
    <row r="12">
      <c r="A12" s="4" t="s">
        <v>22</v>
      </c>
      <c r="B12" s="4" t="s">
        <v>7</v>
      </c>
      <c r="C12" s="5">
        <v>5482.0</v>
      </c>
      <c r="D12" s="6">
        <v>5954391.0</v>
      </c>
    </row>
    <row r="13">
      <c r="A13" s="4" t="s">
        <v>23</v>
      </c>
      <c r="B13" s="4" t="s">
        <v>24</v>
      </c>
      <c r="C13" s="5">
        <v>3144.0</v>
      </c>
      <c r="D13" s="6">
        <v>622506.0</v>
      </c>
    </row>
    <row r="14">
      <c r="A14" s="4" t="s">
        <v>25</v>
      </c>
      <c r="B14" s="4" t="s">
        <v>15</v>
      </c>
      <c r="C14" s="5">
        <v>8380.0</v>
      </c>
      <c r="D14" s="6">
        <v>3674179.0</v>
      </c>
    </row>
    <row r="15">
      <c r="A15" s="4" t="s">
        <v>26</v>
      </c>
      <c r="B15" s="4" t="s">
        <v>27</v>
      </c>
      <c r="C15" s="5">
        <v>1574.0</v>
      </c>
      <c r="D15" s="6">
        <v>1128350.0</v>
      </c>
    </row>
    <row r="16">
      <c r="A16" s="4" t="s">
        <v>28</v>
      </c>
      <c r="B16" s="4" t="s">
        <v>7</v>
      </c>
      <c r="C16" s="5">
        <v>2350.0</v>
      </c>
      <c r="D16" s="6">
        <v>2397888.0</v>
      </c>
    </row>
    <row r="17">
      <c r="A17" s="4" t="s">
        <v>29</v>
      </c>
      <c r="B17" s="4" t="s">
        <v>11</v>
      </c>
      <c r="C17" s="5">
        <v>12210.0</v>
      </c>
      <c r="D17" s="6">
        <v>2888445.0</v>
      </c>
    </row>
    <row r="18">
      <c r="A18" s="4" t="s">
        <v>30</v>
      </c>
      <c r="B18" s="9" t="s">
        <v>9</v>
      </c>
      <c r="C18" s="5">
        <v>7397.0</v>
      </c>
      <c r="D18" s="6">
        <v>1514190.0</v>
      </c>
    </row>
    <row r="19">
      <c r="A19" s="4" t="s">
        <v>31</v>
      </c>
      <c r="B19" s="4" t="s">
        <v>32</v>
      </c>
      <c r="C19" s="5">
        <v>2683.0</v>
      </c>
      <c r="D19" s="6">
        <v>2490656.0</v>
      </c>
    </row>
    <row r="20">
      <c r="A20" s="4" t="s">
        <v>33</v>
      </c>
      <c r="B20" s="4" t="s">
        <v>9</v>
      </c>
      <c r="C20" s="5">
        <v>3204.0</v>
      </c>
      <c r="D20" s="6">
        <v>2092745.0</v>
      </c>
    </row>
    <row r="21">
      <c r="A21" s="4" t="s">
        <v>34</v>
      </c>
      <c r="B21" s="4" t="s">
        <v>5</v>
      </c>
      <c r="C21" s="5">
        <v>19130.0</v>
      </c>
      <c r="D21" s="6">
        <v>4081148.0</v>
      </c>
    </row>
    <row r="22">
      <c r="A22" s="4" t="s">
        <v>35</v>
      </c>
      <c r="B22" s="4" t="s">
        <v>36</v>
      </c>
      <c r="C22" s="5">
        <v>3574.0</v>
      </c>
      <c r="D22" s="6">
        <v>1078692.0</v>
      </c>
    </row>
    <row r="23">
      <c r="A23" s="4" t="s">
        <v>37</v>
      </c>
      <c r="B23" s="4" t="s">
        <v>38</v>
      </c>
      <c r="C23" s="5">
        <v>6190.0</v>
      </c>
      <c r="D23" s="6">
        <v>21167.0</v>
      </c>
    </row>
    <row r="24">
      <c r="A24" s="4" t="s">
        <v>39</v>
      </c>
      <c r="B24" s="4" t="s">
        <v>40</v>
      </c>
      <c r="C24" s="5">
        <v>6375.0</v>
      </c>
      <c r="D24" s="6">
        <v>1273821.0</v>
      </c>
    </row>
    <row r="25">
      <c r="A25" s="4" t="s">
        <v>41</v>
      </c>
      <c r="B25" s="4" t="s">
        <v>21</v>
      </c>
      <c r="C25" s="5">
        <v>3747.0</v>
      </c>
      <c r="D25" s="6">
        <v>749237.0</v>
      </c>
    </row>
    <row r="26">
      <c r="A26" s="4" t="s">
        <v>42</v>
      </c>
      <c r="B26" s="4" t="s">
        <v>43</v>
      </c>
      <c r="C26" s="5">
        <v>2830.0</v>
      </c>
      <c r="D26" s="6">
        <v>2811569.0</v>
      </c>
    </row>
    <row r="27">
      <c r="A27" s="4" t="s">
        <v>44</v>
      </c>
      <c r="B27" s="4" t="s">
        <v>45</v>
      </c>
      <c r="C27" s="5">
        <v>1756.0</v>
      </c>
      <c r="D27" s="6">
        <v>565223.0</v>
      </c>
    </row>
    <row r="28">
      <c r="A28" s="4" t="s">
        <v>46</v>
      </c>
      <c r="B28" s="4" t="s">
        <v>43</v>
      </c>
      <c r="C28" s="10">
        <v>638.0</v>
      </c>
      <c r="D28" s="6">
        <v>700843.0</v>
      </c>
    </row>
    <row r="29">
      <c r="A29" s="4" t="s">
        <v>47</v>
      </c>
      <c r="B29" s="4" t="s">
        <v>21</v>
      </c>
      <c r="C29" s="5">
        <v>4674.0</v>
      </c>
      <c r="D29" s="6">
        <v>845071.0</v>
      </c>
    </row>
    <row r="30">
      <c r="A30" s="4" t="s">
        <v>48</v>
      </c>
      <c r="B30" s="4" t="s">
        <v>7</v>
      </c>
      <c r="C30" s="5">
        <v>2016.0</v>
      </c>
      <c r="D30" s="6">
        <v>1379545.0</v>
      </c>
    </row>
    <row r="31">
      <c r="A31" s="4" t="s">
        <v>49</v>
      </c>
      <c r="B31" s="4" t="s">
        <v>11</v>
      </c>
      <c r="C31" s="5">
        <v>3305.0</v>
      </c>
      <c r="D31" s="6">
        <v>2540073.0</v>
      </c>
    </row>
    <row r="32">
      <c r="A32" s="4" t="s">
        <v>49</v>
      </c>
      <c r="B32" s="4" t="s">
        <v>11</v>
      </c>
      <c r="C32" s="5">
        <v>10107.0</v>
      </c>
      <c r="D32" s="6">
        <v>3701282.0</v>
      </c>
    </row>
    <row r="33">
      <c r="A33" s="4" t="s">
        <v>50</v>
      </c>
      <c r="B33" s="4" t="s">
        <v>7</v>
      </c>
      <c r="C33" s="5">
        <v>4054.0</v>
      </c>
      <c r="D33" s="6">
        <v>4613913.0</v>
      </c>
    </row>
    <row r="34">
      <c r="A34" s="4" t="s">
        <v>51</v>
      </c>
      <c r="B34" s="4" t="s">
        <v>36</v>
      </c>
      <c r="C34" s="5">
        <v>1361.0</v>
      </c>
      <c r="D34" s="6">
        <v>753745.0</v>
      </c>
    </row>
    <row r="35">
      <c r="A35" s="4" t="s">
        <v>52</v>
      </c>
      <c r="B35" s="4" t="s">
        <v>53</v>
      </c>
      <c r="C35" s="5">
        <v>6552.0</v>
      </c>
      <c r="D35" s="6">
        <v>1889752.0</v>
      </c>
    </row>
    <row r="36">
      <c r="A36" s="4" t="s">
        <v>54</v>
      </c>
      <c r="B36" s="4" t="s">
        <v>24</v>
      </c>
      <c r="C36" s="5">
        <v>2241.0</v>
      </c>
      <c r="D36" s="6">
        <v>259898.0</v>
      </c>
    </row>
    <row r="37">
      <c r="A37" s="4" t="s">
        <v>55</v>
      </c>
      <c r="B37" s="4" t="s">
        <v>7</v>
      </c>
      <c r="C37" s="5">
        <v>1321.0</v>
      </c>
      <c r="D37" s="6">
        <v>1303048.0</v>
      </c>
    </row>
    <row r="38">
      <c r="A38" s="4" t="s">
        <v>56</v>
      </c>
      <c r="B38" s="4" t="s">
        <v>7</v>
      </c>
      <c r="C38" s="5">
        <v>5237.0</v>
      </c>
      <c r="D38" s="6">
        <v>3487731.0</v>
      </c>
    </row>
    <row r="39">
      <c r="A39" s="4" t="s">
        <v>57</v>
      </c>
      <c r="B39" s="4" t="s">
        <v>58</v>
      </c>
      <c r="C39" s="5">
        <v>2457.0</v>
      </c>
      <c r="D39" s="6">
        <v>950075.0</v>
      </c>
    </row>
    <row r="40">
      <c r="A40" s="4" t="s">
        <v>59</v>
      </c>
      <c r="B40" s="4" t="s">
        <v>21</v>
      </c>
      <c r="C40" s="5">
        <v>9229.0</v>
      </c>
      <c r="D40" s="6">
        <v>1701698.0</v>
      </c>
    </row>
    <row r="41">
      <c r="A41" s="4" t="s">
        <v>60</v>
      </c>
      <c r="B41" s="4" t="s">
        <v>40</v>
      </c>
      <c r="C41" s="5">
        <v>6575.0</v>
      </c>
      <c r="D41" s="6">
        <v>1648997.0</v>
      </c>
    </row>
    <row r="42">
      <c r="A42" s="4" t="s">
        <v>61</v>
      </c>
      <c r="B42" s="4" t="s">
        <v>40</v>
      </c>
      <c r="C42" s="5">
        <v>3806.0</v>
      </c>
      <c r="D42" s="6">
        <v>2320529.0</v>
      </c>
    </row>
    <row r="43">
      <c r="A43" s="4" t="s">
        <v>62</v>
      </c>
      <c r="B43" s="4" t="s">
        <v>7</v>
      </c>
      <c r="C43" s="5">
        <v>2981.0</v>
      </c>
      <c r="D43" s="6">
        <v>3239774.0</v>
      </c>
    </row>
    <row r="44">
      <c r="A44" s="4" t="s">
        <v>63</v>
      </c>
      <c r="B44" s="4" t="s">
        <v>7</v>
      </c>
      <c r="C44" s="5">
        <v>3349.0</v>
      </c>
      <c r="D44" s="6">
        <v>2148665.0</v>
      </c>
    </row>
    <row r="45">
      <c r="A45" s="4" t="s">
        <v>64</v>
      </c>
      <c r="B45" s="4" t="s">
        <v>9</v>
      </c>
      <c r="C45" s="5">
        <v>10743.0</v>
      </c>
      <c r="D45" s="6">
        <v>3120506.0</v>
      </c>
    </row>
    <row r="46">
      <c r="A46" s="4" t="s">
        <v>65</v>
      </c>
      <c r="B46" s="4" t="s">
        <v>7</v>
      </c>
      <c r="C46" s="5">
        <v>4408.0</v>
      </c>
      <c r="D46" s="6">
        <v>1799410.0</v>
      </c>
    </row>
    <row r="47">
      <c r="A47" s="4" t="s">
        <v>66</v>
      </c>
      <c r="B47" s="4" t="s">
        <v>36</v>
      </c>
      <c r="C47" s="10">
        <v>345.0</v>
      </c>
      <c r="D47" s="6">
        <v>392232.0</v>
      </c>
    </row>
    <row r="48">
      <c r="A48" s="4" t="s">
        <v>67</v>
      </c>
      <c r="B48" s="4" t="s">
        <v>53</v>
      </c>
      <c r="C48" s="5">
        <v>2196.0</v>
      </c>
      <c r="D48" s="6">
        <v>9621551.0</v>
      </c>
    </row>
    <row r="49">
      <c r="A49" s="4" t="s">
        <v>68</v>
      </c>
      <c r="B49" s="4" t="s">
        <v>53</v>
      </c>
      <c r="C49" s="5">
        <v>2298.0</v>
      </c>
      <c r="D49" s="6">
        <v>990923.0</v>
      </c>
    </row>
    <row r="50">
      <c r="A50" s="4" t="s">
        <v>69</v>
      </c>
      <c r="B50" s="4" t="s">
        <v>43</v>
      </c>
      <c r="C50" s="5">
        <v>3020.0</v>
      </c>
      <c r="D50" s="6">
        <v>2034763.0</v>
      </c>
    </row>
    <row r="51">
      <c r="A51" s="4" t="s">
        <v>70</v>
      </c>
      <c r="B51" s="4" t="s">
        <v>71</v>
      </c>
      <c r="C51" s="5">
        <v>6882.0</v>
      </c>
      <c r="D51" s="6">
        <v>3596674.0</v>
      </c>
    </row>
    <row r="52">
      <c r="A52" s="4" t="s">
        <v>72</v>
      </c>
      <c r="B52" s="4" t="s">
        <v>15</v>
      </c>
      <c r="C52" s="5">
        <v>4522.0</v>
      </c>
      <c r="D52" s="6">
        <v>1797485.0</v>
      </c>
    </row>
    <row r="53">
      <c r="A53" s="4" t="s">
        <v>73</v>
      </c>
      <c r="B53" s="4" t="s">
        <v>7</v>
      </c>
      <c r="C53" s="5">
        <v>4402.0</v>
      </c>
      <c r="D53" s="6">
        <v>3260699.0</v>
      </c>
    </row>
    <row r="54">
      <c r="A54" s="4" t="s">
        <v>74</v>
      </c>
      <c r="B54" s="4" t="s">
        <v>36</v>
      </c>
      <c r="C54" s="5">
        <v>4243.0</v>
      </c>
      <c r="D54" s="6">
        <v>1008039.0</v>
      </c>
    </row>
    <row r="55">
      <c r="A55" s="4" t="s">
        <v>75</v>
      </c>
      <c r="B55" s="4" t="s">
        <v>15</v>
      </c>
      <c r="C55" s="5">
        <v>6992.0</v>
      </c>
      <c r="D55" s="6">
        <v>1222755.0</v>
      </c>
    </row>
    <row r="56">
      <c r="A56" s="4" t="s">
        <v>76</v>
      </c>
      <c r="B56" s="4" t="s">
        <v>71</v>
      </c>
      <c r="C56" s="5">
        <v>7024.0</v>
      </c>
      <c r="D56" s="6">
        <v>7717563.0</v>
      </c>
    </row>
    <row r="57">
      <c r="A57" s="4" t="s">
        <v>77</v>
      </c>
      <c r="B57" s="4" t="s">
        <v>7</v>
      </c>
      <c r="C57" s="5">
        <v>4120.0</v>
      </c>
      <c r="D57" s="6">
        <v>4448359.0</v>
      </c>
    </row>
    <row r="58">
      <c r="A58" s="4" t="s">
        <v>78</v>
      </c>
      <c r="B58" s="4" t="s">
        <v>40</v>
      </c>
      <c r="C58" s="5">
        <v>5837.0</v>
      </c>
      <c r="D58" s="6">
        <v>1481255.0</v>
      </c>
    </row>
    <row r="59">
      <c r="A59" s="4" t="s">
        <v>79</v>
      </c>
      <c r="B59" s="4" t="s">
        <v>15</v>
      </c>
      <c r="C59" s="5">
        <v>28387.0</v>
      </c>
      <c r="D59" s="6">
        <v>2603751.0</v>
      </c>
    </row>
    <row r="60">
      <c r="A60" s="4" t="s">
        <v>80</v>
      </c>
      <c r="B60" s="4" t="s">
        <v>32</v>
      </c>
      <c r="C60" s="5">
        <v>1482.0</v>
      </c>
      <c r="D60" s="6">
        <v>595527.0</v>
      </c>
    </row>
    <row r="61">
      <c r="A61" s="4" t="s">
        <v>81</v>
      </c>
      <c r="B61" s="4" t="s">
        <v>58</v>
      </c>
      <c r="C61" s="5">
        <v>2282.0</v>
      </c>
      <c r="D61" s="6">
        <v>1693622.0</v>
      </c>
    </row>
    <row r="62">
      <c r="A62" s="4" t="s">
        <v>82</v>
      </c>
      <c r="B62" s="4" t="s">
        <v>21</v>
      </c>
      <c r="C62" s="5">
        <v>5427.0</v>
      </c>
      <c r="D62" s="6">
        <v>1385881.0</v>
      </c>
    </row>
    <row r="63">
      <c r="A63" s="4" t="s">
        <v>83</v>
      </c>
      <c r="B63" s="4" t="s">
        <v>84</v>
      </c>
      <c r="C63" s="5">
        <v>10470.0</v>
      </c>
      <c r="D63" s="6">
        <v>1413199.0</v>
      </c>
    </row>
    <row r="64">
      <c r="A64" s="4" t="s">
        <v>85</v>
      </c>
      <c r="B64" s="4" t="s">
        <v>7</v>
      </c>
      <c r="C64" s="5">
        <v>2688.0</v>
      </c>
      <c r="D64" s="6">
        <v>2464464.0</v>
      </c>
    </row>
    <row r="65">
      <c r="A65" s="4" t="s">
        <v>86</v>
      </c>
      <c r="B65" s="4" t="s">
        <v>32</v>
      </c>
      <c r="C65" s="5">
        <v>3353.0</v>
      </c>
      <c r="D65" s="6">
        <v>1388525.0</v>
      </c>
    </row>
    <row r="66">
      <c r="A66" s="4" t="s">
        <v>87</v>
      </c>
      <c r="B66" s="4" t="s">
        <v>40</v>
      </c>
      <c r="C66" s="5">
        <v>3098.0</v>
      </c>
      <c r="D66" s="6">
        <v>441162.0</v>
      </c>
    </row>
    <row r="67">
      <c r="A67" s="4" t="s">
        <v>88</v>
      </c>
      <c r="B67" s="4" t="s">
        <v>43</v>
      </c>
      <c r="C67" s="5">
        <v>1918.0</v>
      </c>
      <c r="D67" s="6">
        <v>2970541.0</v>
      </c>
    </row>
    <row r="68">
      <c r="A68" s="4" t="s">
        <v>89</v>
      </c>
      <c r="B68" s="4" t="s">
        <v>53</v>
      </c>
      <c r="C68" s="5">
        <v>13433.0</v>
      </c>
      <c r="D68" s="6">
        <v>4779661.0</v>
      </c>
    </row>
    <row r="69">
      <c r="A69" s="4" t="s">
        <v>90</v>
      </c>
      <c r="B69" s="4" t="s">
        <v>53</v>
      </c>
      <c r="C69" s="5">
        <v>8461.0</v>
      </c>
      <c r="D69" s="6">
        <v>2452595.0</v>
      </c>
    </row>
    <row r="70">
      <c r="A70" s="4" t="s">
        <v>91</v>
      </c>
      <c r="B70" s="4" t="s">
        <v>21</v>
      </c>
      <c r="C70" s="5">
        <v>10043.0</v>
      </c>
      <c r="D70" s="6">
        <v>1575362.0</v>
      </c>
    </row>
    <row r="71">
      <c r="A71" s="4" t="s">
        <v>92</v>
      </c>
      <c r="B71" s="4" t="s">
        <v>40</v>
      </c>
      <c r="C71" s="5">
        <v>2505.0</v>
      </c>
      <c r="D71" s="6">
        <v>1506337.0</v>
      </c>
    </row>
    <row r="72">
      <c r="A72" s="4" t="s">
        <v>93</v>
      </c>
      <c r="B72" s="4" t="s">
        <v>43</v>
      </c>
      <c r="C72" s="5">
        <v>2569.0</v>
      </c>
      <c r="D72" s="6">
        <v>3037766.0</v>
      </c>
    </row>
    <row r="73">
      <c r="A73" s="4" t="s">
        <v>94</v>
      </c>
      <c r="B73" s="4" t="s">
        <v>11</v>
      </c>
      <c r="C73" s="5">
        <v>4087.0</v>
      </c>
      <c r="D73" s="6">
        <v>1200334.0</v>
      </c>
    </row>
    <row r="74">
      <c r="A74" s="4" t="s">
        <v>95</v>
      </c>
      <c r="B74" s="4" t="s">
        <v>15</v>
      </c>
      <c r="C74" s="5">
        <v>5066.0</v>
      </c>
      <c r="D74" s="6">
        <v>2548462.0</v>
      </c>
    </row>
    <row r="75">
      <c r="A75" s="4" t="s">
        <v>96</v>
      </c>
      <c r="B75" s="4" t="s">
        <v>9</v>
      </c>
      <c r="C75" s="5">
        <v>6509.0</v>
      </c>
      <c r="D75" s="6">
        <v>1551019.0</v>
      </c>
    </row>
    <row r="76">
      <c r="A76" s="4" t="s">
        <v>97</v>
      </c>
      <c r="B76" s="4" t="s">
        <v>9</v>
      </c>
      <c r="C76" s="5">
        <v>10034.0</v>
      </c>
      <c r="D76" s="6">
        <v>2880365.0</v>
      </c>
    </row>
    <row r="77">
      <c r="A77" s="4" t="s">
        <v>98</v>
      </c>
      <c r="B77" s="4" t="s">
        <v>15</v>
      </c>
      <c r="C77" s="5">
        <v>10455.0</v>
      </c>
      <c r="D77" s="6">
        <v>2408523.0</v>
      </c>
    </row>
    <row r="78">
      <c r="A78" s="4" t="s">
        <v>99</v>
      </c>
      <c r="B78" s="4" t="s">
        <v>21</v>
      </c>
      <c r="C78" s="5">
        <v>4459.0</v>
      </c>
      <c r="D78" s="6">
        <v>1703005.0</v>
      </c>
    </row>
    <row r="79">
      <c r="A79" s="4" t="s">
        <v>100</v>
      </c>
      <c r="B79" s="4" t="s">
        <v>27</v>
      </c>
      <c r="C79" s="5">
        <v>4778.0</v>
      </c>
      <c r="D79" s="6">
        <v>1634445.0</v>
      </c>
    </row>
    <row r="80">
      <c r="A80" s="4" t="s">
        <v>101</v>
      </c>
      <c r="B80" s="4" t="s">
        <v>43</v>
      </c>
      <c r="C80" s="5">
        <v>2395.0</v>
      </c>
      <c r="D80" s="6">
        <v>2728407.0</v>
      </c>
    </row>
    <row r="81">
      <c r="A81" s="4" t="s">
        <v>102</v>
      </c>
      <c r="B81" s="4" t="s">
        <v>21</v>
      </c>
      <c r="C81" s="5">
        <v>2772.0</v>
      </c>
      <c r="D81" s="6">
        <v>2371061.0</v>
      </c>
    </row>
    <row r="82">
      <c r="A82" s="4" t="s">
        <v>103</v>
      </c>
      <c r="B82" s="4" t="s">
        <v>11</v>
      </c>
      <c r="C82" s="5">
        <v>10693.0</v>
      </c>
      <c r="D82" s="6">
        <v>2585049.0</v>
      </c>
    </row>
    <row r="83">
      <c r="A83" s="4" t="s">
        <v>104</v>
      </c>
      <c r="B83" s="4" t="s">
        <v>53</v>
      </c>
      <c r="C83" s="5">
        <v>5448.0</v>
      </c>
      <c r="D83" s="6">
        <v>1703300.0</v>
      </c>
    </row>
    <row r="84">
      <c r="A84" s="4" t="s">
        <v>105</v>
      </c>
      <c r="B84" s="4" t="s">
        <v>53</v>
      </c>
      <c r="C84" s="5">
        <v>8530.0</v>
      </c>
      <c r="D84" s="6">
        <v>255230.0</v>
      </c>
    </row>
    <row r="85">
      <c r="A85" s="4" t="s">
        <v>105</v>
      </c>
      <c r="B85" s="4" t="s">
        <v>53</v>
      </c>
      <c r="C85" s="5">
        <v>10498.0</v>
      </c>
      <c r="D85" s="6">
        <v>2177331.0</v>
      </c>
    </row>
    <row r="86">
      <c r="A86" s="4" t="s">
        <v>106</v>
      </c>
      <c r="B86" s="4" t="s">
        <v>7</v>
      </c>
      <c r="C86" s="5">
        <v>4561.0</v>
      </c>
      <c r="D86" s="6">
        <v>3682713.0</v>
      </c>
    </row>
    <row r="87">
      <c r="A87" s="4" t="s">
        <v>107</v>
      </c>
      <c r="B87" s="4" t="s">
        <v>15</v>
      </c>
      <c r="C87" s="5">
        <v>30239.0</v>
      </c>
      <c r="D87" s="6">
        <v>2363937.0</v>
      </c>
    </row>
    <row r="88">
      <c r="A88" s="4" t="s">
        <v>108</v>
      </c>
      <c r="B88" s="4" t="s">
        <v>84</v>
      </c>
      <c r="C88" s="5">
        <v>1167.0</v>
      </c>
      <c r="D88" s="6">
        <v>381956.0</v>
      </c>
    </row>
    <row r="89">
      <c r="A89" s="4" t="s">
        <v>108</v>
      </c>
      <c r="B89" s="4" t="s">
        <v>84</v>
      </c>
      <c r="C89" s="5">
        <v>8272.0</v>
      </c>
      <c r="D89" s="6">
        <v>2663629.0</v>
      </c>
    </row>
    <row r="90">
      <c r="A90" s="4" t="s">
        <v>109</v>
      </c>
      <c r="B90" s="4" t="s">
        <v>71</v>
      </c>
      <c r="C90" s="5">
        <v>4545.0</v>
      </c>
      <c r="D90" s="6">
        <v>3502404.0</v>
      </c>
    </row>
    <row r="91">
      <c r="A91" s="4" t="s">
        <v>110</v>
      </c>
      <c r="B91" s="4" t="s">
        <v>111</v>
      </c>
      <c r="C91" s="10">
        <v>496.0</v>
      </c>
      <c r="D91" s="6">
        <v>237399.0</v>
      </c>
    </row>
    <row r="92">
      <c r="A92" s="4" t="s">
        <v>112</v>
      </c>
      <c r="B92" s="4" t="s">
        <v>113</v>
      </c>
      <c r="C92" s="5">
        <v>2883.0</v>
      </c>
      <c r="D92" s="6">
        <v>2062330.0</v>
      </c>
    </row>
    <row r="93">
      <c r="A93" s="4" t="s">
        <v>114</v>
      </c>
      <c r="B93" s="4" t="s">
        <v>58</v>
      </c>
      <c r="C93" s="5">
        <v>1093.0</v>
      </c>
      <c r="D93" s="6">
        <v>738804.0</v>
      </c>
    </row>
    <row r="94">
      <c r="A94" s="4" t="s">
        <v>115</v>
      </c>
      <c r="B94" s="4" t="s">
        <v>7</v>
      </c>
      <c r="C94" s="5">
        <v>5168.0</v>
      </c>
      <c r="D94" s="6">
        <v>3681896.0</v>
      </c>
    </row>
    <row r="95">
      <c r="A95" s="4" t="s">
        <v>116</v>
      </c>
      <c r="B95" s="4" t="s">
        <v>7</v>
      </c>
      <c r="C95" s="5">
        <v>4512.0</v>
      </c>
      <c r="D95" s="6">
        <v>3499171.0</v>
      </c>
    </row>
    <row r="96">
      <c r="A96" s="4" t="s">
        <v>117</v>
      </c>
      <c r="B96" s="4" t="s">
        <v>11</v>
      </c>
      <c r="C96" s="5">
        <v>9661.0</v>
      </c>
      <c r="D96" s="6">
        <v>2586258.0</v>
      </c>
    </row>
    <row r="97">
      <c r="A97" s="4" t="s">
        <v>118</v>
      </c>
      <c r="B97" s="4" t="s">
        <v>15</v>
      </c>
      <c r="C97" s="5">
        <v>5776.0</v>
      </c>
      <c r="D97" s="6">
        <v>1110906.0</v>
      </c>
    </row>
    <row r="98">
      <c r="A98" s="4" t="s">
        <v>119</v>
      </c>
      <c r="B98" s="4" t="s">
        <v>21</v>
      </c>
      <c r="C98" s="5">
        <v>3427.0</v>
      </c>
      <c r="D98" s="6">
        <v>757847.0</v>
      </c>
    </row>
    <row r="99">
      <c r="A99" s="4" t="s">
        <v>120</v>
      </c>
      <c r="B99" s="4" t="s">
        <v>43</v>
      </c>
      <c r="C99" s="5">
        <v>1703.0</v>
      </c>
      <c r="D99" s="6">
        <v>1706352.0</v>
      </c>
    </row>
    <row r="100">
      <c r="A100" s="4" t="s">
        <v>121</v>
      </c>
      <c r="B100" s="4" t="s">
        <v>58</v>
      </c>
      <c r="C100" s="5">
        <v>3786.0</v>
      </c>
      <c r="D100" s="6">
        <v>1736617.0</v>
      </c>
    </row>
    <row r="101">
      <c r="A101" s="4" t="s">
        <v>122</v>
      </c>
      <c r="B101" s="4" t="e">
        <v>#N/A</v>
      </c>
      <c r="C101" s="10">
        <v>21.0</v>
      </c>
      <c r="D101" s="6">
        <v>582320.0</v>
      </c>
    </row>
    <row r="102">
      <c r="A102" s="4" t="s">
        <v>123</v>
      </c>
      <c r="B102" s="4" t="s">
        <v>53</v>
      </c>
      <c r="C102" s="5">
        <v>5648.0</v>
      </c>
      <c r="D102" s="6">
        <v>1020791.0</v>
      </c>
    </row>
    <row r="103">
      <c r="A103" s="4" t="s">
        <v>124</v>
      </c>
      <c r="B103" s="4" t="s">
        <v>125</v>
      </c>
      <c r="C103" s="5">
        <v>6522.0</v>
      </c>
      <c r="D103" s="6">
        <v>519080.0</v>
      </c>
    </row>
    <row r="104">
      <c r="A104" s="4" t="s">
        <v>126</v>
      </c>
      <c r="B104" s="4" t="s">
        <v>24</v>
      </c>
      <c r="C104" s="5">
        <v>8030.0</v>
      </c>
      <c r="D104" s="6">
        <v>391605.0</v>
      </c>
    </row>
    <row r="105">
      <c r="A105" s="4" t="s">
        <v>127</v>
      </c>
      <c r="B105" s="4" t="s">
        <v>24</v>
      </c>
      <c r="C105" s="5">
        <v>1766.0</v>
      </c>
      <c r="D105" s="6">
        <v>259648.0</v>
      </c>
    </row>
    <row r="106">
      <c r="A106" s="4" t="s">
        <v>128</v>
      </c>
      <c r="B106" s="4" t="s">
        <v>13</v>
      </c>
      <c r="C106" s="5">
        <v>3185.0</v>
      </c>
      <c r="D106" s="6">
        <v>125745.0</v>
      </c>
    </row>
    <row r="107">
      <c r="A107" s="4" t="s">
        <v>129</v>
      </c>
      <c r="B107" s="4" t="s">
        <v>7</v>
      </c>
      <c r="C107" s="5">
        <v>2541.0</v>
      </c>
      <c r="D107" s="6">
        <v>1952756.0</v>
      </c>
    </row>
    <row r="108">
      <c r="A108" s="4" t="s">
        <v>130</v>
      </c>
      <c r="B108" s="4" t="s">
        <v>111</v>
      </c>
      <c r="C108" s="5">
        <v>3313.0</v>
      </c>
      <c r="D108" s="6">
        <v>144182.0</v>
      </c>
    </row>
    <row r="109">
      <c r="A109" s="4" t="s">
        <v>131</v>
      </c>
      <c r="B109" s="4" t="s">
        <v>131</v>
      </c>
      <c r="C109" s="10">
        <v>114.0</v>
      </c>
      <c r="D109" s="6">
        <v>1055450.0</v>
      </c>
    </row>
    <row r="110">
      <c r="A110" s="4" t="s">
        <v>132</v>
      </c>
      <c r="B110" s="4" t="s">
        <v>11</v>
      </c>
      <c r="C110" s="5">
        <v>11443.0</v>
      </c>
      <c r="D110" s="6">
        <v>2204307.0</v>
      </c>
    </row>
    <row r="111">
      <c r="A111" s="4" t="s">
        <v>133</v>
      </c>
      <c r="B111" s="4" t="s">
        <v>38</v>
      </c>
      <c r="C111" s="5">
        <v>4662.0</v>
      </c>
      <c r="D111" s="6">
        <v>148226.0</v>
      </c>
    </row>
    <row r="112">
      <c r="A112" s="4" t="s">
        <v>134</v>
      </c>
      <c r="B112" s="4" t="s">
        <v>113</v>
      </c>
      <c r="C112" s="5">
        <v>3718.0</v>
      </c>
      <c r="D112" s="6">
        <v>1042886.0</v>
      </c>
    </row>
    <row r="113">
      <c r="A113" s="4" t="s">
        <v>135</v>
      </c>
      <c r="B113" s="4" t="s">
        <v>45</v>
      </c>
      <c r="C113" s="5">
        <v>2565.0</v>
      </c>
      <c r="D113" s="6">
        <v>735394.0</v>
      </c>
    </row>
    <row r="114">
      <c r="A114" s="4" t="s">
        <v>136</v>
      </c>
      <c r="B114" s="4" t="e">
        <v>#N/A</v>
      </c>
      <c r="C114" s="5">
        <v>8687.0</v>
      </c>
      <c r="D114" s="6">
        <v>1762375.0</v>
      </c>
    </row>
    <row r="115">
      <c r="A115" s="4" t="s">
        <v>137</v>
      </c>
      <c r="B115" s="4" t="s">
        <v>21</v>
      </c>
      <c r="C115" s="5">
        <v>11815.0</v>
      </c>
      <c r="D115" s="6">
        <v>2090922.0</v>
      </c>
    </row>
    <row r="116">
      <c r="A116" s="4" t="s">
        <v>138</v>
      </c>
      <c r="B116" s="4" t="s">
        <v>53</v>
      </c>
      <c r="C116" s="5">
        <v>4244.0</v>
      </c>
      <c r="D116" s="6">
        <v>1255104.0</v>
      </c>
    </row>
    <row r="117">
      <c r="A117" s="4" t="s">
        <v>139</v>
      </c>
      <c r="B117" s="4" t="s">
        <v>53</v>
      </c>
      <c r="C117" s="5">
        <v>7202.0</v>
      </c>
      <c r="D117" s="6">
        <v>1137961.0</v>
      </c>
    </row>
    <row r="118">
      <c r="A118" s="4" t="s">
        <v>140</v>
      </c>
      <c r="B118" s="4" t="s">
        <v>58</v>
      </c>
      <c r="C118" s="5">
        <v>1923.0</v>
      </c>
      <c r="D118" s="6">
        <v>482162.0</v>
      </c>
    </row>
    <row r="119">
      <c r="A119" s="4" t="s">
        <v>141</v>
      </c>
      <c r="B119" s="4" t="s">
        <v>53</v>
      </c>
      <c r="C119" s="5">
        <v>8436.0</v>
      </c>
      <c r="D119" s="6">
        <v>1659456.0</v>
      </c>
    </row>
    <row r="120">
      <c r="A120" s="4" t="s">
        <v>142</v>
      </c>
      <c r="B120" s="4" t="s">
        <v>7</v>
      </c>
      <c r="C120" s="5">
        <v>3216.0</v>
      </c>
      <c r="D120" s="6">
        <v>991730.0</v>
      </c>
    </row>
    <row r="121">
      <c r="A121" s="4" t="s">
        <v>143</v>
      </c>
      <c r="B121" s="4" t="s">
        <v>15</v>
      </c>
      <c r="C121" s="5">
        <v>7822.0</v>
      </c>
      <c r="D121" s="6">
        <v>1544338.0</v>
      </c>
    </row>
    <row r="122">
      <c r="A122" s="4" t="s">
        <v>144</v>
      </c>
      <c r="B122" s="4" t="s">
        <v>5</v>
      </c>
      <c r="C122" s="5">
        <v>15152.0</v>
      </c>
      <c r="D122" s="6">
        <v>4174064.0</v>
      </c>
    </row>
    <row r="123">
      <c r="A123" s="4" t="s">
        <v>145</v>
      </c>
      <c r="B123" s="4" t="s">
        <v>111</v>
      </c>
      <c r="C123" s="5">
        <v>4570.0</v>
      </c>
      <c r="D123" s="6">
        <v>274143.0</v>
      </c>
    </row>
    <row r="124">
      <c r="A124" s="4" t="s">
        <v>146</v>
      </c>
      <c r="B124" s="4" t="s">
        <v>15</v>
      </c>
      <c r="C124" s="5">
        <v>13835.0</v>
      </c>
      <c r="D124" s="6">
        <v>2039547.0</v>
      </c>
    </row>
    <row r="125">
      <c r="A125" s="4" t="s">
        <v>147</v>
      </c>
      <c r="B125" s="4" t="s">
        <v>45</v>
      </c>
      <c r="C125" s="5">
        <v>1940.0</v>
      </c>
      <c r="D125" s="6">
        <v>754894.0</v>
      </c>
    </row>
    <row r="126">
      <c r="A126" s="4" t="s">
        <v>148</v>
      </c>
      <c r="B126" s="4" t="s">
        <v>45</v>
      </c>
      <c r="C126" s="5">
        <v>2904.0</v>
      </c>
      <c r="D126" s="6">
        <v>1064493.0</v>
      </c>
    </row>
    <row r="127">
      <c r="A127" s="4" t="s">
        <v>149</v>
      </c>
      <c r="B127" s="4" t="s">
        <v>40</v>
      </c>
      <c r="C127" s="5">
        <v>3932.0</v>
      </c>
      <c r="D127" s="6">
        <v>2624470.0</v>
      </c>
    </row>
    <row r="128">
      <c r="A128" s="4" t="s">
        <v>150</v>
      </c>
      <c r="B128" s="4" t="e">
        <v>#N/A</v>
      </c>
      <c r="C128" s="10">
        <v>491.0</v>
      </c>
      <c r="D128" s="6">
        <v>343709.0</v>
      </c>
    </row>
    <row r="129">
      <c r="A129" s="4" t="s">
        <v>151</v>
      </c>
      <c r="B129" s="4" t="e">
        <v>#N/A</v>
      </c>
      <c r="C129" s="5">
        <v>3642.0</v>
      </c>
      <c r="D129" s="6">
        <v>2127086.0</v>
      </c>
    </row>
    <row r="130">
      <c r="A130" s="4" t="s">
        <v>152</v>
      </c>
      <c r="B130" s="4" t="e">
        <v>#N/A</v>
      </c>
      <c r="C130" s="5">
        <v>8298.0</v>
      </c>
      <c r="D130" s="6">
        <v>533638.0</v>
      </c>
    </row>
    <row r="131">
      <c r="A131" s="4" t="s">
        <v>153</v>
      </c>
      <c r="B131" s="4" t="s">
        <v>71</v>
      </c>
      <c r="C131" s="5">
        <v>2219.0</v>
      </c>
      <c r="D131" s="6">
        <v>1676276.0</v>
      </c>
    </row>
    <row r="132">
      <c r="A132" s="4" t="s">
        <v>154</v>
      </c>
      <c r="B132" s="4" t="s">
        <v>53</v>
      </c>
      <c r="C132" s="5">
        <v>4861.0</v>
      </c>
      <c r="D132" s="6">
        <v>2089649.0</v>
      </c>
    </row>
    <row r="133">
      <c r="A133" s="4" t="s">
        <v>155</v>
      </c>
      <c r="B133" s="4" t="s">
        <v>156</v>
      </c>
      <c r="C133" s="10">
        <v>72.0</v>
      </c>
      <c r="D133" s="6">
        <v>191173.0</v>
      </c>
    </row>
    <row r="134">
      <c r="A134" s="4" t="s">
        <v>157</v>
      </c>
      <c r="B134" s="4" t="s">
        <v>21</v>
      </c>
      <c r="C134" s="5">
        <v>7306.0</v>
      </c>
      <c r="D134" s="6">
        <v>1264219.0</v>
      </c>
    </row>
    <row r="135">
      <c r="A135" s="4" t="s">
        <v>158</v>
      </c>
      <c r="B135" s="4" t="s">
        <v>43</v>
      </c>
      <c r="C135" s="5">
        <v>2279.0</v>
      </c>
      <c r="D135" s="6">
        <v>3937385.0</v>
      </c>
    </row>
    <row r="136">
      <c r="A136" s="4" t="s">
        <v>159</v>
      </c>
      <c r="B136" s="4" t="s">
        <v>71</v>
      </c>
      <c r="C136" s="5">
        <v>3149.0</v>
      </c>
      <c r="D136" s="6">
        <v>1846823.0</v>
      </c>
    </row>
    <row r="137">
      <c r="A137" s="4" t="s">
        <v>160</v>
      </c>
      <c r="B137" s="4" t="s">
        <v>58</v>
      </c>
      <c r="C137" s="5">
        <v>1585.0</v>
      </c>
      <c r="D137" s="6">
        <v>928500.0</v>
      </c>
    </row>
    <row r="138">
      <c r="A138" s="4" t="s">
        <v>161</v>
      </c>
      <c r="B138" s="4" t="s">
        <v>21</v>
      </c>
      <c r="C138" s="5">
        <v>2902.0</v>
      </c>
      <c r="D138" s="6">
        <v>786754.0</v>
      </c>
    </row>
    <row r="139">
      <c r="A139" s="4" t="s">
        <v>162</v>
      </c>
      <c r="B139" s="4" t="s">
        <v>15</v>
      </c>
      <c r="C139" s="5">
        <v>3432.0</v>
      </c>
      <c r="D139" s="6">
        <v>1634409.0</v>
      </c>
    </row>
    <row r="140">
      <c r="A140" s="4" t="s">
        <v>163</v>
      </c>
      <c r="B140" s="4" t="s">
        <v>53</v>
      </c>
      <c r="C140" s="5">
        <v>5924.0</v>
      </c>
      <c r="D140" s="6">
        <v>1945497.0</v>
      </c>
    </row>
    <row r="141">
      <c r="A141" s="4" t="s">
        <v>164</v>
      </c>
      <c r="B141" s="4" t="s">
        <v>40</v>
      </c>
      <c r="C141" s="5">
        <v>2940.0</v>
      </c>
      <c r="D141" s="6">
        <v>312520.0</v>
      </c>
    </row>
    <row r="142">
      <c r="A142" s="4" t="s">
        <v>165</v>
      </c>
      <c r="B142" s="4" t="s">
        <v>24</v>
      </c>
      <c r="C142" s="5">
        <v>3088.0</v>
      </c>
      <c r="D142" s="6">
        <v>1696694.0</v>
      </c>
    </row>
    <row r="143">
      <c r="A143" s="4" t="s">
        <v>166</v>
      </c>
      <c r="B143" s="4" t="s">
        <v>113</v>
      </c>
      <c r="C143" s="5">
        <v>2477.0</v>
      </c>
      <c r="D143" s="6">
        <v>1492073.0</v>
      </c>
    </row>
    <row r="144">
      <c r="A144" s="4" t="s">
        <v>167</v>
      </c>
      <c r="B144" s="4" t="s">
        <v>7</v>
      </c>
      <c r="C144" s="5">
        <v>2540.0</v>
      </c>
      <c r="D144" s="6">
        <v>3100946.0</v>
      </c>
    </row>
    <row r="145">
      <c r="A145" s="4" t="s">
        <v>168</v>
      </c>
      <c r="B145" s="4" t="s">
        <v>21</v>
      </c>
      <c r="C145" s="5">
        <v>7020.0</v>
      </c>
      <c r="D145" s="6">
        <v>1563715.0</v>
      </c>
    </row>
    <row r="146">
      <c r="A146" s="4" t="s">
        <v>169</v>
      </c>
      <c r="B146" s="4" t="s">
        <v>170</v>
      </c>
      <c r="C146" s="5">
        <v>2400.0</v>
      </c>
      <c r="D146" s="6">
        <v>378230.0</v>
      </c>
    </row>
    <row r="147">
      <c r="A147" s="4" t="s">
        <v>171</v>
      </c>
      <c r="B147" s="4" t="s">
        <v>84</v>
      </c>
      <c r="C147" s="5">
        <v>4084.0</v>
      </c>
      <c r="D147" s="6">
        <v>799781.0</v>
      </c>
    </row>
    <row r="148">
      <c r="A148" s="4" t="s">
        <v>172</v>
      </c>
      <c r="B148" s="4" t="s">
        <v>113</v>
      </c>
      <c r="C148" s="5">
        <v>2040.0</v>
      </c>
      <c r="D148" s="6">
        <v>2684487.0</v>
      </c>
    </row>
    <row r="149">
      <c r="A149" s="4" t="s">
        <v>173</v>
      </c>
      <c r="B149" s="4" t="s">
        <v>21</v>
      </c>
      <c r="C149" s="5">
        <v>8153.0</v>
      </c>
      <c r="D149" s="6">
        <v>2185793.0</v>
      </c>
    </row>
    <row r="150">
      <c r="A150" s="4" t="s">
        <v>174</v>
      </c>
      <c r="B150" s="4" t="s">
        <v>45</v>
      </c>
      <c r="C150" s="5">
        <v>2868.0</v>
      </c>
      <c r="D150" s="6">
        <v>1245899.0</v>
      </c>
    </row>
    <row r="151">
      <c r="A151" s="4" t="s">
        <v>175</v>
      </c>
      <c r="B151" s="4" t="s">
        <v>53</v>
      </c>
      <c r="C151" s="5">
        <v>4260.0</v>
      </c>
      <c r="D151" s="6">
        <v>1847023.0</v>
      </c>
    </row>
    <row r="152">
      <c r="A152" s="4" t="s">
        <v>176</v>
      </c>
      <c r="B152" s="4" t="s">
        <v>15</v>
      </c>
      <c r="C152" s="5">
        <v>3033.0</v>
      </c>
      <c r="D152" s="6">
        <v>1206516.0</v>
      </c>
    </row>
    <row r="153">
      <c r="A153" s="4" t="s">
        <v>177</v>
      </c>
      <c r="B153" s="4" t="s">
        <v>58</v>
      </c>
      <c r="C153" s="5">
        <v>3237.0</v>
      </c>
      <c r="D153" s="6">
        <v>686133.0</v>
      </c>
    </row>
    <row r="154">
      <c r="A154" s="4" t="s">
        <v>178</v>
      </c>
      <c r="B154" s="4" t="s">
        <v>40</v>
      </c>
      <c r="C154" s="5">
        <v>4452.0</v>
      </c>
      <c r="D154" s="6">
        <v>1192811.0</v>
      </c>
    </row>
    <row r="155">
      <c r="A155" s="4" t="s">
        <v>179</v>
      </c>
      <c r="B155" s="4" t="s">
        <v>58</v>
      </c>
      <c r="C155" s="5">
        <v>2176.0</v>
      </c>
      <c r="D155" s="6">
        <v>1949258.0</v>
      </c>
    </row>
    <row r="156">
      <c r="A156" s="4" t="s">
        <v>180</v>
      </c>
      <c r="B156" s="4" t="s">
        <v>11</v>
      </c>
      <c r="C156" s="5">
        <v>7195.0</v>
      </c>
      <c r="D156" s="6">
        <v>2050862.0</v>
      </c>
    </row>
    <row r="157">
      <c r="A157" s="4" t="s">
        <v>181</v>
      </c>
      <c r="B157" s="4" t="s">
        <v>38</v>
      </c>
      <c r="C157" s="5">
        <v>9129.0</v>
      </c>
      <c r="D157" s="6">
        <v>8004.0</v>
      </c>
    </row>
    <row r="158">
      <c r="A158" s="4" t="s">
        <v>182</v>
      </c>
      <c r="B158" s="4" t="s">
        <v>58</v>
      </c>
      <c r="C158" s="5">
        <v>3381.0</v>
      </c>
      <c r="D158" s="6">
        <v>1326335.0</v>
      </c>
    </row>
    <row r="159">
      <c r="A159" s="4" t="s">
        <v>183</v>
      </c>
      <c r="B159" s="4" t="s">
        <v>58</v>
      </c>
      <c r="C159" s="5">
        <v>4888.0</v>
      </c>
      <c r="D159" s="6">
        <v>214102.0</v>
      </c>
    </row>
    <row r="160">
      <c r="A160" s="4" t="s">
        <v>184</v>
      </c>
      <c r="B160" s="4" t="s">
        <v>185</v>
      </c>
      <c r="C160" s="10">
        <v>927.0</v>
      </c>
      <c r="D160" s="6">
        <v>378811.0</v>
      </c>
    </row>
    <row r="161">
      <c r="A161" s="4" t="s">
        <v>186</v>
      </c>
      <c r="B161" s="4" t="s">
        <v>45</v>
      </c>
      <c r="C161" s="5">
        <v>2274.0</v>
      </c>
      <c r="D161" s="6">
        <v>1264277.0</v>
      </c>
    </row>
    <row r="162">
      <c r="A162" s="4" t="s">
        <v>187</v>
      </c>
      <c r="B162" s="4" t="s">
        <v>21</v>
      </c>
      <c r="C162" s="5">
        <v>7470.0</v>
      </c>
      <c r="D162" s="6">
        <v>704524.0</v>
      </c>
    </row>
    <row r="163">
      <c r="A163" s="4" t="s">
        <v>188</v>
      </c>
      <c r="B163" s="4" t="s">
        <v>156</v>
      </c>
      <c r="C163" s="10">
        <v>39.0</v>
      </c>
      <c r="D163" s="6">
        <v>52074.0</v>
      </c>
    </row>
    <row r="164">
      <c r="A164" s="4" t="s">
        <v>189</v>
      </c>
      <c r="B164" s="4" t="s">
        <v>36</v>
      </c>
      <c r="C164" s="5">
        <v>8912.0</v>
      </c>
      <c r="D164" s="6">
        <v>409936.0</v>
      </c>
    </row>
    <row r="165">
      <c r="A165" s="4" t="s">
        <v>190</v>
      </c>
      <c r="B165" s="4" t="s">
        <v>113</v>
      </c>
      <c r="C165" s="5">
        <v>3761.0</v>
      </c>
      <c r="D165" s="6">
        <v>1321442.0</v>
      </c>
    </row>
    <row r="166">
      <c r="A166" s="4" t="s">
        <v>191</v>
      </c>
      <c r="B166" s="4" t="s">
        <v>15</v>
      </c>
      <c r="C166" s="5">
        <v>3770.0</v>
      </c>
      <c r="D166" s="6">
        <v>1388552.0</v>
      </c>
    </row>
    <row r="167">
      <c r="A167" s="4" t="s">
        <v>192</v>
      </c>
      <c r="B167" s="4" t="s">
        <v>84</v>
      </c>
      <c r="C167" s="5">
        <v>8535.0</v>
      </c>
      <c r="D167" s="6">
        <v>3343872.0</v>
      </c>
    </row>
    <row r="168">
      <c r="A168" s="4" t="s">
        <v>193</v>
      </c>
      <c r="B168" s="4" t="e">
        <v>#N/A</v>
      </c>
      <c r="C168" s="10">
        <v>63.0</v>
      </c>
      <c r="D168" s="6">
        <v>1709346.0</v>
      </c>
    </row>
    <row r="169">
      <c r="A169" s="4" t="s">
        <v>194</v>
      </c>
      <c r="B169" s="4" t="e">
        <v>#N/A</v>
      </c>
      <c r="C169" s="10">
        <v>954.0</v>
      </c>
      <c r="D169" s="6">
        <v>283583.0</v>
      </c>
    </row>
    <row r="170">
      <c r="A170" s="4" t="s">
        <v>195</v>
      </c>
      <c r="B170" s="4" t="s">
        <v>196</v>
      </c>
      <c r="C170" s="5">
        <v>2603.0</v>
      </c>
      <c r="D170" s="6">
        <v>317917.0</v>
      </c>
    </row>
    <row r="171">
      <c r="A171" s="4" t="s">
        <v>197</v>
      </c>
      <c r="B171" s="4" t="s">
        <v>5</v>
      </c>
      <c r="C171" s="5">
        <v>10807.0</v>
      </c>
      <c r="D171" s="6">
        <v>5154296.0</v>
      </c>
    </row>
    <row r="172">
      <c r="A172" s="4" t="s">
        <v>198</v>
      </c>
      <c r="B172" s="4" t="s">
        <v>38</v>
      </c>
      <c r="C172" s="5">
        <v>4134.0</v>
      </c>
      <c r="D172" s="6">
        <v>78690.0</v>
      </c>
    </row>
    <row r="173">
      <c r="A173" s="4" t="s">
        <v>199</v>
      </c>
      <c r="B173" s="4" t="s">
        <v>196</v>
      </c>
      <c r="C173" s="5">
        <v>2748.0</v>
      </c>
      <c r="D173" s="6">
        <v>825922.0</v>
      </c>
    </row>
    <row r="174">
      <c r="A174" s="4" t="s">
        <v>200</v>
      </c>
      <c r="B174" s="4" t="s">
        <v>38</v>
      </c>
      <c r="C174" s="5">
        <v>3603.0</v>
      </c>
      <c r="D174" s="6">
        <v>99214.0</v>
      </c>
    </row>
    <row r="175">
      <c r="A175" s="4" t="s">
        <v>201</v>
      </c>
      <c r="B175" s="4" t="s">
        <v>18</v>
      </c>
      <c r="C175" s="5">
        <v>3063.0</v>
      </c>
      <c r="D175" s="6">
        <v>3282388.0</v>
      </c>
    </row>
    <row r="176">
      <c r="A176" s="4" t="s">
        <v>202</v>
      </c>
      <c r="B176" s="4" t="s">
        <v>45</v>
      </c>
      <c r="C176" s="5">
        <v>4233.0</v>
      </c>
      <c r="D176" s="6">
        <v>1339101.0</v>
      </c>
    </row>
    <row r="177">
      <c r="A177" s="4" t="s">
        <v>203</v>
      </c>
      <c r="B177" s="4" t="s">
        <v>7</v>
      </c>
      <c r="C177" s="5">
        <v>2431.0</v>
      </c>
      <c r="D177" s="6">
        <v>1774480.0</v>
      </c>
    </row>
    <row r="178">
      <c r="A178" s="4" t="s">
        <v>204</v>
      </c>
      <c r="B178" s="4" t="s">
        <v>7</v>
      </c>
      <c r="C178" s="5">
        <v>2311.0</v>
      </c>
      <c r="D178" s="6">
        <v>1581810.0</v>
      </c>
    </row>
    <row r="179">
      <c r="A179" s="4" t="s">
        <v>205</v>
      </c>
      <c r="B179" s="4" t="s">
        <v>7</v>
      </c>
      <c r="C179" s="5">
        <v>2341.0</v>
      </c>
      <c r="D179" s="6">
        <v>2470996.0</v>
      </c>
    </row>
    <row r="180">
      <c r="A180" s="4" t="s">
        <v>206</v>
      </c>
      <c r="B180" s="4" t="s">
        <v>27</v>
      </c>
      <c r="C180" s="10">
        <v>741.0</v>
      </c>
      <c r="D180" s="6">
        <v>1809733.0</v>
      </c>
    </row>
    <row r="181">
      <c r="A181" s="4" t="s">
        <v>207</v>
      </c>
      <c r="B181" s="4" t="s">
        <v>32</v>
      </c>
      <c r="C181" s="5">
        <v>1458.0</v>
      </c>
      <c r="D181" s="6">
        <v>617508.0</v>
      </c>
    </row>
    <row r="182">
      <c r="A182" s="4" t="s">
        <v>208</v>
      </c>
      <c r="B182" s="4" t="s">
        <v>7</v>
      </c>
      <c r="C182" s="5">
        <v>2181.0</v>
      </c>
      <c r="D182" s="6">
        <v>1885204.0</v>
      </c>
    </row>
    <row r="183">
      <c r="A183" s="4" t="s">
        <v>209</v>
      </c>
      <c r="B183" s="4" t="s">
        <v>27</v>
      </c>
      <c r="C183" s="5">
        <v>2538.0</v>
      </c>
      <c r="D183" s="6">
        <v>942011.0</v>
      </c>
    </row>
    <row r="184">
      <c r="A184" s="4" t="s">
        <v>210</v>
      </c>
      <c r="B184" s="4" t="s">
        <v>32</v>
      </c>
      <c r="C184" s="5">
        <v>1180.0</v>
      </c>
      <c r="D184" s="6">
        <v>600163.0</v>
      </c>
    </row>
    <row r="185">
      <c r="A185" s="4" t="s">
        <v>211</v>
      </c>
      <c r="B185" s="4" t="s">
        <v>7</v>
      </c>
      <c r="C185" s="5">
        <v>4152.0</v>
      </c>
      <c r="D185" s="6">
        <v>2632733.0</v>
      </c>
    </row>
    <row r="186">
      <c r="A186" s="4" t="s">
        <v>212</v>
      </c>
      <c r="B186" s="4" t="s">
        <v>7</v>
      </c>
      <c r="C186" s="5">
        <v>2407.0</v>
      </c>
      <c r="D186" s="6">
        <v>2498156.0</v>
      </c>
    </row>
    <row r="187">
      <c r="A187" s="4" t="s">
        <v>213</v>
      </c>
      <c r="B187" s="4" t="s">
        <v>32</v>
      </c>
      <c r="C187" s="5">
        <v>5305.0</v>
      </c>
      <c r="D187" s="6">
        <v>2029074.0</v>
      </c>
    </row>
    <row r="188">
      <c r="A188" s="4" t="s">
        <v>214</v>
      </c>
      <c r="B188" s="4" t="s">
        <v>53</v>
      </c>
      <c r="C188" s="5">
        <v>4657.0</v>
      </c>
      <c r="D188" s="6">
        <v>1064570.0</v>
      </c>
    </row>
    <row r="189">
      <c r="A189" s="4" t="s">
        <v>215</v>
      </c>
      <c r="B189" s="4" t="s">
        <v>11</v>
      </c>
      <c r="C189" s="5">
        <v>14412.0</v>
      </c>
      <c r="D189" s="6">
        <v>1072942.0</v>
      </c>
    </row>
    <row r="190">
      <c r="A190" s="4" t="s">
        <v>216</v>
      </c>
      <c r="B190" s="4" t="s">
        <v>40</v>
      </c>
      <c r="C190" s="5">
        <v>4325.0</v>
      </c>
      <c r="D190" s="6">
        <v>577817.0</v>
      </c>
    </row>
    <row r="191">
      <c r="A191" s="4" t="s">
        <v>217</v>
      </c>
      <c r="B191" s="4" t="s">
        <v>36</v>
      </c>
      <c r="C191" s="10">
        <v>259.0</v>
      </c>
      <c r="D191" s="6">
        <v>297446.0</v>
      </c>
    </row>
    <row r="192">
      <c r="A192" s="4" t="s">
        <v>218</v>
      </c>
      <c r="B192" s="4" t="s">
        <v>9</v>
      </c>
      <c r="C192" s="5">
        <v>2140.0</v>
      </c>
      <c r="D192" s="6">
        <v>1391753.0</v>
      </c>
    </row>
    <row r="193">
      <c r="A193" s="4" t="s">
        <v>219</v>
      </c>
      <c r="B193" s="4" t="s">
        <v>15</v>
      </c>
      <c r="C193" s="5">
        <v>10978.0</v>
      </c>
      <c r="D193" s="6">
        <v>1969168.0</v>
      </c>
    </row>
    <row r="194">
      <c r="A194" s="4" t="s">
        <v>220</v>
      </c>
      <c r="B194" s="4" t="s">
        <v>40</v>
      </c>
      <c r="C194" s="5">
        <v>8206.0</v>
      </c>
      <c r="D194" s="6">
        <v>3529031.0</v>
      </c>
    </row>
    <row r="195">
      <c r="A195" s="4" t="s">
        <v>221</v>
      </c>
      <c r="B195" s="4" t="s">
        <v>113</v>
      </c>
      <c r="C195" s="5">
        <v>4093.0</v>
      </c>
      <c r="D195" s="6">
        <v>1322784.0</v>
      </c>
    </row>
    <row r="196">
      <c r="A196" s="4" t="s">
        <v>222</v>
      </c>
      <c r="B196" s="4" t="e">
        <v>#N/A</v>
      </c>
      <c r="C196" s="5">
        <v>5329.0</v>
      </c>
      <c r="D196" s="6">
        <v>687271.0</v>
      </c>
    </row>
    <row r="197">
      <c r="A197" s="4" t="s">
        <v>223</v>
      </c>
      <c r="B197" s="4" t="s">
        <v>7</v>
      </c>
      <c r="C197" s="5">
        <v>1282.0</v>
      </c>
      <c r="D197" s="6">
        <v>1648115.0</v>
      </c>
    </row>
    <row r="198">
      <c r="A198" s="4" t="s">
        <v>224</v>
      </c>
      <c r="B198" s="4" t="s">
        <v>43</v>
      </c>
      <c r="C198" s="5">
        <v>4976.0</v>
      </c>
      <c r="D198" s="6">
        <v>4391418.0</v>
      </c>
    </row>
    <row r="199">
      <c r="A199" s="4" t="s">
        <v>225</v>
      </c>
      <c r="B199" s="4" t="s">
        <v>7</v>
      </c>
      <c r="C199" s="5">
        <v>1179.0</v>
      </c>
      <c r="D199" s="6">
        <v>4681645.0</v>
      </c>
    </row>
    <row r="200">
      <c r="A200" s="4" t="s">
        <v>226</v>
      </c>
      <c r="B200" s="4" t="s">
        <v>7</v>
      </c>
      <c r="C200" s="5">
        <v>3377.0</v>
      </c>
      <c r="D200" s="6">
        <v>3620268.0</v>
      </c>
    </row>
    <row r="201">
      <c r="A201" s="4" t="s">
        <v>227</v>
      </c>
      <c r="B201" s="4" t="s">
        <v>113</v>
      </c>
      <c r="C201" s="5">
        <v>4962.0</v>
      </c>
      <c r="D201" s="6">
        <v>2445474.0</v>
      </c>
    </row>
    <row r="202">
      <c r="A202" s="4" t="s">
        <v>228</v>
      </c>
      <c r="B202" s="4" t="s">
        <v>58</v>
      </c>
      <c r="C202" s="5">
        <v>1824.0</v>
      </c>
      <c r="D202" s="6">
        <v>1008183.0</v>
      </c>
    </row>
    <row r="203">
      <c r="A203" s="4" t="s">
        <v>229</v>
      </c>
      <c r="B203" s="4" t="s">
        <v>113</v>
      </c>
      <c r="C203" s="5">
        <v>2266.0</v>
      </c>
      <c r="D203" s="6">
        <v>1313551.0</v>
      </c>
    </row>
    <row r="204">
      <c r="A204" s="4" t="s">
        <v>230</v>
      </c>
      <c r="B204" s="4" t="s">
        <v>58</v>
      </c>
      <c r="C204" s="5">
        <v>3502.0</v>
      </c>
      <c r="D204" s="6">
        <v>1066888.0</v>
      </c>
    </row>
    <row r="205">
      <c r="A205" s="4" t="s">
        <v>231</v>
      </c>
      <c r="B205" s="4" t="s">
        <v>7</v>
      </c>
      <c r="C205" s="5">
        <v>4003.0</v>
      </c>
      <c r="D205" s="6">
        <v>3433919.0</v>
      </c>
    </row>
    <row r="206">
      <c r="A206" s="4" t="s">
        <v>232</v>
      </c>
      <c r="B206" s="4" t="s">
        <v>11</v>
      </c>
      <c r="C206" s="5">
        <v>5234.0</v>
      </c>
      <c r="D206" s="6">
        <v>1322507.0</v>
      </c>
    </row>
    <row r="207">
      <c r="A207" s="4" t="s">
        <v>233</v>
      </c>
      <c r="B207" s="4" t="s">
        <v>43</v>
      </c>
      <c r="C207" s="5">
        <v>2033.0</v>
      </c>
      <c r="D207" s="6">
        <v>2562012.0</v>
      </c>
    </row>
    <row r="208">
      <c r="A208" s="4" t="s">
        <v>234</v>
      </c>
      <c r="B208" s="4" t="s">
        <v>7</v>
      </c>
      <c r="C208" s="5">
        <v>3321.0</v>
      </c>
      <c r="D208" s="6">
        <v>4440895.0</v>
      </c>
    </row>
    <row r="209">
      <c r="A209" s="4" t="s">
        <v>235</v>
      </c>
      <c r="B209" s="4" t="s">
        <v>53</v>
      </c>
      <c r="C209" s="5">
        <v>10954.0</v>
      </c>
      <c r="D209" s="6">
        <v>2566326.0</v>
      </c>
    </row>
    <row r="210">
      <c r="A210" s="4" t="s">
        <v>236</v>
      </c>
      <c r="B210" s="4" t="s">
        <v>113</v>
      </c>
      <c r="C210" s="5">
        <v>5360.0</v>
      </c>
      <c r="D210" s="6">
        <v>1025213.0</v>
      </c>
    </row>
    <row r="211">
      <c r="A211" s="4" t="s">
        <v>237</v>
      </c>
      <c r="B211" s="4" t="s">
        <v>21</v>
      </c>
      <c r="C211" s="5">
        <v>6390.0</v>
      </c>
      <c r="D211" s="6">
        <v>1241519.0</v>
      </c>
    </row>
    <row r="212">
      <c r="A212" s="4" t="s">
        <v>238</v>
      </c>
      <c r="B212" s="4" t="s">
        <v>5</v>
      </c>
      <c r="C212" s="5">
        <v>11391.0</v>
      </c>
      <c r="D212" s="6">
        <v>4887813.0</v>
      </c>
    </row>
    <row r="213">
      <c r="A213" s="4" t="s">
        <v>239</v>
      </c>
      <c r="B213" s="4" t="s">
        <v>32</v>
      </c>
      <c r="C213" s="5">
        <v>3551.0</v>
      </c>
      <c r="D213" s="6">
        <v>2298323.0</v>
      </c>
    </row>
    <row r="214">
      <c r="A214" s="4" t="s">
        <v>240</v>
      </c>
      <c r="B214" s="4" t="s">
        <v>27</v>
      </c>
      <c r="C214" s="5">
        <v>1258.0</v>
      </c>
      <c r="D214" s="6">
        <v>1514432.0</v>
      </c>
    </row>
    <row r="215">
      <c r="A215" s="4" t="s">
        <v>241</v>
      </c>
      <c r="B215" s="4" t="s">
        <v>21</v>
      </c>
      <c r="C215" s="5">
        <v>4560.0</v>
      </c>
      <c r="D215" s="6">
        <v>2032036.0</v>
      </c>
    </row>
    <row r="216">
      <c r="A216" s="4" t="s">
        <v>242</v>
      </c>
      <c r="B216" s="4" t="s">
        <v>58</v>
      </c>
      <c r="C216" s="5">
        <v>1327.0</v>
      </c>
      <c r="D216" s="6">
        <v>659296.0</v>
      </c>
    </row>
    <row r="217">
      <c r="A217" s="4" t="s">
        <v>243</v>
      </c>
      <c r="B217" s="4" t="s">
        <v>7</v>
      </c>
      <c r="C217" s="5">
        <v>1118.0</v>
      </c>
      <c r="D217" s="6">
        <v>454768.0</v>
      </c>
    </row>
    <row r="218">
      <c r="A218" s="4" t="s">
        <v>243</v>
      </c>
      <c r="B218" s="4" t="s">
        <v>7</v>
      </c>
      <c r="C218" s="5">
        <v>4021.0</v>
      </c>
      <c r="D218" s="6">
        <v>1104285.0</v>
      </c>
    </row>
    <row r="219">
      <c r="A219" s="4" t="s">
        <v>244</v>
      </c>
      <c r="B219" s="4" t="s">
        <v>15</v>
      </c>
      <c r="C219" s="5">
        <v>9656.0</v>
      </c>
      <c r="D219" s="6">
        <v>1774692.0</v>
      </c>
    </row>
    <row r="220">
      <c r="A220" s="4" t="s">
        <v>245</v>
      </c>
      <c r="B220" s="4" t="s">
        <v>71</v>
      </c>
      <c r="C220" s="5">
        <v>1467.0</v>
      </c>
      <c r="D220" s="6">
        <v>4850029.0</v>
      </c>
    </row>
    <row r="221">
      <c r="A221" s="4" t="s">
        <v>246</v>
      </c>
      <c r="B221" s="4" t="s">
        <v>21</v>
      </c>
      <c r="C221" s="5">
        <v>3334.0</v>
      </c>
      <c r="D221" s="6">
        <v>570465.0</v>
      </c>
    </row>
    <row r="222">
      <c r="A222" s="4" t="s">
        <v>247</v>
      </c>
      <c r="B222" s="4" t="s">
        <v>7</v>
      </c>
      <c r="C222" s="5">
        <v>5986.0</v>
      </c>
      <c r="D222" s="6">
        <v>4092845.0</v>
      </c>
    </row>
    <row r="223">
      <c r="A223" s="4" t="s">
        <v>248</v>
      </c>
      <c r="B223" s="4" t="e">
        <v>#N/A</v>
      </c>
      <c r="C223" s="5">
        <v>2360.0</v>
      </c>
      <c r="D223" s="6">
        <v>1890422.0</v>
      </c>
    </row>
    <row r="224">
      <c r="A224" s="4" t="s">
        <v>249</v>
      </c>
      <c r="B224" s="4" t="s">
        <v>53</v>
      </c>
      <c r="C224" s="5">
        <v>6814.0</v>
      </c>
      <c r="D224" s="6">
        <v>1776421.0</v>
      </c>
    </row>
    <row r="225">
      <c r="A225" s="4" t="s">
        <v>250</v>
      </c>
      <c r="B225" s="4" t="s">
        <v>53</v>
      </c>
      <c r="C225" s="5">
        <v>4823.0</v>
      </c>
      <c r="D225" s="6">
        <v>1597668.0</v>
      </c>
    </row>
    <row r="226">
      <c r="A226" s="4" t="s">
        <v>251</v>
      </c>
      <c r="B226" s="4" t="s">
        <v>113</v>
      </c>
      <c r="C226" s="5">
        <v>3555.0</v>
      </c>
      <c r="D226" s="6">
        <v>1734495.0</v>
      </c>
    </row>
    <row r="227">
      <c r="A227" s="4" t="s">
        <v>252</v>
      </c>
      <c r="B227" s="4" t="s">
        <v>11</v>
      </c>
      <c r="C227" s="5">
        <v>4827.0</v>
      </c>
      <c r="D227" s="6">
        <v>1177345.0</v>
      </c>
    </row>
    <row r="228">
      <c r="A228" s="4" t="s">
        <v>253</v>
      </c>
      <c r="B228" s="4" t="s">
        <v>27</v>
      </c>
      <c r="C228" s="5">
        <v>3983.0</v>
      </c>
      <c r="D228" s="6">
        <v>1743931.0</v>
      </c>
    </row>
    <row r="229">
      <c r="A229" s="4" t="s">
        <v>254</v>
      </c>
      <c r="B229" s="4" t="s">
        <v>21</v>
      </c>
      <c r="C229" s="5">
        <v>6703.0</v>
      </c>
      <c r="D229" s="6">
        <v>1241350.0</v>
      </c>
    </row>
    <row r="230">
      <c r="A230" s="4" t="s">
        <v>255</v>
      </c>
      <c r="B230" s="4" t="s">
        <v>32</v>
      </c>
      <c r="C230" s="5">
        <v>3386.0</v>
      </c>
      <c r="D230" s="6">
        <v>1586625.0</v>
      </c>
    </row>
    <row r="231">
      <c r="A231" s="4" t="s">
        <v>256</v>
      </c>
      <c r="B231" s="4" t="s">
        <v>71</v>
      </c>
      <c r="C231" s="5">
        <v>3149.0</v>
      </c>
      <c r="D231" s="6">
        <v>5519145.0</v>
      </c>
    </row>
    <row r="232">
      <c r="A232" s="4" t="s">
        <v>257</v>
      </c>
      <c r="B232" s="4" t="s">
        <v>5</v>
      </c>
      <c r="C232" s="10">
        <v>217.0</v>
      </c>
      <c r="D232" s="6">
        <v>3943323.0</v>
      </c>
    </row>
    <row r="233">
      <c r="A233" s="4" t="s">
        <v>258</v>
      </c>
      <c r="B233" s="4" t="s">
        <v>18</v>
      </c>
      <c r="C233" s="5">
        <v>4356.0</v>
      </c>
      <c r="D233" s="6">
        <v>1108974.0</v>
      </c>
    </row>
    <row r="234">
      <c r="A234" s="4" t="s">
        <v>259</v>
      </c>
      <c r="B234" s="4" t="s">
        <v>111</v>
      </c>
      <c r="C234" s="10">
        <v>709.0</v>
      </c>
      <c r="D234" s="6">
        <v>456113.0</v>
      </c>
    </row>
    <row r="235">
      <c r="A235" s="4" t="s">
        <v>260</v>
      </c>
      <c r="B235" s="4" t="s">
        <v>111</v>
      </c>
      <c r="C235" s="10">
        <v>519.0</v>
      </c>
      <c r="D235" s="6">
        <v>517992.0</v>
      </c>
    </row>
    <row r="236">
      <c r="A236" s="4" t="s">
        <v>261</v>
      </c>
      <c r="B236" s="4" t="s">
        <v>21</v>
      </c>
      <c r="C236" s="5">
        <v>3898.0</v>
      </c>
      <c r="D236" s="6">
        <v>3276697.0</v>
      </c>
    </row>
    <row r="237">
      <c r="A237" s="4" t="s">
        <v>262</v>
      </c>
      <c r="B237" s="4" t="s">
        <v>21</v>
      </c>
      <c r="C237" s="5">
        <v>5211.0</v>
      </c>
      <c r="D237" s="6">
        <v>2463289.0</v>
      </c>
    </row>
    <row r="238">
      <c r="A238" s="4" t="s">
        <v>263</v>
      </c>
      <c r="B238" s="4" t="s">
        <v>40</v>
      </c>
      <c r="C238" s="5">
        <v>1668.0</v>
      </c>
      <c r="D238" s="6">
        <v>1136971.0</v>
      </c>
    </row>
    <row r="239">
      <c r="A239" s="4" t="s">
        <v>264</v>
      </c>
      <c r="B239" s="4" t="s">
        <v>196</v>
      </c>
      <c r="C239" s="5">
        <v>3819.0</v>
      </c>
      <c r="D239" s="6">
        <v>395124.0</v>
      </c>
    </row>
    <row r="240">
      <c r="A240" s="4" t="s">
        <v>265</v>
      </c>
      <c r="B240" s="4" t="s">
        <v>15</v>
      </c>
      <c r="C240" s="5">
        <v>11143.0</v>
      </c>
      <c r="D240" s="6">
        <v>6626178.0</v>
      </c>
    </row>
    <row r="241">
      <c r="A241" s="4" t="s">
        <v>266</v>
      </c>
      <c r="B241" s="4" t="s">
        <v>15</v>
      </c>
      <c r="C241" s="5">
        <v>38401.0</v>
      </c>
      <c r="D241" s="6">
        <v>669919.0</v>
      </c>
    </row>
    <row r="242">
      <c r="A242" s="4" t="s">
        <v>267</v>
      </c>
      <c r="B242" s="4" t="s">
        <v>40</v>
      </c>
      <c r="C242" s="5">
        <v>2899.0</v>
      </c>
      <c r="D242" s="6">
        <v>1827192.0</v>
      </c>
    </row>
    <row r="243">
      <c r="A243" s="4" t="s">
        <v>268</v>
      </c>
      <c r="B243" s="4" t="s">
        <v>32</v>
      </c>
      <c r="C243" s="5">
        <v>2624.0</v>
      </c>
      <c r="D243" s="6">
        <v>2193590.0</v>
      </c>
    </row>
    <row r="244">
      <c r="A244" s="4" t="s">
        <v>269</v>
      </c>
      <c r="B244" s="4" t="s">
        <v>7</v>
      </c>
      <c r="C244" s="5">
        <v>4565.0</v>
      </c>
      <c r="D244" s="6">
        <v>1689974.0</v>
      </c>
    </row>
    <row r="245">
      <c r="A245" s="4" t="s">
        <v>270</v>
      </c>
      <c r="B245" s="4" t="s">
        <v>11</v>
      </c>
      <c r="C245" s="5">
        <v>11765.0</v>
      </c>
      <c r="D245" s="6">
        <v>4229917.0</v>
      </c>
    </row>
    <row r="246">
      <c r="A246" s="4" t="s">
        <v>271</v>
      </c>
      <c r="B246" s="4" t="s">
        <v>11</v>
      </c>
      <c r="C246" s="5">
        <v>7718.0</v>
      </c>
      <c r="D246" s="6">
        <v>1959046.0</v>
      </c>
    </row>
    <row r="247">
      <c r="A247" s="4" t="s">
        <v>272</v>
      </c>
      <c r="B247" s="4" t="s">
        <v>15</v>
      </c>
      <c r="C247" s="5">
        <v>10640.0</v>
      </c>
      <c r="D247" s="6">
        <v>1828730.0</v>
      </c>
    </row>
    <row r="248">
      <c r="A248" s="4" t="s">
        <v>273</v>
      </c>
      <c r="B248" s="4" t="s">
        <v>71</v>
      </c>
      <c r="C248" s="5">
        <v>6227.0</v>
      </c>
      <c r="D248" s="6">
        <v>3872846.0</v>
      </c>
    </row>
    <row r="249">
      <c r="A249" s="4" t="s">
        <v>274</v>
      </c>
      <c r="B249" s="4" t="s">
        <v>36</v>
      </c>
      <c r="C249" s="5">
        <v>2342.0</v>
      </c>
      <c r="D249" s="6">
        <v>1529958.0</v>
      </c>
    </row>
    <row r="250">
      <c r="A250" s="4" t="s">
        <v>275</v>
      </c>
      <c r="B250" s="4" t="s">
        <v>9</v>
      </c>
      <c r="C250" s="5">
        <v>14184.0</v>
      </c>
      <c r="D250" s="6">
        <v>2160119.0</v>
      </c>
    </row>
    <row r="251">
      <c r="A251" s="4" t="s">
        <v>276</v>
      </c>
      <c r="B251" s="4" t="s">
        <v>113</v>
      </c>
      <c r="C251" s="5">
        <v>1811.0</v>
      </c>
      <c r="D251" s="6">
        <v>791042.0</v>
      </c>
    </row>
    <row r="252">
      <c r="A252" s="4" t="s">
        <v>277</v>
      </c>
      <c r="B252" s="4" t="s">
        <v>43</v>
      </c>
      <c r="C252" s="5">
        <v>3098.0</v>
      </c>
      <c r="D252" s="6">
        <v>1760405.0</v>
      </c>
    </row>
    <row r="253">
      <c r="A253" s="4" t="s">
        <v>278</v>
      </c>
      <c r="B253" s="4" t="e">
        <v>#N/A</v>
      </c>
      <c r="C253" s="5">
        <v>3853.0</v>
      </c>
      <c r="D253" s="6">
        <v>1619707.0</v>
      </c>
    </row>
    <row r="254">
      <c r="A254" s="4" t="s">
        <v>279</v>
      </c>
      <c r="B254" s="4" t="s">
        <v>84</v>
      </c>
      <c r="C254" s="5">
        <v>5838.0</v>
      </c>
      <c r="D254" s="6">
        <v>851669.0</v>
      </c>
    </row>
    <row r="255">
      <c r="A255" s="4" t="s">
        <v>280</v>
      </c>
      <c r="B255" s="4" t="s">
        <v>7</v>
      </c>
      <c r="C255" s="5">
        <v>4038.0</v>
      </c>
      <c r="D255" s="6">
        <v>4494204.0</v>
      </c>
    </row>
    <row r="256">
      <c r="A256" s="4" t="s">
        <v>281</v>
      </c>
      <c r="B256" s="4" t="s">
        <v>43</v>
      </c>
      <c r="C256" s="10">
        <v>931.0</v>
      </c>
      <c r="D256" s="6">
        <v>1125313.0</v>
      </c>
    </row>
    <row r="257">
      <c r="A257" s="4" t="s">
        <v>282</v>
      </c>
      <c r="B257" s="4" t="s">
        <v>21</v>
      </c>
      <c r="C257" s="5">
        <v>3600.0</v>
      </c>
      <c r="D257" s="6">
        <v>1025048.0</v>
      </c>
    </row>
    <row r="258">
      <c r="A258" s="4" t="s">
        <v>283</v>
      </c>
      <c r="B258" s="4" t="s">
        <v>27</v>
      </c>
      <c r="C258" s="5">
        <v>1834.0</v>
      </c>
      <c r="D258" s="6">
        <v>958405.0</v>
      </c>
    </row>
    <row r="259">
      <c r="A259" s="4" t="s">
        <v>284</v>
      </c>
      <c r="B259" s="4" t="s">
        <v>15</v>
      </c>
      <c r="C259" s="5">
        <v>6219.0</v>
      </c>
      <c r="D259" s="6">
        <v>1411129.0</v>
      </c>
    </row>
    <row r="260">
      <c r="A260" s="4" t="s">
        <v>285</v>
      </c>
      <c r="B260" s="4" t="s">
        <v>7</v>
      </c>
      <c r="C260" s="5">
        <v>5024.0</v>
      </c>
      <c r="D260" s="6">
        <v>1998603.0</v>
      </c>
    </row>
    <row r="261">
      <c r="A261" s="4" t="s">
        <v>286</v>
      </c>
      <c r="B261" s="4" t="s">
        <v>40</v>
      </c>
      <c r="C261" s="5">
        <v>2114.0</v>
      </c>
      <c r="D261" s="6">
        <v>579505.0</v>
      </c>
    </row>
    <row r="262">
      <c r="A262" s="4" t="s">
        <v>287</v>
      </c>
      <c r="B262" s="4" t="s">
        <v>15</v>
      </c>
      <c r="C262" s="5">
        <v>5928.0</v>
      </c>
      <c r="D262" s="6">
        <v>2137045.0</v>
      </c>
    </row>
    <row r="263">
      <c r="A263" s="4" t="s">
        <v>288</v>
      </c>
      <c r="B263" s="4" t="s">
        <v>27</v>
      </c>
      <c r="C263" s="5">
        <v>2702.0</v>
      </c>
      <c r="D263" s="6">
        <v>1334152.0</v>
      </c>
    </row>
    <row r="264">
      <c r="A264" s="4" t="s">
        <v>289</v>
      </c>
      <c r="B264" s="4" t="s">
        <v>15</v>
      </c>
      <c r="C264" s="5">
        <v>22850.0</v>
      </c>
      <c r="D264" s="6">
        <v>3687165.0</v>
      </c>
    </row>
    <row r="265">
      <c r="A265" s="4" t="s">
        <v>290</v>
      </c>
      <c r="B265" s="4" t="s">
        <v>58</v>
      </c>
      <c r="C265" s="5">
        <v>2851.0</v>
      </c>
      <c r="D265" s="6">
        <v>1092256.0</v>
      </c>
    </row>
    <row r="266">
      <c r="A266" s="4" t="s">
        <v>291</v>
      </c>
      <c r="B266" s="4" t="s">
        <v>9</v>
      </c>
      <c r="C266" s="5">
        <v>8831.0</v>
      </c>
      <c r="D266" s="6">
        <v>2743082.0</v>
      </c>
    </row>
    <row r="267">
      <c r="A267" s="4" t="s">
        <v>292</v>
      </c>
      <c r="B267" s="4" t="s">
        <v>7</v>
      </c>
      <c r="C267" s="5">
        <v>2249.0</v>
      </c>
      <c r="D267" s="6">
        <v>1840221.0</v>
      </c>
    </row>
    <row r="268">
      <c r="A268" s="4" t="s">
        <v>293</v>
      </c>
      <c r="B268" s="4" t="s">
        <v>84</v>
      </c>
      <c r="C268" s="5">
        <v>4235.0</v>
      </c>
      <c r="D268" s="6">
        <v>822526.0</v>
      </c>
    </row>
    <row r="269">
      <c r="A269" s="4" t="s">
        <v>294</v>
      </c>
      <c r="B269" s="4" t="s">
        <v>9</v>
      </c>
      <c r="C269" s="5">
        <v>45674.0</v>
      </c>
      <c r="D269" s="6">
        <v>2092371.0</v>
      </c>
    </row>
    <row r="270">
      <c r="A270" s="4" t="s">
        <v>295</v>
      </c>
      <c r="B270" s="4" t="s">
        <v>43</v>
      </c>
      <c r="C270" s="5">
        <v>3332.0</v>
      </c>
      <c r="D270" s="6">
        <v>1626384.0</v>
      </c>
    </row>
    <row r="271">
      <c r="A271" s="4" t="s">
        <v>296</v>
      </c>
      <c r="B271" s="4" t="s">
        <v>27</v>
      </c>
      <c r="C271" s="5">
        <v>2317.0</v>
      </c>
      <c r="D271" s="6">
        <v>1074304.0</v>
      </c>
    </row>
    <row r="272">
      <c r="A272" s="4" t="s">
        <v>297</v>
      </c>
      <c r="B272" s="4" t="s">
        <v>40</v>
      </c>
      <c r="C272" s="5">
        <v>7920.0</v>
      </c>
      <c r="D272" s="6">
        <v>1576869.0</v>
      </c>
    </row>
    <row r="273">
      <c r="A273" s="4" t="s">
        <v>298</v>
      </c>
      <c r="B273" s="4" t="s">
        <v>58</v>
      </c>
      <c r="C273" s="5">
        <v>3105.0</v>
      </c>
      <c r="D273" s="6">
        <v>1517542.0</v>
      </c>
    </row>
    <row r="274">
      <c r="A274" s="4" t="s">
        <v>299</v>
      </c>
      <c r="B274" s="4" t="s">
        <v>58</v>
      </c>
      <c r="C274" s="10">
        <v>955.0</v>
      </c>
      <c r="D274" s="6">
        <v>1253938.0</v>
      </c>
    </row>
    <row r="275">
      <c r="A275" s="4" t="s">
        <v>300</v>
      </c>
      <c r="B275" s="4" t="s">
        <v>45</v>
      </c>
      <c r="C275" s="5">
        <v>4104.0</v>
      </c>
      <c r="D275" s="6">
        <v>1353445.0</v>
      </c>
    </row>
    <row r="276">
      <c r="A276" s="4" t="s">
        <v>301</v>
      </c>
      <c r="B276" s="4" t="s">
        <v>40</v>
      </c>
      <c r="C276" s="5">
        <v>8021.0</v>
      </c>
      <c r="D276" s="6">
        <v>733110.0</v>
      </c>
    </row>
    <row r="277">
      <c r="A277" s="4" t="s">
        <v>302</v>
      </c>
      <c r="B277" s="4" t="s">
        <v>125</v>
      </c>
      <c r="C277" s="5">
        <v>5739.0</v>
      </c>
      <c r="D277" s="6">
        <v>1510075.0</v>
      </c>
    </row>
    <row r="278">
      <c r="A278" s="4" t="s">
        <v>303</v>
      </c>
      <c r="B278" s="4" t="e">
        <v>#N/A</v>
      </c>
      <c r="C278" s="5">
        <v>7161.0</v>
      </c>
      <c r="D278" s="6">
        <v>748941.0</v>
      </c>
    </row>
    <row r="279">
      <c r="A279" s="4" t="s">
        <v>304</v>
      </c>
      <c r="B279" s="4" t="s">
        <v>7</v>
      </c>
      <c r="C279" s="5">
        <v>2093.0</v>
      </c>
      <c r="D279" s="6">
        <v>1656616.0</v>
      </c>
    </row>
    <row r="280">
      <c r="A280" s="4" t="s">
        <v>305</v>
      </c>
      <c r="B280" s="4" t="s">
        <v>45</v>
      </c>
      <c r="C280" s="5">
        <v>4497.0</v>
      </c>
      <c r="D280" s="6">
        <v>1506843.0</v>
      </c>
    </row>
    <row r="281">
      <c r="A281" s="4" t="s">
        <v>306</v>
      </c>
      <c r="B281" s="4" t="s">
        <v>18</v>
      </c>
      <c r="C281" s="5">
        <v>2961.0</v>
      </c>
      <c r="D281" s="6">
        <v>2523003.0</v>
      </c>
    </row>
    <row r="282">
      <c r="A282" s="4" t="s">
        <v>307</v>
      </c>
      <c r="B282" s="4" t="e">
        <v>#N/A</v>
      </c>
      <c r="C282" s="5">
        <v>3021.0</v>
      </c>
      <c r="D282" s="6">
        <v>1796184.0</v>
      </c>
    </row>
    <row r="283">
      <c r="A283" s="4" t="s">
        <v>308</v>
      </c>
      <c r="B283" s="4" t="s">
        <v>7</v>
      </c>
      <c r="C283" s="5">
        <v>3155.0</v>
      </c>
      <c r="D283" s="6">
        <v>4581268.0</v>
      </c>
    </row>
    <row r="284">
      <c r="A284" s="4" t="s">
        <v>309</v>
      </c>
      <c r="B284" s="4" t="s">
        <v>7</v>
      </c>
      <c r="C284" s="5">
        <v>1955.0</v>
      </c>
      <c r="D284" s="6">
        <v>1436719.0</v>
      </c>
    </row>
    <row r="285">
      <c r="A285" s="4" t="s">
        <v>310</v>
      </c>
      <c r="B285" s="4" t="s">
        <v>32</v>
      </c>
      <c r="C285" s="5">
        <v>1633.0</v>
      </c>
      <c r="D285" s="6">
        <v>815168.0</v>
      </c>
    </row>
    <row r="286">
      <c r="A286" s="4" t="s">
        <v>311</v>
      </c>
      <c r="B286" s="4" t="s">
        <v>312</v>
      </c>
      <c r="C286" s="10">
        <v>157.0</v>
      </c>
      <c r="D286" s="6">
        <v>200222.0</v>
      </c>
    </row>
    <row r="287">
      <c r="A287" s="4" t="s">
        <v>313</v>
      </c>
      <c r="B287" s="4" t="s">
        <v>15</v>
      </c>
      <c r="C287" s="5">
        <v>5524.0</v>
      </c>
      <c r="D287" s="6">
        <v>1458248.0</v>
      </c>
    </row>
    <row r="288">
      <c r="A288" s="4" t="s">
        <v>314</v>
      </c>
      <c r="B288" s="4" t="s">
        <v>58</v>
      </c>
      <c r="C288" s="5">
        <v>10434.0</v>
      </c>
      <c r="D288" s="6">
        <v>956313.0</v>
      </c>
    </row>
    <row r="289">
      <c r="A289" s="4" t="s">
        <v>315</v>
      </c>
      <c r="B289" s="4" t="s">
        <v>36</v>
      </c>
      <c r="C289" s="5">
        <v>14036.0</v>
      </c>
      <c r="D289" s="6">
        <v>140802.0</v>
      </c>
    </row>
    <row r="290">
      <c r="A290" s="4" t="s">
        <v>316</v>
      </c>
      <c r="B290" s="4" t="s">
        <v>58</v>
      </c>
      <c r="C290" s="5">
        <v>1809.0</v>
      </c>
      <c r="D290" s="6">
        <v>1228686.0</v>
      </c>
    </row>
    <row r="291">
      <c r="A291" s="4" t="s">
        <v>317</v>
      </c>
      <c r="B291" s="4" t="s">
        <v>5</v>
      </c>
      <c r="C291" s="5">
        <v>11823.0</v>
      </c>
      <c r="D291" s="6">
        <v>3776269.0</v>
      </c>
    </row>
    <row r="292">
      <c r="A292" s="4" t="s">
        <v>318</v>
      </c>
      <c r="B292" s="4" t="s">
        <v>27</v>
      </c>
      <c r="C292" s="5">
        <v>2520.0</v>
      </c>
      <c r="D292" s="6">
        <v>1505324.0</v>
      </c>
    </row>
    <row r="293">
      <c r="A293" s="4" t="s">
        <v>319</v>
      </c>
      <c r="B293" s="4" t="s">
        <v>45</v>
      </c>
      <c r="C293" s="5">
        <v>2569.0</v>
      </c>
      <c r="D293" s="6">
        <v>1616450.0</v>
      </c>
    </row>
    <row r="294">
      <c r="A294" s="4" t="s">
        <v>320</v>
      </c>
      <c r="B294" s="4" t="s">
        <v>18</v>
      </c>
      <c r="C294" s="5">
        <v>1989.0</v>
      </c>
      <c r="D294" s="6">
        <v>1307375.0</v>
      </c>
    </row>
    <row r="295">
      <c r="A295" s="4" t="s">
        <v>321</v>
      </c>
      <c r="B295" s="4" t="s">
        <v>36</v>
      </c>
      <c r="C295" s="5">
        <v>2502.0</v>
      </c>
      <c r="D295" s="6">
        <v>616435.0</v>
      </c>
    </row>
    <row r="296">
      <c r="A296" s="4" t="s">
        <v>322</v>
      </c>
      <c r="B296" s="4" t="s">
        <v>43</v>
      </c>
      <c r="C296" s="5">
        <v>3057.0</v>
      </c>
      <c r="D296" s="6">
        <v>3071029.0</v>
      </c>
    </row>
    <row r="297">
      <c r="A297" s="4" t="s">
        <v>323</v>
      </c>
      <c r="B297" s="4" t="s">
        <v>21</v>
      </c>
      <c r="C297" s="5">
        <v>4950.0</v>
      </c>
      <c r="D297" s="6">
        <v>1292042.0</v>
      </c>
    </row>
    <row r="298">
      <c r="A298" s="4" t="s">
        <v>324</v>
      </c>
      <c r="B298" s="4" t="s">
        <v>7</v>
      </c>
      <c r="C298" s="5">
        <v>1779.0</v>
      </c>
      <c r="D298" s="6">
        <v>1599596.0</v>
      </c>
    </row>
    <row r="299">
      <c r="A299" s="4" t="s">
        <v>325</v>
      </c>
      <c r="B299" s="4" t="s">
        <v>40</v>
      </c>
      <c r="C299" s="5">
        <v>2644.0</v>
      </c>
      <c r="D299" s="6">
        <v>1440361.0</v>
      </c>
    </row>
    <row r="300">
      <c r="A300" s="4" t="s">
        <v>326</v>
      </c>
      <c r="B300" s="4" t="s">
        <v>40</v>
      </c>
      <c r="C300" s="5">
        <v>8303.0</v>
      </c>
      <c r="D300" s="6">
        <v>1801733.0</v>
      </c>
    </row>
    <row r="301">
      <c r="A301" s="4" t="s">
        <v>327</v>
      </c>
      <c r="B301" s="4" t="s">
        <v>43</v>
      </c>
      <c r="C301" s="5">
        <v>1486.0</v>
      </c>
      <c r="D301" s="6">
        <v>1666886.0</v>
      </c>
    </row>
    <row r="302">
      <c r="A302" s="4" t="s">
        <v>328</v>
      </c>
      <c r="B302" s="4" t="s">
        <v>5</v>
      </c>
      <c r="C302" s="5">
        <v>16029.0</v>
      </c>
      <c r="D302" s="6">
        <v>2797370.0</v>
      </c>
    </row>
    <row r="303">
      <c r="A303" s="4" t="s">
        <v>329</v>
      </c>
      <c r="B303" s="4" t="e">
        <v>#N/A</v>
      </c>
      <c r="C303" s="5">
        <v>7352.0</v>
      </c>
      <c r="D303" s="6">
        <v>1310061.0</v>
      </c>
    </row>
    <row r="304">
      <c r="A304" s="4" t="s">
        <v>330</v>
      </c>
      <c r="B304" s="4" t="e">
        <v>#N/A</v>
      </c>
      <c r="C304" s="5">
        <v>8025.0</v>
      </c>
      <c r="D304" s="6">
        <v>1873046.0</v>
      </c>
    </row>
    <row r="305">
      <c r="A305" s="4" t="s">
        <v>331</v>
      </c>
      <c r="B305" s="4" t="s">
        <v>9</v>
      </c>
      <c r="C305" s="5">
        <v>3953.0</v>
      </c>
      <c r="D305" s="6">
        <v>2299885.0</v>
      </c>
    </row>
    <row r="306">
      <c r="A306" s="4" t="s">
        <v>332</v>
      </c>
      <c r="B306" s="4" t="s">
        <v>7</v>
      </c>
      <c r="C306" s="5">
        <v>7680.0</v>
      </c>
      <c r="D306" s="6">
        <v>4021243.0</v>
      </c>
    </row>
    <row r="307">
      <c r="A307" s="4" t="s">
        <v>333</v>
      </c>
      <c r="B307" s="4" t="s">
        <v>40</v>
      </c>
      <c r="C307" s="5">
        <v>2813.0</v>
      </c>
      <c r="D307" s="6">
        <v>2251673.0</v>
      </c>
    </row>
    <row r="308">
      <c r="A308" s="4" t="s">
        <v>334</v>
      </c>
      <c r="B308" s="4" t="s">
        <v>113</v>
      </c>
      <c r="C308" s="5">
        <v>2535.0</v>
      </c>
      <c r="D308" s="6">
        <v>531885.0</v>
      </c>
    </row>
    <row r="309">
      <c r="A309" s="4" t="s">
        <v>335</v>
      </c>
      <c r="B309" s="4" t="s">
        <v>125</v>
      </c>
      <c r="C309" s="5">
        <v>6401.0</v>
      </c>
      <c r="D309" s="6">
        <v>84121.0</v>
      </c>
    </row>
    <row r="310">
      <c r="A310" s="4" t="s">
        <v>336</v>
      </c>
      <c r="B310" s="4" t="s">
        <v>185</v>
      </c>
      <c r="C310" s="5">
        <v>1130.0</v>
      </c>
      <c r="D310" s="6">
        <v>74004.0</v>
      </c>
    </row>
    <row r="311">
      <c r="A311" s="4" t="s">
        <v>337</v>
      </c>
      <c r="B311" s="4" t="s">
        <v>43</v>
      </c>
      <c r="C311" s="5">
        <v>1884.0</v>
      </c>
      <c r="D311" s="6">
        <v>1690400.0</v>
      </c>
    </row>
    <row r="312">
      <c r="A312" s="4" t="s">
        <v>338</v>
      </c>
      <c r="B312" s="4" t="s">
        <v>36</v>
      </c>
      <c r="C312" s="5">
        <v>1644.0</v>
      </c>
      <c r="D312" s="6">
        <v>230696.0</v>
      </c>
    </row>
    <row r="313">
      <c r="A313" s="4" t="s">
        <v>339</v>
      </c>
      <c r="B313" s="4" t="s">
        <v>71</v>
      </c>
      <c r="C313" s="5">
        <v>3387.0</v>
      </c>
      <c r="D313" s="6">
        <v>2819086.0</v>
      </c>
    </row>
    <row r="314">
      <c r="A314" s="4" t="s">
        <v>340</v>
      </c>
      <c r="B314" s="4" t="s">
        <v>53</v>
      </c>
      <c r="C314" s="5">
        <v>4102.0</v>
      </c>
      <c r="D314" s="6">
        <v>554519.0</v>
      </c>
    </row>
    <row r="315">
      <c r="A315" s="4" t="s">
        <v>341</v>
      </c>
      <c r="B315" s="4" t="s">
        <v>113</v>
      </c>
      <c r="C315" s="5">
        <v>2540.0</v>
      </c>
      <c r="D315" s="6">
        <v>716259.0</v>
      </c>
    </row>
    <row r="316">
      <c r="A316" s="4" t="s">
        <v>342</v>
      </c>
      <c r="B316" s="4" t="s">
        <v>185</v>
      </c>
      <c r="C316" s="5">
        <v>1463.0</v>
      </c>
      <c r="D316" s="6">
        <v>267988.0</v>
      </c>
    </row>
    <row r="317">
      <c r="A317" s="4" t="s">
        <v>343</v>
      </c>
      <c r="B317" s="4" t="s">
        <v>58</v>
      </c>
      <c r="C317" s="5">
        <v>3296.0</v>
      </c>
      <c r="D317" s="6">
        <v>887142.0</v>
      </c>
    </row>
    <row r="318">
      <c r="A318" s="4" t="s">
        <v>344</v>
      </c>
      <c r="B318" s="4" t="s">
        <v>53</v>
      </c>
      <c r="C318" s="5">
        <v>3979.0</v>
      </c>
      <c r="D318" s="6">
        <v>1536401.0</v>
      </c>
    </row>
    <row r="319">
      <c r="A319" s="4" t="s">
        <v>345</v>
      </c>
      <c r="B319" s="4" t="s">
        <v>13</v>
      </c>
      <c r="C319" s="5">
        <v>1382.0</v>
      </c>
      <c r="D319" s="6">
        <v>83955.0</v>
      </c>
    </row>
    <row r="320">
      <c r="A320" s="4" t="s">
        <v>346</v>
      </c>
      <c r="B320" s="4" t="s">
        <v>11</v>
      </c>
      <c r="C320" s="5">
        <v>7685.0</v>
      </c>
      <c r="D320" s="6">
        <v>3876001.0</v>
      </c>
    </row>
    <row r="321">
      <c r="A321" s="4" t="s">
        <v>347</v>
      </c>
      <c r="B321" s="4" t="s">
        <v>71</v>
      </c>
      <c r="C321" s="10">
        <v>185.0</v>
      </c>
      <c r="D321" s="6">
        <v>4496694.0</v>
      </c>
    </row>
    <row r="322">
      <c r="A322" s="4" t="s">
        <v>348</v>
      </c>
      <c r="B322" s="4" t="s">
        <v>18</v>
      </c>
      <c r="C322" s="5">
        <v>2483.0</v>
      </c>
      <c r="D322" s="6">
        <v>2635375.0</v>
      </c>
    </row>
    <row r="323">
      <c r="A323" s="4" t="s">
        <v>349</v>
      </c>
      <c r="B323" s="4" t="s">
        <v>53</v>
      </c>
      <c r="C323" s="5">
        <v>5570.0</v>
      </c>
      <c r="D323" s="6">
        <v>1389920.0</v>
      </c>
    </row>
    <row r="324">
      <c r="A324" s="4" t="s">
        <v>350</v>
      </c>
      <c r="B324" s="4" t="s">
        <v>40</v>
      </c>
      <c r="C324" s="5">
        <v>8807.0</v>
      </c>
      <c r="D324" s="6">
        <v>1379647.0</v>
      </c>
    </row>
    <row r="325">
      <c r="A325" s="4" t="s">
        <v>351</v>
      </c>
      <c r="B325" s="4" t="s">
        <v>84</v>
      </c>
      <c r="C325" s="5">
        <v>6598.0</v>
      </c>
      <c r="D325" s="6">
        <v>1206640.0</v>
      </c>
    </row>
    <row r="326">
      <c r="A326" s="4" t="s">
        <v>352</v>
      </c>
      <c r="B326" s="4" t="e">
        <v>#N/A</v>
      </c>
      <c r="C326" s="5">
        <v>6604.0</v>
      </c>
      <c r="D326" s="6">
        <v>658917.0</v>
      </c>
    </row>
    <row r="327">
      <c r="A327" s="4" t="s">
        <v>353</v>
      </c>
      <c r="B327" s="4" t="s">
        <v>15</v>
      </c>
      <c r="C327" s="5">
        <v>5217.0</v>
      </c>
      <c r="D327" s="6">
        <v>1951014.0</v>
      </c>
    </row>
    <row r="328">
      <c r="A328" s="4" t="s">
        <v>354</v>
      </c>
      <c r="B328" s="4" t="s">
        <v>18</v>
      </c>
      <c r="C328" s="5">
        <v>2206.0</v>
      </c>
      <c r="D328" s="6">
        <v>1974551.0</v>
      </c>
    </row>
    <row r="329">
      <c r="A329" s="4" t="s">
        <v>355</v>
      </c>
      <c r="B329" s="4" t="s">
        <v>18</v>
      </c>
      <c r="C329" s="5">
        <v>2345.0</v>
      </c>
      <c r="D329" s="6">
        <v>3086293.0</v>
      </c>
    </row>
    <row r="330">
      <c r="A330" s="4" t="s">
        <v>356</v>
      </c>
      <c r="B330" s="4" t="s">
        <v>5</v>
      </c>
      <c r="C330" s="5">
        <v>8727.0</v>
      </c>
      <c r="D330" s="6">
        <v>4517398.0</v>
      </c>
    </row>
    <row r="331">
      <c r="A331" s="4" t="s">
        <v>357</v>
      </c>
      <c r="B331" s="4" t="s">
        <v>45</v>
      </c>
      <c r="C331" s="5">
        <v>4644.0</v>
      </c>
      <c r="D331" s="6">
        <v>1618345.0</v>
      </c>
    </row>
    <row r="332">
      <c r="A332" s="4" t="s">
        <v>358</v>
      </c>
      <c r="B332" s="4" t="s">
        <v>36</v>
      </c>
      <c r="C332" s="10">
        <v>410.0</v>
      </c>
      <c r="D332" s="6">
        <v>424483.0</v>
      </c>
    </row>
    <row r="333">
      <c r="A333" s="4" t="s">
        <v>359</v>
      </c>
      <c r="B333" s="4" t="s">
        <v>125</v>
      </c>
      <c r="C333" s="5">
        <v>5503.0</v>
      </c>
      <c r="D333" s="6">
        <v>437903.0</v>
      </c>
    </row>
    <row r="334">
      <c r="A334" s="4" t="s">
        <v>360</v>
      </c>
      <c r="B334" s="4" t="s">
        <v>36</v>
      </c>
      <c r="C334" s="5">
        <v>2379.0</v>
      </c>
      <c r="D334" s="6">
        <v>870354.0</v>
      </c>
    </row>
    <row r="335">
      <c r="A335" s="4" t="s">
        <v>361</v>
      </c>
      <c r="B335" s="4" t="s">
        <v>5</v>
      </c>
      <c r="C335" s="5">
        <v>17658.0</v>
      </c>
      <c r="D335" s="6">
        <v>4053463.0</v>
      </c>
    </row>
    <row r="336">
      <c r="A336" s="4" t="s">
        <v>362</v>
      </c>
      <c r="B336" s="4" t="s">
        <v>27</v>
      </c>
      <c r="C336" s="5">
        <v>1530.0</v>
      </c>
      <c r="D336" s="6">
        <v>964655.0</v>
      </c>
    </row>
    <row r="337">
      <c r="A337" s="4" t="s">
        <v>363</v>
      </c>
      <c r="B337" s="4" t="s">
        <v>38</v>
      </c>
      <c r="C337" s="5">
        <v>6040.0</v>
      </c>
      <c r="D337" s="6">
        <v>92076.0</v>
      </c>
    </row>
    <row r="338">
      <c r="A338" s="4" t="s">
        <v>364</v>
      </c>
      <c r="B338" s="4" t="s">
        <v>7</v>
      </c>
      <c r="C338" s="5">
        <v>2905.0</v>
      </c>
      <c r="D338" s="6">
        <v>3564544.0</v>
      </c>
    </row>
    <row r="339">
      <c r="A339" s="4" t="s">
        <v>365</v>
      </c>
      <c r="B339" s="4" t="e">
        <v>#N/A</v>
      </c>
      <c r="C339" s="5">
        <v>13841.0</v>
      </c>
      <c r="D339" s="6">
        <v>31564.0</v>
      </c>
    </row>
    <row r="340">
      <c r="A340" s="4" t="s">
        <v>366</v>
      </c>
      <c r="B340" s="4" t="s">
        <v>58</v>
      </c>
      <c r="C340" s="5">
        <v>2277.0</v>
      </c>
      <c r="D340" s="6">
        <v>1042137.0</v>
      </c>
    </row>
    <row r="341">
      <c r="A341" s="4" t="s">
        <v>367</v>
      </c>
      <c r="B341" s="4" t="s">
        <v>43</v>
      </c>
      <c r="C341" s="5">
        <v>1228.0</v>
      </c>
      <c r="D341" s="6">
        <v>1000912.0</v>
      </c>
    </row>
    <row r="342">
      <c r="A342" s="4" t="s">
        <v>368</v>
      </c>
      <c r="B342" s="4" t="s">
        <v>368</v>
      </c>
      <c r="C342" s="10">
        <v>30.0</v>
      </c>
      <c r="D342" s="6">
        <v>64473.0</v>
      </c>
    </row>
    <row r="343">
      <c r="A343" s="4" t="s">
        <v>369</v>
      </c>
      <c r="B343" s="4" t="s">
        <v>7</v>
      </c>
      <c r="C343" s="5">
        <v>5039.0</v>
      </c>
      <c r="D343" s="6">
        <v>1221592.0</v>
      </c>
    </row>
    <row r="344">
      <c r="A344" s="4" t="s">
        <v>370</v>
      </c>
      <c r="B344" s="4" t="s">
        <v>113</v>
      </c>
      <c r="C344" s="5">
        <v>4291.0</v>
      </c>
      <c r="D344" s="6">
        <v>726978.0</v>
      </c>
    </row>
    <row r="345">
      <c r="A345" s="4" t="s">
        <v>371</v>
      </c>
      <c r="B345" s="4" t="s">
        <v>11</v>
      </c>
      <c r="C345" s="5">
        <v>7157.0</v>
      </c>
      <c r="D345" s="6">
        <v>2454196.0</v>
      </c>
    </row>
    <row r="346">
      <c r="A346" s="4" t="s">
        <v>372</v>
      </c>
      <c r="B346" s="4" t="s">
        <v>13</v>
      </c>
      <c r="C346" s="5">
        <v>2557.0</v>
      </c>
      <c r="D346" s="6">
        <v>117894.0</v>
      </c>
    </row>
    <row r="347">
      <c r="A347" s="4" t="s">
        <v>373</v>
      </c>
      <c r="B347" s="4" t="s">
        <v>36</v>
      </c>
      <c r="C347" s="5">
        <v>45110.0</v>
      </c>
      <c r="D347" s="6">
        <v>133487.0</v>
      </c>
    </row>
    <row r="348">
      <c r="A348" s="4" t="s">
        <v>374</v>
      </c>
      <c r="B348" s="4" t="s">
        <v>113</v>
      </c>
      <c r="C348" s="5">
        <v>1502.0</v>
      </c>
      <c r="D348" s="6">
        <v>461790.0</v>
      </c>
    </row>
    <row r="349">
      <c r="A349" s="4" t="s">
        <v>375</v>
      </c>
      <c r="B349" s="4" t="s">
        <v>38</v>
      </c>
      <c r="C349" s="5">
        <v>5212.0</v>
      </c>
      <c r="D349" s="6">
        <v>145726.0</v>
      </c>
    </row>
    <row r="350">
      <c r="A350" s="4" t="s">
        <v>376</v>
      </c>
      <c r="B350" s="4" t="s">
        <v>185</v>
      </c>
      <c r="C350" s="10">
        <v>562.0</v>
      </c>
      <c r="D350" s="6">
        <v>50484.0</v>
      </c>
    </row>
    <row r="351">
      <c r="A351" s="4" t="s">
        <v>377</v>
      </c>
      <c r="B351" s="4" t="s">
        <v>38</v>
      </c>
      <c r="C351" s="5">
        <v>3900.0</v>
      </c>
      <c r="D351" s="6">
        <v>54080.0</v>
      </c>
    </row>
    <row r="352">
      <c r="A352" s="4" t="s">
        <v>378</v>
      </c>
      <c r="B352" s="4" t="s">
        <v>38</v>
      </c>
      <c r="C352" s="5">
        <v>3508.0</v>
      </c>
      <c r="D352" s="6">
        <v>83030.0</v>
      </c>
    </row>
    <row r="353">
      <c r="A353" s="4" t="s">
        <v>379</v>
      </c>
      <c r="B353" s="4" t="s">
        <v>7</v>
      </c>
      <c r="C353" s="5">
        <v>2528.0</v>
      </c>
      <c r="D353" s="6">
        <v>4589838.0</v>
      </c>
    </row>
    <row r="354">
      <c r="A354" s="4" t="s">
        <v>380</v>
      </c>
      <c r="B354" s="4" t="s">
        <v>32</v>
      </c>
      <c r="C354" s="5">
        <v>3578.0</v>
      </c>
      <c r="D354" s="6">
        <v>3498739.0</v>
      </c>
    </row>
    <row r="355">
      <c r="A355" s="4" t="s">
        <v>381</v>
      </c>
      <c r="B355" s="4" t="s">
        <v>13</v>
      </c>
      <c r="C355" s="5">
        <v>4536.0</v>
      </c>
      <c r="D355" s="6">
        <v>161428.0</v>
      </c>
    </row>
    <row r="356">
      <c r="A356" s="4" t="s">
        <v>382</v>
      </c>
      <c r="B356" s="4" t="s">
        <v>43</v>
      </c>
      <c r="C356" s="5">
        <v>1788.0</v>
      </c>
      <c r="D356" s="6">
        <v>2001762.0</v>
      </c>
    </row>
    <row r="357">
      <c r="A357" s="4" t="s">
        <v>383</v>
      </c>
      <c r="B357" s="4" t="s">
        <v>43</v>
      </c>
      <c r="C357" s="5">
        <v>3501.0</v>
      </c>
      <c r="D357" s="6">
        <v>4487379.0</v>
      </c>
    </row>
    <row r="358">
      <c r="A358" s="4" t="s">
        <v>384</v>
      </c>
      <c r="B358" s="4" t="s">
        <v>45</v>
      </c>
      <c r="C358" s="5">
        <v>3420.0</v>
      </c>
      <c r="D358" s="6">
        <v>1726601.0</v>
      </c>
    </row>
    <row r="359">
      <c r="A359" s="4" t="s">
        <v>385</v>
      </c>
      <c r="B359" s="4" t="s">
        <v>7</v>
      </c>
      <c r="C359" s="5">
        <v>1840.0</v>
      </c>
      <c r="D359" s="6">
        <v>1564708.0</v>
      </c>
    </row>
    <row r="360">
      <c r="A360" s="4" t="s">
        <v>386</v>
      </c>
      <c r="B360" s="4" t="s">
        <v>7</v>
      </c>
      <c r="C360" s="5">
        <v>2952.0</v>
      </c>
      <c r="D360" s="6">
        <v>2684703.0</v>
      </c>
    </row>
    <row r="361">
      <c r="A361" s="4" t="s">
        <v>387</v>
      </c>
      <c r="B361" s="4" t="s">
        <v>84</v>
      </c>
      <c r="C361" s="5">
        <v>4790.0</v>
      </c>
      <c r="D361" s="6">
        <v>1032754.0</v>
      </c>
    </row>
    <row r="362">
      <c r="A362" s="4" t="s">
        <v>388</v>
      </c>
      <c r="B362" s="4" t="s">
        <v>5</v>
      </c>
      <c r="C362" s="5">
        <v>18432.0</v>
      </c>
      <c r="D362" s="6">
        <v>4053028.0</v>
      </c>
    </row>
    <row r="363">
      <c r="A363" s="4" t="s">
        <v>389</v>
      </c>
      <c r="B363" s="4" t="s">
        <v>312</v>
      </c>
      <c r="C363" s="10">
        <v>9.0</v>
      </c>
      <c r="D363" s="6">
        <v>41816.0</v>
      </c>
    </row>
    <row r="364">
      <c r="A364" s="4" t="s">
        <v>390</v>
      </c>
      <c r="B364" s="4" t="s">
        <v>27</v>
      </c>
      <c r="C364" s="5">
        <v>1899.0</v>
      </c>
      <c r="D364" s="6">
        <v>922088.0</v>
      </c>
    </row>
    <row r="365">
      <c r="A365" s="4" t="s">
        <v>391</v>
      </c>
      <c r="B365" s="4" t="s">
        <v>9</v>
      </c>
      <c r="C365" s="5">
        <v>4401.0</v>
      </c>
      <c r="D365" s="6">
        <v>2035064.0</v>
      </c>
    </row>
    <row r="366">
      <c r="A366" s="4" t="s">
        <v>392</v>
      </c>
      <c r="B366" s="4" t="s">
        <v>7</v>
      </c>
      <c r="C366" s="5">
        <v>3144.0</v>
      </c>
      <c r="D366" s="6">
        <v>875958.0</v>
      </c>
    </row>
    <row r="367">
      <c r="A367" s="4" t="s">
        <v>393</v>
      </c>
      <c r="B367" s="4" t="s">
        <v>7</v>
      </c>
      <c r="C367" s="5">
        <v>2760.0</v>
      </c>
      <c r="D367" s="6">
        <v>1868529.0</v>
      </c>
    </row>
    <row r="368">
      <c r="A368" s="4" t="s">
        <v>394</v>
      </c>
      <c r="B368" s="4" t="s">
        <v>18</v>
      </c>
      <c r="C368" s="5">
        <v>3554.0</v>
      </c>
      <c r="D368" s="6">
        <v>4112920.0</v>
      </c>
    </row>
    <row r="369">
      <c r="A369" s="4" t="s">
        <v>395</v>
      </c>
      <c r="B369" s="4" t="s">
        <v>71</v>
      </c>
      <c r="C369" s="5">
        <v>3733.0</v>
      </c>
      <c r="D369" s="6">
        <v>3988845.0</v>
      </c>
    </row>
    <row r="370">
      <c r="A370" s="4" t="s">
        <v>396</v>
      </c>
      <c r="B370" s="4" t="s">
        <v>40</v>
      </c>
      <c r="C370" s="5">
        <v>5791.0</v>
      </c>
      <c r="D370" s="6">
        <v>613192.0</v>
      </c>
    </row>
    <row r="371">
      <c r="A371" s="4" t="s">
        <v>397</v>
      </c>
      <c r="B371" s="4" t="s">
        <v>13</v>
      </c>
      <c r="C371" s="5">
        <v>3025.0</v>
      </c>
      <c r="D371" s="6">
        <v>86364.0</v>
      </c>
    </row>
    <row r="372">
      <c r="A372" s="4" t="s">
        <v>398</v>
      </c>
      <c r="B372" s="4" t="s">
        <v>125</v>
      </c>
      <c r="C372" s="5">
        <v>3950.0</v>
      </c>
      <c r="D372" s="6">
        <v>999777.0</v>
      </c>
    </row>
    <row r="373">
      <c r="A373" s="4" t="s">
        <v>399</v>
      </c>
      <c r="B373" s="4" t="s">
        <v>21</v>
      </c>
      <c r="C373" s="5">
        <v>5800.0</v>
      </c>
      <c r="D373" s="6">
        <v>1054905.0</v>
      </c>
    </row>
    <row r="374">
      <c r="A374" s="4" t="s">
        <v>400</v>
      </c>
      <c r="B374" s="4" t="s">
        <v>21</v>
      </c>
      <c r="C374" s="5">
        <v>5535.0</v>
      </c>
      <c r="D374" s="6">
        <v>1340411.0</v>
      </c>
    </row>
    <row r="375">
      <c r="A375" s="4" t="s">
        <v>401</v>
      </c>
      <c r="B375" s="4" t="s">
        <v>53</v>
      </c>
      <c r="C375" s="5">
        <v>4962.0</v>
      </c>
      <c r="D375" s="6">
        <v>1805769.0</v>
      </c>
    </row>
    <row r="376">
      <c r="A376" s="4" t="s">
        <v>402</v>
      </c>
      <c r="B376" s="4" t="s">
        <v>32</v>
      </c>
      <c r="C376" s="5">
        <v>2198.0</v>
      </c>
      <c r="D376" s="6">
        <v>769751.0</v>
      </c>
    </row>
    <row r="377">
      <c r="A377" s="4" t="s">
        <v>403</v>
      </c>
      <c r="B377" s="4" t="s">
        <v>7</v>
      </c>
      <c r="C377" s="5">
        <v>3340.0</v>
      </c>
      <c r="D377" s="6">
        <v>2547184.0</v>
      </c>
    </row>
    <row r="378">
      <c r="A378" s="4" t="s">
        <v>404</v>
      </c>
      <c r="B378" s="4" t="s">
        <v>7</v>
      </c>
      <c r="C378" s="5">
        <v>1713.0</v>
      </c>
      <c r="D378" s="6">
        <v>2205968.0</v>
      </c>
    </row>
    <row r="379">
      <c r="A379" s="4" t="s">
        <v>405</v>
      </c>
      <c r="B379" s="4" t="s">
        <v>40</v>
      </c>
      <c r="C379" s="5">
        <v>10418.0</v>
      </c>
      <c r="D379" s="6">
        <v>2519738.0</v>
      </c>
    </row>
    <row r="380">
      <c r="A380" s="4" t="s">
        <v>406</v>
      </c>
      <c r="B380" s="4" t="s">
        <v>5</v>
      </c>
      <c r="C380" s="5">
        <v>9699.0</v>
      </c>
      <c r="D380" s="6">
        <v>3033288.0</v>
      </c>
    </row>
    <row r="381">
      <c r="A381" s="4" t="s">
        <v>407</v>
      </c>
      <c r="B381" s="4" t="s">
        <v>7</v>
      </c>
      <c r="C381" s="5">
        <v>2559.0</v>
      </c>
      <c r="D381" s="6">
        <v>3443689.0</v>
      </c>
    </row>
    <row r="382">
      <c r="A382" s="4" t="s">
        <v>408</v>
      </c>
      <c r="B382" s="4" t="s">
        <v>27</v>
      </c>
      <c r="C382" s="5">
        <v>1507.0</v>
      </c>
      <c r="D382" s="6">
        <v>1089263.0</v>
      </c>
    </row>
    <row r="383">
      <c r="A383" s="4" t="s">
        <v>409</v>
      </c>
      <c r="B383" s="4" t="s">
        <v>7</v>
      </c>
      <c r="C383" s="5">
        <v>4405.0</v>
      </c>
      <c r="D383" s="6">
        <v>2496970.0</v>
      </c>
    </row>
    <row r="384">
      <c r="A384" s="4" t="s">
        <v>410</v>
      </c>
      <c r="B384" s="4" t="s">
        <v>32</v>
      </c>
      <c r="C384" s="5">
        <v>2242.0</v>
      </c>
      <c r="D384" s="6">
        <v>995746.0</v>
      </c>
    </row>
    <row r="385">
      <c r="A385" s="4" t="s">
        <v>411</v>
      </c>
      <c r="B385" s="4" t="s">
        <v>185</v>
      </c>
      <c r="C385" s="5">
        <v>1615.0</v>
      </c>
      <c r="D385" s="6">
        <v>194622.0</v>
      </c>
    </row>
    <row r="386">
      <c r="A386" s="4" t="s">
        <v>412</v>
      </c>
      <c r="B386" s="4" t="s">
        <v>185</v>
      </c>
      <c r="C386" s="5">
        <v>1786.0</v>
      </c>
      <c r="D386" s="6">
        <v>250260.0</v>
      </c>
    </row>
    <row r="387">
      <c r="A387" s="4" t="s">
        <v>413</v>
      </c>
      <c r="B387" s="4" t="s">
        <v>7</v>
      </c>
      <c r="C387" s="5">
        <v>3718.0</v>
      </c>
      <c r="D387" s="6">
        <v>4772006.0</v>
      </c>
    </row>
    <row r="388">
      <c r="A388" s="4" t="s">
        <v>414</v>
      </c>
      <c r="B388" s="4" t="s">
        <v>21</v>
      </c>
      <c r="C388" s="5">
        <v>4989.0</v>
      </c>
      <c r="D388" s="6">
        <v>1965970.0</v>
      </c>
    </row>
    <row r="389">
      <c r="A389" s="4" t="s">
        <v>415</v>
      </c>
      <c r="B389" s="4" t="s">
        <v>58</v>
      </c>
      <c r="C389" s="5">
        <v>1551.0</v>
      </c>
      <c r="D389" s="6">
        <v>957423.0</v>
      </c>
    </row>
    <row r="390">
      <c r="A390" s="4" t="s">
        <v>416</v>
      </c>
      <c r="B390" s="4" t="s">
        <v>32</v>
      </c>
      <c r="C390" s="5">
        <v>2593.0</v>
      </c>
      <c r="D390" s="6">
        <v>901896.0</v>
      </c>
    </row>
    <row r="391">
      <c r="A391" s="4" t="s">
        <v>417</v>
      </c>
      <c r="B391" s="4" t="e">
        <v>#N/A</v>
      </c>
      <c r="C391" s="10">
        <v>157.0</v>
      </c>
      <c r="D391" s="6">
        <v>3085411.0</v>
      </c>
    </row>
    <row r="392">
      <c r="A392" s="4" t="s">
        <v>418</v>
      </c>
      <c r="B392" s="4" t="s">
        <v>11</v>
      </c>
      <c r="C392" s="10">
        <v>446.0</v>
      </c>
      <c r="D392" s="6">
        <v>9356962.0</v>
      </c>
    </row>
    <row r="393">
      <c r="A393" s="4" t="s">
        <v>419</v>
      </c>
      <c r="B393" s="4" t="s">
        <v>43</v>
      </c>
      <c r="C393" s="5">
        <v>1419.0</v>
      </c>
      <c r="D393" s="6">
        <v>1367765.0</v>
      </c>
    </row>
    <row r="394">
      <c r="A394" s="4" t="s">
        <v>420</v>
      </c>
      <c r="B394" s="4" t="s">
        <v>71</v>
      </c>
      <c r="C394" s="5">
        <v>5324.0</v>
      </c>
      <c r="D394" s="6">
        <v>7103807.0</v>
      </c>
    </row>
    <row r="395">
      <c r="A395" s="4" t="s">
        <v>421</v>
      </c>
      <c r="B395" s="4" t="s">
        <v>7</v>
      </c>
      <c r="C395" s="5">
        <v>4008.0</v>
      </c>
      <c r="D395" s="6">
        <v>4143512.0</v>
      </c>
    </row>
    <row r="396">
      <c r="A396" s="4" t="s">
        <v>422</v>
      </c>
      <c r="B396" s="4" t="s">
        <v>43</v>
      </c>
      <c r="C396" s="5">
        <v>3172.0</v>
      </c>
      <c r="D396" s="6">
        <v>4801062.0</v>
      </c>
    </row>
    <row r="397">
      <c r="A397" s="4" t="s">
        <v>423</v>
      </c>
      <c r="B397" s="4" t="s">
        <v>53</v>
      </c>
      <c r="C397" s="5">
        <v>6307.0</v>
      </c>
      <c r="D397" s="6">
        <v>3001127.0</v>
      </c>
    </row>
    <row r="398">
      <c r="A398" s="4" t="s">
        <v>424</v>
      </c>
      <c r="B398" s="4" t="s">
        <v>40</v>
      </c>
      <c r="C398" s="5">
        <v>5291.0</v>
      </c>
      <c r="D398" s="6">
        <v>1220946.0</v>
      </c>
    </row>
    <row r="399">
      <c r="A399" s="4" t="s">
        <v>425</v>
      </c>
      <c r="B399" s="4" t="s">
        <v>71</v>
      </c>
      <c r="C399" s="5">
        <v>3927.0</v>
      </c>
      <c r="D399" s="6">
        <v>5167600.0</v>
      </c>
    </row>
    <row r="400">
      <c r="A400" s="4" t="s">
        <v>426</v>
      </c>
      <c r="B400" s="4" t="s">
        <v>58</v>
      </c>
      <c r="C400" s="5">
        <v>3973.0</v>
      </c>
      <c r="D400" s="6">
        <v>2823768.0</v>
      </c>
    </row>
    <row r="401">
      <c r="A401" s="4" t="s">
        <v>427</v>
      </c>
      <c r="B401" s="4" t="s">
        <v>45</v>
      </c>
      <c r="C401" s="5">
        <v>4745.0</v>
      </c>
      <c r="D401" s="6">
        <v>1750176.0</v>
      </c>
    </row>
    <row r="402">
      <c r="A402" s="4" t="s">
        <v>428</v>
      </c>
      <c r="B402" s="4" t="s">
        <v>15</v>
      </c>
      <c r="C402" s="5">
        <v>17718.0</v>
      </c>
      <c r="D402" s="6">
        <v>3307743.0</v>
      </c>
    </row>
    <row r="403">
      <c r="A403" s="4" t="s">
        <v>429</v>
      </c>
      <c r="B403" s="4" t="s">
        <v>11</v>
      </c>
      <c r="C403" s="5">
        <v>9892.0</v>
      </c>
      <c r="D403" s="6">
        <v>4653570.0</v>
      </c>
    </row>
    <row r="404">
      <c r="A404" s="4" t="s">
        <v>430</v>
      </c>
      <c r="B404" s="4" t="s">
        <v>24</v>
      </c>
      <c r="C404" s="5">
        <v>4251.0</v>
      </c>
      <c r="D404" s="6">
        <v>954605.0</v>
      </c>
    </row>
    <row r="405">
      <c r="A405" s="4" t="s">
        <v>431</v>
      </c>
      <c r="B405" s="4" t="s">
        <v>43</v>
      </c>
      <c r="C405" s="5">
        <v>2355.0</v>
      </c>
      <c r="D405" s="6">
        <v>2877653.0</v>
      </c>
    </row>
    <row r="406">
      <c r="A406" s="4" t="s">
        <v>432</v>
      </c>
      <c r="B406" s="4" t="s">
        <v>58</v>
      </c>
      <c r="C406" s="5">
        <v>1052.0</v>
      </c>
      <c r="D406" s="6">
        <v>771639.0</v>
      </c>
    </row>
    <row r="407">
      <c r="A407" s="4" t="s">
        <v>433</v>
      </c>
      <c r="B407" s="4" t="s">
        <v>5</v>
      </c>
      <c r="C407" s="5">
        <v>14240.0</v>
      </c>
      <c r="D407" s="6">
        <v>3488809.0</v>
      </c>
    </row>
    <row r="408">
      <c r="A408" s="4" t="s">
        <v>434</v>
      </c>
      <c r="B408" s="4" t="s">
        <v>45</v>
      </c>
      <c r="C408" s="5">
        <v>1684.0</v>
      </c>
      <c r="D408" s="6">
        <v>1870374.0</v>
      </c>
    </row>
    <row r="409">
      <c r="A409" s="4" t="s">
        <v>435</v>
      </c>
      <c r="B409" s="4" t="s">
        <v>11</v>
      </c>
      <c r="C409" s="5">
        <v>10528.0</v>
      </c>
      <c r="D409" s="6">
        <v>3361292.0</v>
      </c>
    </row>
    <row r="410">
      <c r="A410" s="4" t="s">
        <v>436</v>
      </c>
      <c r="B410" s="4" t="s">
        <v>11</v>
      </c>
      <c r="C410" s="5">
        <v>5955.0</v>
      </c>
      <c r="D410" s="6">
        <v>1648295.0</v>
      </c>
    </row>
    <row r="411">
      <c r="A411" s="4" t="s">
        <v>437</v>
      </c>
      <c r="B411" s="4" t="s">
        <v>84</v>
      </c>
      <c r="C411" s="5">
        <v>4653.0</v>
      </c>
      <c r="D411" s="6">
        <v>139820.0</v>
      </c>
    </row>
    <row r="412">
      <c r="A412" s="4" t="s">
        <v>438</v>
      </c>
      <c r="B412" s="4" t="s">
        <v>9</v>
      </c>
      <c r="C412" s="5">
        <v>2817.0</v>
      </c>
      <c r="D412" s="6">
        <v>590297.0</v>
      </c>
    </row>
    <row r="413">
      <c r="A413" s="4" t="s">
        <v>439</v>
      </c>
      <c r="B413" s="4" t="s">
        <v>21</v>
      </c>
      <c r="C413" s="5">
        <v>5133.0</v>
      </c>
      <c r="D413" s="6">
        <v>1091854.0</v>
      </c>
    </row>
    <row r="414">
      <c r="A414" s="4" t="s">
        <v>440</v>
      </c>
      <c r="B414" s="4" t="s">
        <v>11</v>
      </c>
      <c r="C414" s="5">
        <v>15530.0</v>
      </c>
      <c r="D414" s="6">
        <v>6107187.0</v>
      </c>
    </row>
    <row r="415">
      <c r="A415" s="4" t="s">
        <v>441</v>
      </c>
      <c r="B415" s="4" t="s">
        <v>9</v>
      </c>
      <c r="C415" s="5">
        <v>2246.0</v>
      </c>
      <c r="D415" s="6">
        <v>1329672.0</v>
      </c>
    </row>
    <row r="416">
      <c r="A416" s="4" t="s">
        <v>442</v>
      </c>
      <c r="B416" s="4" t="s">
        <v>43</v>
      </c>
      <c r="C416" s="5">
        <v>2494.0</v>
      </c>
      <c r="D416" s="6">
        <v>2219146.0</v>
      </c>
    </row>
    <row r="417">
      <c r="A417" s="4" t="s">
        <v>443</v>
      </c>
      <c r="B417" s="4" t="s">
        <v>40</v>
      </c>
      <c r="C417" s="5">
        <v>3890.0</v>
      </c>
      <c r="D417" s="6">
        <v>962789.0</v>
      </c>
    </row>
    <row r="418">
      <c r="A418" s="4" t="s">
        <v>444</v>
      </c>
      <c r="B418" s="4" t="s">
        <v>21</v>
      </c>
      <c r="C418" s="5">
        <v>4256.0</v>
      </c>
      <c r="D418" s="6">
        <v>826067.0</v>
      </c>
    </row>
    <row r="419">
      <c r="A419" s="4" t="s">
        <v>445</v>
      </c>
      <c r="B419" s="4" t="s">
        <v>446</v>
      </c>
      <c r="C419" s="10">
        <v>35.0</v>
      </c>
      <c r="D419" s="6">
        <v>142004.0</v>
      </c>
    </row>
    <row r="420">
      <c r="A420" s="4" t="s">
        <v>447</v>
      </c>
      <c r="B420" s="4" t="s">
        <v>448</v>
      </c>
      <c r="C420" s="5">
        <v>1841.0</v>
      </c>
      <c r="D420" s="6">
        <v>36842.0</v>
      </c>
    </row>
    <row r="421">
      <c r="A421" s="4" t="s">
        <v>449</v>
      </c>
      <c r="B421" s="4" t="s">
        <v>5</v>
      </c>
      <c r="C421" s="5">
        <v>7956.0</v>
      </c>
      <c r="D421" s="6">
        <v>2551335.0</v>
      </c>
    </row>
    <row r="422">
      <c r="A422" s="4" t="s">
        <v>450</v>
      </c>
      <c r="B422" s="4" t="e">
        <v>#N/A</v>
      </c>
      <c r="C422" s="10">
        <v>61.0</v>
      </c>
      <c r="D422" s="6">
        <v>887978.0</v>
      </c>
    </row>
    <row r="423">
      <c r="A423" s="4" t="s">
        <v>451</v>
      </c>
      <c r="B423" s="4" t="e">
        <v>#N/A</v>
      </c>
      <c r="C423" s="5">
        <v>3736.0</v>
      </c>
      <c r="D423" s="6">
        <v>105597.0</v>
      </c>
    </row>
    <row r="424">
      <c r="A424" s="4" t="s">
        <v>452</v>
      </c>
      <c r="B424" s="4" t="e">
        <v>#N/A</v>
      </c>
      <c r="C424" s="5">
        <v>4226.0</v>
      </c>
      <c r="D424" s="6">
        <v>43709.0</v>
      </c>
    </row>
    <row r="425">
      <c r="A425" s="4" t="s">
        <v>453</v>
      </c>
      <c r="B425" s="4" t="e">
        <v>#N/A</v>
      </c>
      <c r="C425" s="10">
        <v>62.0</v>
      </c>
      <c r="D425" s="6">
        <v>2241624.0</v>
      </c>
    </row>
    <row r="426">
      <c r="A426" s="4" t="s">
        <v>454</v>
      </c>
      <c r="B426" s="4" t="s">
        <v>455</v>
      </c>
      <c r="C426" s="5">
        <v>1736.0</v>
      </c>
      <c r="D426" s="6">
        <v>818008.0</v>
      </c>
    </row>
    <row r="427">
      <c r="A427" s="4" t="s">
        <v>456</v>
      </c>
      <c r="B427" s="4" t="s">
        <v>170</v>
      </c>
      <c r="C427" s="5">
        <v>2036.0</v>
      </c>
      <c r="D427" s="6">
        <v>693947.0</v>
      </c>
    </row>
    <row r="428">
      <c r="A428" s="4" t="s">
        <v>457</v>
      </c>
      <c r="B428" s="4" t="s">
        <v>71</v>
      </c>
      <c r="C428" s="5">
        <v>4094.0</v>
      </c>
      <c r="D428" s="6">
        <v>1.0009781E7</v>
      </c>
    </row>
    <row r="429">
      <c r="A429" s="4" t="s">
        <v>458</v>
      </c>
      <c r="B429" s="4" t="e">
        <v>#N/A</v>
      </c>
      <c r="C429" s="10">
        <v>443.0</v>
      </c>
      <c r="D429" s="6">
        <v>3656539.0</v>
      </c>
    </row>
    <row r="430">
      <c r="A430" s="4" t="s">
        <v>459</v>
      </c>
      <c r="B430" s="4" t="s">
        <v>40</v>
      </c>
      <c r="C430" s="5">
        <v>3852.0</v>
      </c>
      <c r="D430" s="6">
        <v>610382.0</v>
      </c>
    </row>
    <row r="431">
      <c r="A431" s="4" t="s">
        <v>460</v>
      </c>
      <c r="B431" s="4" t="s">
        <v>11</v>
      </c>
      <c r="C431" s="5">
        <v>7569.0</v>
      </c>
      <c r="D431" s="6">
        <v>1657576.0</v>
      </c>
    </row>
    <row r="432">
      <c r="A432" s="4" t="s">
        <v>461</v>
      </c>
      <c r="B432" s="4" t="s">
        <v>113</v>
      </c>
      <c r="C432" s="5">
        <v>1811.0</v>
      </c>
      <c r="D432" s="6">
        <v>900422.0</v>
      </c>
    </row>
    <row r="433">
      <c r="A433" s="4" t="s">
        <v>462</v>
      </c>
      <c r="B433" s="4" t="s">
        <v>18</v>
      </c>
      <c r="C433" s="5">
        <v>4482.0</v>
      </c>
      <c r="D433" s="6">
        <v>2809934.0</v>
      </c>
    </row>
    <row r="434">
      <c r="A434" s="4" t="s">
        <v>463</v>
      </c>
      <c r="B434" s="4" t="s">
        <v>113</v>
      </c>
      <c r="C434" s="5">
        <v>4393.0</v>
      </c>
      <c r="D434" s="6">
        <v>1939869.0</v>
      </c>
    </row>
    <row r="435">
      <c r="A435" s="4" t="s">
        <v>464</v>
      </c>
      <c r="B435" s="4" t="s">
        <v>15</v>
      </c>
      <c r="C435" s="5">
        <v>12387.0</v>
      </c>
      <c r="D435" s="6">
        <v>2037573.0</v>
      </c>
    </row>
    <row r="436">
      <c r="A436" s="4" t="s">
        <v>465</v>
      </c>
      <c r="B436" s="4" t="s">
        <v>27</v>
      </c>
      <c r="C436" s="5">
        <v>1359.0</v>
      </c>
      <c r="D436" s="6">
        <v>1042708.0</v>
      </c>
    </row>
    <row r="437">
      <c r="A437" s="4" t="s">
        <v>466</v>
      </c>
      <c r="B437" s="4" t="s">
        <v>27</v>
      </c>
      <c r="C437" s="10">
        <v>898.0</v>
      </c>
      <c r="D437" s="6">
        <v>561293.0</v>
      </c>
    </row>
    <row r="438">
      <c r="A438" s="4" t="s">
        <v>467</v>
      </c>
      <c r="B438" s="4" t="s">
        <v>9</v>
      </c>
      <c r="C438" s="5">
        <v>5231.0</v>
      </c>
      <c r="D438" s="6">
        <v>2390776.0</v>
      </c>
    </row>
    <row r="439">
      <c r="A439" s="4" t="s">
        <v>468</v>
      </c>
      <c r="B439" s="4" t="s">
        <v>27</v>
      </c>
      <c r="C439" s="5">
        <v>1268.0</v>
      </c>
      <c r="D439" s="6">
        <v>1205437.0</v>
      </c>
    </row>
    <row r="440">
      <c r="A440" s="4" t="s">
        <v>469</v>
      </c>
      <c r="B440" s="4" t="s">
        <v>21</v>
      </c>
      <c r="C440" s="5">
        <v>7135.0</v>
      </c>
      <c r="D440" s="6">
        <v>1016520.0</v>
      </c>
    </row>
    <row r="441">
      <c r="A441" s="4" t="s">
        <v>470</v>
      </c>
      <c r="B441" s="4" t="e">
        <v>#N/A</v>
      </c>
      <c r="C441" s="5">
        <v>3462.0</v>
      </c>
      <c r="D441" s="6">
        <v>176573.0</v>
      </c>
    </row>
    <row r="442">
      <c r="A442" s="4" t="s">
        <v>471</v>
      </c>
      <c r="B442" s="4" t="s">
        <v>11</v>
      </c>
      <c r="C442" s="5">
        <v>6214.0</v>
      </c>
      <c r="D442" s="6">
        <v>1836086.0</v>
      </c>
    </row>
    <row r="443">
      <c r="A443" s="4" t="s">
        <v>472</v>
      </c>
      <c r="B443" s="4" t="s">
        <v>71</v>
      </c>
      <c r="C443" s="5">
        <v>9368.0</v>
      </c>
      <c r="D443" s="6">
        <v>5913457.0</v>
      </c>
    </row>
    <row r="444">
      <c r="A444" s="4" t="s">
        <v>473</v>
      </c>
      <c r="B444" s="4" t="s">
        <v>43</v>
      </c>
      <c r="C444" s="5">
        <v>5228.0</v>
      </c>
      <c r="D444" s="6">
        <v>3935042.0</v>
      </c>
    </row>
    <row r="445">
      <c r="A445" s="4" t="s">
        <v>474</v>
      </c>
      <c r="B445" s="4" t="s">
        <v>113</v>
      </c>
      <c r="C445" s="5">
        <v>7224.0</v>
      </c>
      <c r="D445" s="6">
        <v>1502338.0</v>
      </c>
    </row>
    <row r="446">
      <c r="A446" s="4" t="s">
        <v>475</v>
      </c>
      <c r="B446" s="4" t="s">
        <v>9</v>
      </c>
      <c r="C446" s="5">
        <v>5792.0</v>
      </c>
      <c r="D446" s="6">
        <v>1343734.0</v>
      </c>
    </row>
    <row r="447">
      <c r="A447" s="4" t="s">
        <v>476</v>
      </c>
      <c r="B447" s="4" t="s">
        <v>18</v>
      </c>
      <c r="C447" s="5">
        <v>2652.0</v>
      </c>
      <c r="D447" s="6">
        <v>1197412.0</v>
      </c>
    </row>
    <row r="448">
      <c r="A448" s="4" t="s">
        <v>477</v>
      </c>
      <c r="B448" s="4" t="s">
        <v>32</v>
      </c>
      <c r="C448" s="5">
        <v>3325.0</v>
      </c>
      <c r="D448" s="6">
        <v>1895686.0</v>
      </c>
    </row>
    <row r="449">
      <c r="A449" s="4" t="s">
        <v>478</v>
      </c>
      <c r="B449" s="4" t="s">
        <v>43</v>
      </c>
      <c r="C449" s="5">
        <v>3202.0</v>
      </c>
      <c r="D449" s="6">
        <v>5838465.0</v>
      </c>
    </row>
    <row r="450">
      <c r="A450" s="4" t="s">
        <v>479</v>
      </c>
      <c r="B450" s="4" t="s">
        <v>45</v>
      </c>
      <c r="C450" s="5">
        <v>5129.0</v>
      </c>
      <c r="D450" s="6">
        <v>1879809.0</v>
      </c>
    </row>
    <row r="451">
      <c r="A451" s="4" t="s">
        <v>480</v>
      </c>
      <c r="B451" s="4" t="s">
        <v>185</v>
      </c>
      <c r="C451" s="5">
        <v>1651.0</v>
      </c>
      <c r="D451" s="6">
        <v>95219.0</v>
      </c>
    </row>
    <row r="452">
      <c r="A452" s="4" t="s">
        <v>481</v>
      </c>
      <c r="B452" s="4" t="s">
        <v>185</v>
      </c>
      <c r="C452" s="5">
        <v>2026.0</v>
      </c>
      <c r="D452" s="6">
        <v>163418.0</v>
      </c>
    </row>
    <row r="453">
      <c r="A453" s="4" t="s">
        <v>482</v>
      </c>
      <c r="B453" s="4" t="s">
        <v>7</v>
      </c>
      <c r="C453" s="5">
        <v>3686.0</v>
      </c>
      <c r="D453" s="6">
        <v>2031007.0</v>
      </c>
    </row>
    <row r="454">
      <c r="A454" s="4" t="s">
        <v>483</v>
      </c>
      <c r="B454" s="4" t="s">
        <v>24</v>
      </c>
      <c r="C454" s="5">
        <v>7090.0</v>
      </c>
      <c r="D454" s="6">
        <v>483439.0</v>
      </c>
    </row>
    <row r="455">
      <c r="A455" s="4" t="s">
        <v>484</v>
      </c>
      <c r="B455" s="4" t="s">
        <v>9</v>
      </c>
      <c r="C455" s="5">
        <v>2316.0</v>
      </c>
      <c r="D455" s="6">
        <v>585449.0</v>
      </c>
    </row>
    <row r="456">
      <c r="A456" s="4" t="s">
        <v>485</v>
      </c>
      <c r="B456" s="4" t="s">
        <v>5</v>
      </c>
      <c r="C456" s="5">
        <v>17626.0</v>
      </c>
      <c r="D456" s="6">
        <v>3397448.0</v>
      </c>
    </row>
    <row r="457">
      <c r="A457" s="4" t="s">
        <v>486</v>
      </c>
      <c r="B457" s="4" t="s">
        <v>7</v>
      </c>
      <c r="C457" s="5">
        <v>4449.0</v>
      </c>
      <c r="D457" s="6">
        <v>867848.0</v>
      </c>
    </row>
    <row r="458">
      <c r="A458" s="4" t="s">
        <v>486</v>
      </c>
      <c r="B458" s="4" t="s">
        <v>7</v>
      </c>
      <c r="C458" s="5">
        <v>3717.0</v>
      </c>
      <c r="D458" s="6">
        <v>3209141.0</v>
      </c>
    </row>
    <row r="459">
      <c r="A459" s="4" t="s">
        <v>312</v>
      </c>
      <c r="B459" s="4" t="s">
        <v>312</v>
      </c>
      <c r="C459" s="10">
        <v>294.0</v>
      </c>
      <c r="D459" s="6">
        <v>950289.0</v>
      </c>
    </row>
    <row r="460">
      <c r="A460" s="4" t="s">
        <v>487</v>
      </c>
      <c r="B460" s="4" t="s">
        <v>45</v>
      </c>
      <c r="C460" s="5">
        <v>4241.0</v>
      </c>
      <c r="D460" s="6">
        <v>1942288.0</v>
      </c>
    </row>
    <row r="461">
      <c r="A461" s="4" t="s">
        <v>488</v>
      </c>
      <c r="B461" s="4" t="s">
        <v>36</v>
      </c>
      <c r="C461" s="5">
        <v>1086.0</v>
      </c>
      <c r="D461" s="6">
        <v>560440.0</v>
      </c>
    </row>
    <row r="462">
      <c r="A462" s="4" t="s">
        <v>489</v>
      </c>
      <c r="B462" s="4" t="s">
        <v>36</v>
      </c>
      <c r="C462" s="5">
        <v>1674.0</v>
      </c>
      <c r="D462" s="6">
        <v>476835.0</v>
      </c>
    </row>
    <row r="463">
      <c r="A463" s="4" t="s">
        <v>490</v>
      </c>
      <c r="B463" s="4" t="s">
        <v>11</v>
      </c>
      <c r="C463" s="5">
        <v>15643.0</v>
      </c>
      <c r="D463" s="6">
        <v>9429408.0</v>
      </c>
    </row>
    <row r="464">
      <c r="A464" s="4" t="s">
        <v>491</v>
      </c>
      <c r="B464" s="4" t="e">
        <v>#N/A</v>
      </c>
      <c r="C464" s="5">
        <v>3968.0</v>
      </c>
      <c r="D464" s="6">
        <v>5099371.0</v>
      </c>
    </row>
    <row r="465">
      <c r="A465" s="4" t="s">
        <v>492</v>
      </c>
      <c r="B465" s="4" t="s">
        <v>71</v>
      </c>
      <c r="C465" s="5">
        <v>4713.0</v>
      </c>
      <c r="D465" s="6">
        <v>5095875.0</v>
      </c>
    </row>
    <row r="466">
      <c r="A466" s="4" t="s">
        <v>493</v>
      </c>
      <c r="B466" s="4" t="s">
        <v>113</v>
      </c>
      <c r="C466" s="5">
        <v>3562.0</v>
      </c>
      <c r="D466" s="6">
        <v>2293919.0</v>
      </c>
    </row>
    <row r="467">
      <c r="A467" s="4" t="s">
        <v>494</v>
      </c>
      <c r="B467" s="4" t="s">
        <v>40</v>
      </c>
      <c r="C467" s="5">
        <v>3479.0</v>
      </c>
      <c r="D467" s="6">
        <v>1698730.0</v>
      </c>
    </row>
    <row r="468">
      <c r="A468" s="4" t="s">
        <v>495</v>
      </c>
      <c r="B468" s="4" t="s">
        <v>43</v>
      </c>
      <c r="C468" s="5">
        <v>3229.0</v>
      </c>
      <c r="D468" s="6">
        <v>3264619.0</v>
      </c>
    </row>
    <row r="469">
      <c r="A469" s="4" t="s">
        <v>496</v>
      </c>
      <c r="B469" s="4" t="s">
        <v>71</v>
      </c>
      <c r="C469" s="5">
        <v>6259.0</v>
      </c>
      <c r="D469" s="6">
        <v>2930115.0</v>
      </c>
    </row>
    <row r="470">
      <c r="A470" s="4" t="s">
        <v>497</v>
      </c>
      <c r="B470" s="4" t="s">
        <v>7</v>
      </c>
      <c r="C470" s="5">
        <v>4609.0</v>
      </c>
      <c r="D470" s="6">
        <v>3405559.0</v>
      </c>
    </row>
    <row r="471">
      <c r="A471" s="4" t="s">
        <v>498</v>
      </c>
      <c r="B471" s="4" t="s">
        <v>53</v>
      </c>
      <c r="C471" s="5">
        <v>8442.0</v>
      </c>
      <c r="D471" s="6">
        <v>1928812.0</v>
      </c>
    </row>
    <row r="472">
      <c r="A472" s="4" t="s">
        <v>499</v>
      </c>
      <c r="B472" s="4" t="s">
        <v>11</v>
      </c>
      <c r="C472" s="5">
        <v>7086.0</v>
      </c>
      <c r="D472" s="6">
        <v>1493984.0</v>
      </c>
    </row>
    <row r="473">
      <c r="A473" s="4" t="s">
        <v>499</v>
      </c>
      <c r="B473" s="4" t="s">
        <v>11</v>
      </c>
      <c r="C473" s="5">
        <v>7152.0</v>
      </c>
      <c r="D473" s="6">
        <v>2634200.0</v>
      </c>
    </row>
    <row r="474">
      <c r="A474" s="4" t="s">
        <v>500</v>
      </c>
      <c r="B474" s="4" t="s">
        <v>84</v>
      </c>
      <c r="C474" s="5">
        <v>12383.0</v>
      </c>
      <c r="D474" s="6">
        <v>4063872.0</v>
      </c>
    </row>
    <row r="475">
      <c r="A475" s="4" t="s">
        <v>501</v>
      </c>
      <c r="B475" s="4" t="s">
        <v>21</v>
      </c>
      <c r="C475" s="5">
        <v>8466.0</v>
      </c>
      <c r="D475" s="6">
        <v>1331597.0</v>
      </c>
    </row>
    <row r="476">
      <c r="A476" s="4" t="s">
        <v>502</v>
      </c>
      <c r="B476" s="4" t="s">
        <v>21</v>
      </c>
      <c r="C476" s="5">
        <v>6153.0</v>
      </c>
      <c r="D476" s="6">
        <v>1545814.0</v>
      </c>
    </row>
    <row r="477">
      <c r="A477" s="4" t="s">
        <v>503</v>
      </c>
      <c r="B477" s="4" t="s">
        <v>9</v>
      </c>
      <c r="C477" s="5">
        <v>11198.0</v>
      </c>
      <c r="D477" s="6">
        <v>3804558.0</v>
      </c>
    </row>
    <row r="478">
      <c r="A478" s="4" t="s">
        <v>504</v>
      </c>
      <c r="B478" s="4" t="s">
        <v>84</v>
      </c>
      <c r="C478" s="5">
        <v>8070.0</v>
      </c>
      <c r="D478" s="6">
        <v>1537133.0</v>
      </c>
    </row>
    <row r="479">
      <c r="A479" s="4" t="s">
        <v>505</v>
      </c>
      <c r="B479" s="4" t="s">
        <v>36</v>
      </c>
      <c r="C479" s="5">
        <v>2630.0</v>
      </c>
      <c r="D479" s="6">
        <v>642415.0</v>
      </c>
    </row>
    <row r="480">
      <c r="A480" s="4" t="s">
        <v>506</v>
      </c>
      <c r="B480" s="4" t="s">
        <v>15</v>
      </c>
      <c r="C480" s="5">
        <v>4655.0</v>
      </c>
      <c r="D480" s="6">
        <v>1156597.0</v>
      </c>
    </row>
    <row r="481">
      <c r="A481" s="4" t="s">
        <v>507</v>
      </c>
      <c r="B481" s="4" t="s">
        <v>53</v>
      </c>
      <c r="C481" s="5">
        <v>3516.0</v>
      </c>
      <c r="D481" s="6">
        <v>1082636.0</v>
      </c>
    </row>
    <row r="482">
      <c r="A482" s="4" t="s">
        <v>508</v>
      </c>
      <c r="B482" s="4" t="s">
        <v>45</v>
      </c>
      <c r="C482" s="5">
        <v>6036.0</v>
      </c>
      <c r="D482" s="6">
        <v>2159775.0</v>
      </c>
    </row>
    <row r="483">
      <c r="A483" s="4" t="s">
        <v>509</v>
      </c>
      <c r="B483" s="4" t="s">
        <v>36</v>
      </c>
      <c r="C483" s="5">
        <v>1329.0</v>
      </c>
      <c r="D483" s="6">
        <v>283713.0</v>
      </c>
    </row>
    <row r="484">
      <c r="A484" s="4" t="s">
        <v>510</v>
      </c>
      <c r="B484" s="4" t="s">
        <v>113</v>
      </c>
      <c r="C484" s="5">
        <v>1341.0</v>
      </c>
      <c r="D484" s="6">
        <v>949443.0</v>
      </c>
    </row>
    <row r="485">
      <c r="A485" s="4" t="s">
        <v>511</v>
      </c>
      <c r="B485" s="4" t="s">
        <v>7</v>
      </c>
      <c r="C485" s="5">
        <v>2367.0</v>
      </c>
      <c r="D485" s="6">
        <v>2335819.0</v>
      </c>
    </row>
    <row r="486">
      <c r="A486" s="4" t="s">
        <v>512</v>
      </c>
      <c r="B486" s="4" t="s">
        <v>113</v>
      </c>
      <c r="C486" s="5">
        <v>5097.0</v>
      </c>
      <c r="D486" s="6">
        <v>2914253.0</v>
      </c>
    </row>
    <row r="487">
      <c r="A487" s="4" t="s">
        <v>513</v>
      </c>
      <c r="B487" s="4" t="s">
        <v>5</v>
      </c>
      <c r="C487" s="5">
        <v>7493.0</v>
      </c>
      <c r="D487" s="6">
        <v>5296741.0</v>
      </c>
    </row>
    <row r="488">
      <c r="A488" s="4" t="s">
        <v>514</v>
      </c>
      <c r="B488" s="4" t="s">
        <v>21</v>
      </c>
      <c r="C488" s="5">
        <v>4861.0</v>
      </c>
      <c r="D488" s="6">
        <v>1455069.0</v>
      </c>
    </row>
    <row r="489">
      <c r="A489" s="4" t="s">
        <v>515</v>
      </c>
      <c r="B489" s="4" t="s">
        <v>11</v>
      </c>
      <c r="C489" s="5">
        <v>8208.0</v>
      </c>
      <c r="D489" s="6">
        <v>1615069.0</v>
      </c>
    </row>
    <row r="490">
      <c r="A490" s="4" t="s">
        <v>516</v>
      </c>
      <c r="B490" s="4" t="s">
        <v>40</v>
      </c>
      <c r="C490" s="5">
        <v>7073.0</v>
      </c>
      <c r="D490" s="6">
        <v>967911.0</v>
      </c>
    </row>
    <row r="491">
      <c r="A491" s="4" t="s">
        <v>517</v>
      </c>
      <c r="B491" s="4" t="s">
        <v>36</v>
      </c>
      <c r="C491" s="5">
        <v>1719.0</v>
      </c>
      <c r="D491" s="6">
        <v>314667.0</v>
      </c>
    </row>
    <row r="492">
      <c r="A492" s="4" t="s">
        <v>518</v>
      </c>
      <c r="B492" s="4" t="s">
        <v>21</v>
      </c>
      <c r="C492" s="5">
        <v>6314.0</v>
      </c>
      <c r="D492" s="6">
        <v>2365106.0</v>
      </c>
    </row>
    <row r="493">
      <c r="A493" s="4" t="s">
        <v>519</v>
      </c>
      <c r="B493" s="4" t="s">
        <v>27</v>
      </c>
      <c r="C493" s="5">
        <v>1594.0</v>
      </c>
      <c r="D493" s="6">
        <v>900332.0</v>
      </c>
    </row>
    <row r="494">
      <c r="A494" s="4" t="s">
        <v>520</v>
      </c>
      <c r="B494" s="4" t="e">
        <v>#N/A</v>
      </c>
      <c r="C494" s="5">
        <v>2448.0</v>
      </c>
      <c r="D494" s="6">
        <v>258840.0</v>
      </c>
    </row>
    <row r="495">
      <c r="A495" s="4" t="s">
        <v>521</v>
      </c>
      <c r="B495" s="4" t="s">
        <v>27</v>
      </c>
      <c r="C495" s="5">
        <v>1745.0</v>
      </c>
      <c r="D495" s="6">
        <v>1061204.0</v>
      </c>
    </row>
    <row r="496">
      <c r="A496" s="4" t="s">
        <v>522</v>
      </c>
      <c r="B496" s="4" t="s">
        <v>43</v>
      </c>
      <c r="C496" s="5">
        <v>3881.0</v>
      </c>
      <c r="D496" s="6">
        <v>2959918.0</v>
      </c>
    </row>
    <row r="497">
      <c r="A497" s="4" t="s">
        <v>523</v>
      </c>
      <c r="B497" s="4" t="s">
        <v>24</v>
      </c>
      <c r="C497" s="5">
        <v>1984.0</v>
      </c>
      <c r="D497" s="6">
        <v>242285.0</v>
      </c>
    </row>
    <row r="498">
      <c r="A498" s="4" t="s">
        <v>524</v>
      </c>
      <c r="B498" s="4" t="s">
        <v>32</v>
      </c>
      <c r="C498" s="5">
        <v>1356.0</v>
      </c>
      <c r="D498" s="6">
        <v>684627.0</v>
      </c>
    </row>
    <row r="499">
      <c r="A499" s="4" t="s">
        <v>525</v>
      </c>
      <c r="B499" s="4" t="s">
        <v>9</v>
      </c>
      <c r="C499" s="5">
        <v>7394.0</v>
      </c>
      <c r="D499" s="6">
        <v>2428589.0</v>
      </c>
    </row>
    <row r="500">
      <c r="A500" s="4" t="s">
        <v>526</v>
      </c>
      <c r="B500" s="4" t="s">
        <v>21</v>
      </c>
      <c r="C500" s="5">
        <v>10252.0</v>
      </c>
      <c r="D500" s="6">
        <v>2378458.0</v>
      </c>
    </row>
    <row r="501">
      <c r="A501" s="4" t="s">
        <v>527</v>
      </c>
      <c r="B501" s="4" t="s">
        <v>7</v>
      </c>
      <c r="C501" s="5">
        <v>3689.0</v>
      </c>
      <c r="D501" s="6">
        <v>3466382.0</v>
      </c>
    </row>
    <row r="502">
      <c r="A502" s="4" t="s">
        <v>528</v>
      </c>
      <c r="B502" s="4" t="s">
        <v>43</v>
      </c>
      <c r="C502" s="5">
        <v>1687.0</v>
      </c>
      <c r="D502" s="6">
        <v>1900661.0</v>
      </c>
    </row>
    <row r="503">
      <c r="A503" s="4" t="s">
        <v>529</v>
      </c>
      <c r="B503" s="4" t="s">
        <v>113</v>
      </c>
      <c r="C503" s="5">
        <v>2063.0</v>
      </c>
      <c r="D503" s="6">
        <v>1150567.0</v>
      </c>
    </row>
    <row r="504">
      <c r="A504" s="4" t="s">
        <v>530</v>
      </c>
      <c r="B504" s="4" t="e">
        <v>#N/A</v>
      </c>
      <c r="C504" s="5">
        <v>1094.0</v>
      </c>
      <c r="D504" s="6">
        <v>994628.0</v>
      </c>
    </row>
    <row r="505">
      <c r="A505" s="4" t="s">
        <v>531</v>
      </c>
      <c r="B505" s="4" t="s">
        <v>13</v>
      </c>
      <c r="C505" s="5">
        <v>1399.0</v>
      </c>
      <c r="D505" s="6">
        <v>56574.0</v>
      </c>
    </row>
    <row r="506">
      <c r="A506" s="4" t="s">
        <v>532</v>
      </c>
      <c r="B506" s="4" t="s">
        <v>45</v>
      </c>
      <c r="C506" s="5">
        <v>5760.0</v>
      </c>
      <c r="D506" s="6">
        <v>2251744.0</v>
      </c>
    </row>
    <row r="507">
      <c r="A507" s="4" t="s">
        <v>533</v>
      </c>
      <c r="B507" s="4" t="s">
        <v>43</v>
      </c>
      <c r="C507" s="5">
        <v>2904.0</v>
      </c>
      <c r="D507" s="6">
        <v>4261566.0</v>
      </c>
    </row>
    <row r="508">
      <c r="A508" s="4" t="s">
        <v>534</v>
      </c>
      <c r="B508" s="4" t="s">
        <v>36</v>
      </c>
      <c r="C508" s="10">
        <v>904.0</v>
      </c>
      <c r="D508" s="6">
        <v>318898.0</v>
      </c>
    </row>
    <row r="509">
      <c r="A509" s="4" t="s">
        <v>535</v>
      </c>
      <c r="B509" s="4" t="s">
        <v>40</v>
      </c>
      <c r="C509" s="5">
        <v>6624.0</v>
      </c>
      <c r="D509" s="6">
        <v>1041099.0</v>
      </c>
    </row>
    <row r="510">
      <c r="A510" s="4" t="s">
        <v>536</v>
      </c>
      <c r="B510" s="4" t="s">
        <v>11</v>
      </c>
      <c r="C510" s="5">
        <v>8572.0</v>
      </c>
      <c r="D510" s="6">
        <v>2822143.0</v>
      </c>
    </row>
    <row r="511">
      <c r="A511" s="4" t="s">
        <v>537</v>
      </c>
      <c r="B511" s="4" t="s">
        <v>32</v>
      </c>
      <c r="C511" s="5">
        <v>3625.0</v>
      </c>
      <c r="D511" s="6">
        <v>1655169.0</v>
      </c>
    </row>
    <row r="512">
      <c r="A512" s="4" t="s">
        <v>538</v>
      </c>
      <c r="B512" s="4" t="s">
        <v>7</v>
      </c>
      <c r="C512" s="5">
        <v>1646.0</v>
      </c>
      <c r="D512" s="6">
        <v>1715183.0</v>
      </c>
    </row>
    <row r="513">
      <c r="A513" s="4" t="s">
        <v>539</v>
      </c>
      <c r="B513" s="4" t="s">
        <v>7</v>
      </c>
      <c r="C513" s="5">
        <v>1015.0</v>
      </c>
      <c r="D513" s="6">
        <v>1578213.0</v>
      </c>
    </row>
    <row r="514">
      <c r="A514" s="4" t="s">
        <v>540</v>
      </c>
      <c r="B514" s="4" t="e">
        <v>#N/A</v>
      </c>
      <c r="C514" s="5">
        <v>2657.0</v>
      </c>
      <c r="D514" s="6">
        <v>1065056.0</v>
      </c>
    </row>
    <row r="515">
      <c r="A515" s="4" t="s">
        <v>541</v>
      </c>
      <c r="B515" s="4" t="s">
        <v>43</v>
      </c>
      <c r="C515" s="5">
        <v>2641.0</v>
      </c>
      <c r="D515" s="6">
        <v>3951862.0</v>
      </c>
    </row>
    <row r="516">
      <c r="A516" s="4" t="s">
        <v>542</v>
      </c>
      <c r="B516" s="4" t="s">
        <v>11</v>
      </c>
      <c r="C516" s="5">
        <v>10480.0</v>
      </c>
      <c r="D516" s="6">
        <v>3003741.0</v>
      </c>
    </row>
    <row r="517">
      <c r="A517" s="4" t="s">
        <v>543</v>
      </c>
      <c r="B517" s="4" t="s">
        <v>21</v>
      </c>
      <c r="C517" s="5">
        <v>7502.0</v>
      </c>
      <c r="D517" s="6">
        <v>2228935.0</v>
      </c>
    </row>
    <row r="518">
      <c r="A518" s="4" t="s">
        <v>544</v>
      </c>
      <c r="B518" s="4" t="s">
        <v>15</v>
      </c>
      <c r="C518" s="5">
        <v>4498.0</v>
      </c>
      <c r="D518" s="6">
        <v>1335551.0</v>
      </c>
    </row>
    <row r="519">
      <c r="A519" s="4" t="s">
        <v>545</v>
      </c>
      <c r="B519" s="4" t="s">
        <v>21</v>
      </c>
      <c r="C519" s="5">
        <v>6578.0</v>
      </c>
      <c r="D519" s="6">
        <v>1311332.0</v>
      </c>
    </row>
    <row r="520">
      <c r="A520" s="4" t="s">
        <v>546</v>
      </c>
      <c r="B520" s="4" t="s">
        <v>111</v>
      </c>
      <c r="C520" s="5">
        <v>3271.0</v>
      </c>
      <c r="D520" s="6">
        <v>479148.0</v>
      </c>
    </row>
    <row r="521">
      <c r="A521" s="4" t="s">
        <v>547</v>
      </c>
      <c r="B521" s="4" t="s">
        <v>21</v>
      </c>
      <c r="C521" s="5">
        <v>8758.0</v>
      </c>
      <c r="D521" s="6">
        <v>1379131.0</v>
      </c>
    </row>
    <row r="522">
      <c r="A522" s="4" t="s">
        <v>548</v>
      </c>
      <c r="B522" s="4" t="s">
        <v>13</v>
      </c>
      <c r="C522" s="5">
        <v>1421.0</v>
      </c>
      <c r="D522" s="6">
        <v>64937.0</v>
      </c>
    </row>
    <row r="523">
      <c r="A523" s="4" t="s">
        <v>549</v>
      </c>
      <c r="B523" s="4" t="s">
        <v>21</v>
      </c>
      <c r="C523" s="5">
        <v>6205.0</v>
      </c>
      <c r="D523" s="6">
        <v>1066063.0</v>
      </c>
    </row>
    <row r="524">
      <c r="A524" s="4" t="s">
        <v>550</v>
      </c>
      <c r="B524" s="4" t="s">
        <v>32</v>
      </c>
      <c r="C524" s="5">
        <v>1282.0</v>
      </c>
      <c r="D524" s="6">
        <v>612310.0</v>
      </c>
    </row>
    <row r="525">
      <c r="A525" s="4" t="s">
        <v>551</v>
      </c>
      <c r="B525" s="4" t="s">
        <v>7</v>
      </c>
      <c r="C525" s="5">
        <v>4388.0</v>
      </c>
      <c r="D525" s="6">
        <v>3006538.0</v>
      </c>
    </row>
    <row r="526">
      <c r="A526" s="4" t="s">
        <v>552</v>
      </c>
      <c r="B526" s="4" t="s">
        <v>21</v>
      </c>
      <c r="C526" s="5">
        <v>6195.0</v>
      </c>
      <c r="D526" s="6">
        <v>1512681.0</v>
      </c>
    </row>
    <row r="527">
      <c r="A527" s="4" t="s">
        <v>553</v>
      </c>
      <c r="B527" s="4" t="s">
        <v>43</v>
      </c>
      <c r="C527" s="10">
        <v>689.0</v>
      </c>
      <c r="D527" s="6">
        <v>636342.0</v>
      </c>
    </row>
    <row r="528">
      <c r="A528" s="4" t="s">
        <v>554</v>
      </c>
      <c r="B528" s="4" t="s">
        <v>43</v>
      </c>
      <c r="C528" s="10">
        <v>349.0</v>
      </c>
      <c r="D528" s="6">
        <v>656246.0</v>
      </c>
    </row>
    <row r="529">
      <c r="A529" s="4" t="s">
        <v>555</v>
      </c>
      <c r="B529" s="4" t="s">
        <v>21</v>
      </c>
      <c r="C529" s="5">
        <v>6606.0</v>
      </c>
      <c r="D529" s="6">
        <v>687861.0</v>
      </c>
    </row>
    <row r="530">
      <c r="A530" s="4" t="s">
        <v>556</v>
      </c>
      <c r="B530" s="4" t="s">
        <v>125</v>
      </c>
      <c r="C530" s="5">
        <v>5131.0</v>
      </c>
      <c r="D530" s="6">
        <v>814010.0</v>
      </c>
    </row>
    <row r="531">
      <c r="A531" s="4" t="s">
        <v>557</v>
      </c>
      <c r="B531" s="4" t="s">
        <v>53</v>
      </c>
      <c r="C531" s="5">
        <v>8478.0</v>
      </c>
      <c r="D531" s="6">
        <v>1752753.0</v>
      </c>
    </row>
    <row r="532">
      <c r="A532" s="4" t="s">
        <v>558</v>
      </c>
      <c r="B532" s="4" t="s">
        <v>21</v>
      </c>
      <c r="C532" s="5">
        <v>10066.0</v>
      </c>
      <c r="D532" s="6">
        <v>1726050.0</v>
      </c>
    </row>
    <row r="533">
      <c r="A533" s="4" t="s">
        <v>559</v>
      </c>
      <c r="B533" s="4" t="s">
        <v>7</v>
      </c>
      <c r="C533" s="5">
        <v>1640.0</v>
      </c>
      <c r="D533" s="6">
        <v>1117361.0</v>
      </c>
    </row>
    <row r="534">
      <c r="A534" s="4" t="s">
        <v>560</v>
      </c>
      <c r="B534" s="4" t="s">
        <v>36</v>
      </c>
      <c r="C534" s="10">
        <v>312.0</v>
      </c>
      <c r="D534" s="6">
        <v>266215.0</v>
      </c>
    </row>
    <row r="535">
      <c r="A535" s="4" t="s">
        <v>561</v>
      </c>
      <c r="B535" s="4" t="e">
        <v>#N/A</v>
      </c>
      <c r="C535" s="5">
        <v>2895.0</v>
      </c>
      <c r="D535" s="6">
        <v>2559297.0</v>
      </c>
    </row>
    <row r="536">
      <c r="A536" s="4" t="s">
        <v>562</v>
      </c>
      <c r="B536" s="4" t="s">
        <v>21</v>
      </c>
      <c r="C536" s="5">
        <v>4851.0</v>
      </c>
      <c r="D536" s="6">
        <v>1127033.0</v>
      </c>
    </row>
    <row r="537">
      <c r="A537" s="4" t="s">
        <v>563</v>
      </c>
      <c r="B537" s="4" t="s">
        <v>15</v>
      </c>
      <c r="C537" s="5">
        <v>7732.0</v>
      </c>
      <c r="D537" s="6">
        <v>2677333.0</v>
      </c>
    </row>
    <row r="538">
      <c r="A538" s="4" t="s">
        <v>564</v>
      </c>
      <c r="B538" s="4" t="s">
        <v>113</v>
      </c>
      <c r="C538" s="5">
        <v>3774.0</v>
      </c>
      <c r="D538" s="6">
        <v>599578.0</v>
      </c>
    </row>
    <row r="539">
      <c r="A539" s="4" t="s">
        <v>565</v>
      </c>
      <c r="B539" s="4" t="s">
        <v>11</v>
      </c>
      <c r="C539" s="5">
        <v>5207.0</v>
      </c>
      <c r="D539" s="6">
        <v>849651.0</v>
      </c>
    </row>
    <row r="540">
      <c r="A540" s="4" t="s">
        <v>566</v>
      </c>
      <c r="B540" s="4" t="s">
        <v>21</v>
      </c>
      <c r="C540" s="5">
        <v>5675.0</v>
      </c>
      <c r="D540" s="6">
        <v>1178273.0</v>
      </c>
    </row>
    <row r="541">
      <c r="A541" s="4" t="s">
        <v>567</v>
      </c>
      <c r="B541" s="4" t="s">
        <v>125</v>
      </c>
      <c r="C541" s="5">
        <v>2825.0</v>
      </c>
      <c r="D541" s="6">
        <v>529855.0</v>
      </c>
    </row>
    <row r="542">
      <c r="A542" s="4" t="s">
        <v>568</v>
      </c>
      <c r="B542" s="4" t="s">
        <v>15</v>
      </c>
      <c r="C542" s="5">
        <v>5136.0</v>
      </c>
      <c r="D542" s="6">
        <v>1036346.0</v>
      </c>
    </row>
    <row r="543">
      <c r="A543" s="4" t="s">
        <v>569</v>
      </c>
      <c r="B543" s="4" t="s">
        <v>27</v>
      </c>
      <c r="C543" s="5">
        <v>4277.0</v>
      </c>
      <c r="D543" s="6">
        <v>1295189.0</v>
      </c>
    </row>
    <row r="544">
      <c r="A544" s="4" t="s">
        <v>570</v>
      </c>
      <c r="B544" s="4" t="s">
        <v>43</v>
      </c>
      <c r="C544" s="5">
        <v>2294.0</v>
      </c>
      <c r="D544" s="6">
        <v>3423574.0</v>
      </c>
    </row>
    <row r="545">
      <c r="A545" s="4" t="s">
        <v>571</v>
      </c>
      <c r="B545" s="4" t="s">
        <v>7</v>
      </c>
      <c r="C545" s="5">
        <v>5743.0</v>
      </c>
      <c r="D545" s="6">
        <v>4483992.0</v>
      </c>
    </row>
    <row r="546">
      <c r="A546" s="4" t="s">
        <v>572</v>
      </c>
      <c r="B546" s="4" t="s">
        <v>45</v>
      </c>
      <c r="C546" s="5">
        <v>3411.0</v>
      </c>
      <c r="D546" s="6">
        <v>2405890.0</v>
      </c>
    </row>
    <row r="547">
      <c r="A547" s="4" t="s">
        <v>573</v>
      </c>
      <c r="B547" s="4" t="s">
        <v>58</v>
      </c>
      <c r="C547" s="5">
        <v>2668.0</v>
      </c>
      <c r="D547" s="6">
        <v>1151050.0</v>
      </c>
    </row>
    <row r="548">
      <c r="A548" s="4" t="s">
        <v>574</v>
      </c>
      <c r="B548" s="4" t="s">
        <v>43</v>
      </c>
      <c r="C548" s="5">
        <v>2219.0</v>
      </c>
      <c r="D548" s="6">
        <v>3330464.0</v>
      </c>
    </row>
    <row r="549">
      <c r="A549" s="4" t="s">
        <v>575</v>
      </c>
      <c r="B549" s="4" t="s">
        <v>125</v>
      </c>
      <c r="C549" s="5">
        <v>1936.0</v>
      </c>
      <c r="D549" s="6">
        <v>580320.0</v>
      </c>
    </row>
    <row r="550">
      <c r="A550" s="4" t="s">
        <v>576</v>
      </c>
      <c r="B550" s="4" t="s">
        <v>11</v>
      </c>
      <c r="C550" s="5">
        <v>14895.0</v>
      </c>
      <c r="D550" s="6">
        <v>4317756.0</v>
      </c>
    </row>
    <row r="551">
      <c r="A551" s="4" t="s">
        <v>577</v>
      </c>
      <c r="B551" s="4" t="s">
        <v>7</v>
      </c>
      <c r="C551" s="5">
        <v>6905.0</v>
      </c>
      <c r="D551" s="6">
        <v>1862559.0</v>
      </c>
    </row>
    <row r="552">
      <c r="A552" s="4" t="s">
        <v>578</v>
      </c>
      <c r="B552" s="4" t="s">
        <v>27</v>
      </c>
      <c r="C552" s="5">
        <v>2122.0</v>
      </c>
      <c r="D552" s="6">
        <v>1450001.0</v>
      </c>
    </row>
    <row r="553">
      <c r="A553" s="4" t="s">
        <v>579</v>
      </c>
      <c r="B553" s="4" t="s">
        <v>58</v>
      </c>
      <c r="C553" s="5">
        <v>5204.0</v>
      </c>
      <c r="D553" s="6">
        <v>1924110.0</v>
      </c>
    </row>
    <row r="554">
      <c r="A554" s="4" t="s">
        <v>580</v>
      </c>
      <c r="B554" s="4" t="e">
        <v>#N/A</v>
      </c>
      <c r="C554" s="10">
        <v>247.0</v>
      </c>
      <c r="D554" s="6">
        <v>2731929.0</v>
      </c>
    </row>
    <row r="555">
      <c r="A555" s="4" t="s">
        <v>581</v>
      </c>
      <c r="B555" s="4" t="s">
        <v>448</v>
      </c>
      <c r="C555" s="5">
        <v>2672.0</v>
      </c>
      <c r="D555" s="6">
        <v>238142.0</v>
      </c>
    </row>
    <row r="556">
      <c r="A556" s="4" t="s">
        <v>582</v>
      </c>
      <c r="B556" s="4" t="e">
        <v>#N/A</v>
      </c>
      <c r="C556" s="10">
        <v>750.0</v>
      </c>
      <c r="D556" s="6">
        <v>146850.0</v>
      </c>
    </row>
    <row r="557">
      <c r="A557" s="4" t="s">
        <v>583</v>
      </c>
      <c r="B557" s="4" t="s">
        <v>196</v>
      </c>
      <c r="C557" s="5">
        <v>1887.0</v>
      </c>
      <c r="D557" s="6">
        <v>142334.0</v>
      </c>
    </row>
    <row r="558">
      <c r="A558" s="4" t="s">
        <v>584</v>
      </c>
      <c r="B558" s="4" t="s">
        <v>455</v>
      </c>
      <c r="C558" s="5">
        <v>1966.0</v>
      </c>
      <c r="D558" s="6">
        <v>640537.0</v>
      </c>
    </row>
    <row r="559">
      <c r="A559" s="4" t="s">
        <v>585</v>
      </c>
      <c r="B559" s="4" t="s">
        <v>170</v>
      </c>
      <c r="C559" s="5">
        <v>3057.0</v>
      </c>
      <c r="D559" s="6">
        <v>876001.0</v>
      </c>
    </row>
    <row r="560">
      <c r="A560" s="4" t="s">
        <v>586</v>
      </c>
      <c r="B560" s="4" t="s">
        <v>71</v>
      </c>
      <c r="C560" s="5">
        <v>9960.0</v>
      </c>
      <c r="D560" s="6">
        <v>8161961.0</v>
      </c>
    </row>
    <row r="561">
      <c r="A561" s="4" t="s">
        <v>587</v>
      </c>
      <c r="B561" s="4" t="e">
        <v>#N/A</v>
      </c>
      <c r="C561" s="10">
        <v>421.0</v>
      </c>
      <c r="D561" s="6">
        <v>2292958.0</v>
      </c>
    </row>
    <row r="562">
      <c r="A562" s="4" t="s">
        <v>588</v>
      </c>
      <c r="B562" s="4" t="s">
        <v>5</v>
      </c>
      <c r="C562" s="5">
        <v>13076.0</v>
      </c>
      <c r="D562" s="6">
        <v>2963557.0</v>
      </c>
    </row>
    <row r="563">
      <c r="A563" s="4" t="s">
        <v>589</v>
      </c>
      <c r="B563" s="4" t="s">
        <v>5</v>
      </c>
      <c r="C563" s="5">
        <v>5837.0</v>
      </c>
      <c r="D563" s="6">
        <v>2703114.0</v>
      </c>
    </row>
    <row r="564">
      <c r="A564" s="4" t="s">
        <v>590</v>
      </c>
      <c r="B564" s="4" t="s">
        <v>36</v>
      </c>
      <c r="C564" s="5">
        <v>1979.0</v>
      </c>
      <c r="D564" s="6">
        <v>1236829.0</v>
      </c>
    </row>
    <row r="565">
      <c r="A565" s="4" t="s">
        <v>591</v>
      </c>
      <c r="B565" s="4" t="s">
        <v>40</v>
      </c>
      <c r="C565" s="5">
        <v>2337.0</v>
      </c>
      <c r="D565" s="6">
        <v>610183.0</v>
      </c>
    </row>
    <row r="566">
      <c r="A566" s="4" t="s">
        <v>592</v>
      </c>
      <c r="B566" s="4" t="s">
        <v>7</v>
      </c>
      <c r="C566" s="5">
        <v>4436.0</v>
      </c>
      <c r="D566" s="6">
        <v>3797117.0</v>
      </c>
    </row>
    <row r="567">
      <c r="A567" s="4" t="s">
        <v>593</v>
      </c>
      <c r="B567" s="4" t="s">
        <v>40</v>
      </c>
      <c r="C567" s="5">
        <v>9712.0</v>
      </c>
      <c r="D567" s="6">
        <v>2093437.0</v>
      </c>
    </row>
    <row r="568">
      <c r="A568" s="4" t="s">
        <v>594</v>
      </c>
      <c r="B568" s="4" t="s">
        <v>43</v>
      </c>
      <c r="C568" s="5">
        <v>2425.0</v>
      </c>
      <c r="D568" s="6">
        <v>2229076.0</v>
      </c>
    </row>
    <row r="569">
      <c r="A569" s="4" t="s">
        <v>595</v>
      </c>
      <c r="B569" s="4" t="s">
        <v>9</v>
      </c>
      <c r="C569" s="5">
        <v>4549.0</v>
      </c>
      <c r="D569" s="6">
        <v>6081322.0</v>
      </c>
    </row>
    <row r="570">
      <c r="A570" s="4" t="s">
        <v>596</v>
      </c>
      <c r="B570" s="4" t="s">
        <v>9</v>
      </c>
      <c r="C570" s="5">
        <v>10423.0</v>
      </c>
      <c r="D570" s="6">
        <v>1756268.0</v>
      </c>
    </row>
    <row r="571">
      <c r="A571" s="4" t="s">
        <v>597</v>
      </c>
      <c r="B571" s="4" t="s">
        <v>84</v>
      </c>
      <c r="C571" s="5">
        <v>15732.0</v>
      </c>
      <c r="D571" s="6">
        <v>2359886.0</v>
      </c>
    </row>
    <row r="572">
      <c r="A572" s="4" t="s">
        <v>598</v>
      </c>
      <c r="B572" s="4" t="s">
        <v>111</v>
      </c>
      <c r="C572" s="5">
        <v>4391.0</v>
      </c>
      <c r="D572" s="6">
        <v>140651.0</v>
      </c>
    </row>
    <row r="573">
      <c r="A573" s="4" t="s">
        <v>599</v>
      </c>
      <c r="B573" s="4" t="s">
        <v>9</v>
      </c>
      <c r="C573" s="5">
        <v>3139.0</v>
      </c>
      <c r="D573" s="6">
        <v>807022.0</v>
      </c>
    </row>
    <row r="574">
      <c r="A574" s="4" t="s">
        <v>600</v>
      </c>
      <c r="B574" s="4" t="s">
        <v>32</v>
      </c>
      <c r="C574" s="5">
        <v>2414.0</v>
      </c>
      <c r="D574" s="6">
        <v>1119627.0</v>
      </c>
    </row>
    <row r="575">
      <c r="A575" s="4" t="s">
        <v>601</v>
      </c>
      <c r="B575" s="4" t="s">
        <v>38</v>
      </c>
      <c r="C575" s="5">
        <v>2172.0</v>
      </c>
      <c r="D575" s="6">
        <v>49977.0</v>
      </c>
    </row>
    <row r="576">
      <c r="A576" s="4" t="s">
        <v>602</v>
      </c>
      <c r="B576" s="4" t="s">
        <v>24</v>
      </c>
      <c r="C576" s="5">
        <v>3642.0</v>
      </c>
      <c r="D576" s="6">
        <v>618931.0</v>
      </c>
    </row>
    <row r="577">
      <c r="A577" s="4" t="s">
        <v>603</v>
      </c>
      <c r="B577" s="4" t="s">
        <v>11</v>
      </c>
      <c r="C577" s="5">
        <v>9558.0</v>
      </c>
      <c r="D577" s="6">
        <v>1.1060148E7</v>
      </c>
    </row>
    <row r="578">
      <c r="A578" s="4" t="s">
        <v>604</v>
      </c>
      <c r="B578" s="4" t="s">
        <v>45</v>
      </c>
      <c r="C578" s="5">
        <v>6188.0</v>
      </c>
      <c r="D578" s="6">
        <v>2464875.0</v>
      </c>
    </row>
    <row r="579">
      <c r="A579" s="4" t="s">
        <v>605</v>
      </c>
      <c r="B579" s="4" t="s">
        <v>9</v>
      </c>
      <c r="C579" s="5">
        <v>1766.0</v>
      </c>
      <c r="D579" s="6">
        <v>228291.0</v>
      </c>
    </row>
    <row r="580">
      <c r="A580" s="4" t="s">
        <v>606</v>
      </c>
      <c r="B580" s="4" t="s">
        <v>45</v>
      </c>
      <c r="C580" s="5">
        <v>5187.0</v>
      </c>
      <c r="D580" s="6">
        <v>2479052.0</v>
      </c>
    </row>
    <row r="581">
      <c r="A581" s="4" t="s">
        <v>607</v>
      </c>
      <c r="B581" s="4" t="s">
        <v>45</v>
      </c>
      <c r="C581" s="5">
        <v>3703.0</v>
      </c>
      <c r="D581" s="6">
        <v>2605914.0</v>
      </c>
    </row>
    <row r="582">
      <c r="A582" s="4" t="s">
        <v>608</v>
      </c>
      <c r="B582" s="4" t="s">
        <v>45</v>
      </c>
      <c r="C582" s="5">
        <v>4509.0</v>
      </c>
      <c r="D582" s="6">
        <v>2722290.0</v>
      </c>
    </row>
    <row r="583">
      <c r="A583" s="4" t="s">
        <v>609</v>
      </c>
      <c r="B583" s="4" t="s">
        <v>18</v>
      </c>
      <c r="C583" s="5">
        <v>2189.0</v>
      </c>
      <c r="D583" s="6">
        <v>3301427.0</v>
      </c>
    </row>
    <row r="584">
      <c r="A584" s="4" t="s">
        <v>610</v>
      </c>
      <c r="B584" s="4" t="s">
        <v>45</v>
      </c>
      <c r="C584" s="5">
        <v>3710.0</v>
      </c>
      <c r="D584" s="6">
        <v>3038252.0</v>
      </c>
    </row>
    <row r="585">
      <c r="A585" s="4" t="s">
        <v>611</v>
      </c>
      <c r="B585" s="4" t="s">
        <v>45</v>
      </c>
      <c r="C585" s="5">
        <v>6693.0</v>
      </c>
      <c r="D585" s="6">
        <v>3077233.0</v>
      </c>
    </row>
    <row r="586">
      <c r="A586" s="4" t="s">
        <v>612</v>
      </c>
      <c r="B586" s="4" t="s">
        <v>111</v>
      </c>
      <c r="C586" s="10">
        <v>514.0</v>
      </c>
      <c r="D586" s="6">
        <v>422168.0</v>
      </c>
    </row>
    <row r="587">
      <c r="A587" s="4" t="s">
        <v>613</v>
      </c>
      <c r="B587" s="4" t="s">
        <v>18</v>
      </c>
      <c r="C587" s="5">
        <v>3027.0</v>
      </c>
      <c r="D587" s="6">
        <v>3121200.0</v>
      </c>
    </row>
    <row r="588">
      <c r="A588" s="4" t="s">
        <v>614</v>
      </c>
      <c r="B588" s="4" t="s">
        <v>21</v>
      </c>
      <c r="C588" s="5">
        <v>5048.0</v>
      </c>
      <c r="D588" s="6">
        <v>1445166.0</v>
      </c>
    </row>
    <row r="589">
      <c r="A589" s="4" t="s">
        <v>615</v>
      </c>
      <c r="B589" s="4" t="s">
        <v>58</v>
      </c>
      <c r="C589" s="5">
        <v>3790.0</v>
      </c>
      <c r="D589" s="6">
        <v>1327929.0</v>
      </c>
    </row>
    <row r="590">
      <c r="A590" s="4" t="s">
        <v>616</v>
      </c>
      <c r="B590" s="4" t="s">
        <v>38</v>
      </c>
      <c r="C590" s="5">
        <v>2362.0</v>
      </c>
      <c r="D590" s="6">
        <v>111975.0</v>
      </c>
    </row>
    <row r="591">
      <c r="A591" s="4" t="s">
        <v>617</v>
      </c>
      <c r="B591" s="4" t="s">
        <v>45</v>
      </c>
      <c r="C591" s="5">
        <v>4732.0</v>
      </c>
      <c r="D591" s="6">
        <v>3458045.0</v>
      </c>
    </row>
    <row r="592">
      <c r="A592" s="4" t="s">
        <v>618</v>
      </c>
      <c r="B592" s="4" t="s">
        <v>45</v>
      </c>
      <c r="C592" s="5">
        <v>7194.0</v>
      </c>
      <c r="D592" s="6">
        <v>3458873.0</v>
      </c>
    </row>
    <row r="593">
      <c r="A593" s="4" t="s">
        <v>619</v>
      </c>
      <c r="B593" s="4" t="s">
        <v>45</v>
      </c>
      <c r="C593" s="5">
        <v>5237.0</v>
      </c>
      <c r="D593" s="6">
        <v>3482056.0</v>
      </c>
    </row>
    <row r="594">
      <c r="A594" s="4" t="s">
        <v>620</v>
      </c>
      <c r="B594" s="4" t="s">
        <v>45</v>
      </c>
      <c r="C594" s="5">
        <v>3394.0</v>
      </c>
      <c r="D594" s="6">
        <v>3728104.0</v>
      </c>
    </row>
    <row r="595">
      <c r="A595" s="4" t="s">
        <v>621</v>
      </c>
      <c r="B595" s="4" t="s">
        <v>15</v>
      </c>
      <c r="C595" s="5">
        <v>7194.0</v>
      </c>
      <c r="D595" s="6">
        <v>1421326.0</v>
      </c>
    </row>
    <row r="596">
      <c r="A596" s="4" t="s">
        <v>622</v>
      </c>
      <c r="B596" s="4" t="s">
        <v>185</v>
      </c>
      <c r="C596" s="5">
        <v>2536.0</v>
      </c>
      <c r="D596" s="6">
        <v>196596.0</v>
      </c>
    </row>
    <row r="597">
      <c r="A597" s="4" t="s">
        <v>623</v>
      </c>
      <c r="B597" s="4" t="s">
        <v>53</v>
      </c>
      <c r="C597" s="5">
        <v>10597.0</v>
      </c>
      <c r="D597" s="6">
        <v>2678980.0</v>
      </c>
    </row>
    <row r="598">
      <c r="A598" s="4" t="s">
        <v>624</v>
      </c>
      <c r="B598" s="4" t="s">
        <v>15</v>
      </c>
      <c r="C598" s="5">
        <v>11724.0</v>
      </c>
      <c r="D598" s="6">
        <v>3068420.0</v>
      </c>
    </row>
    <row r="599">
      <c r="A599" s="4" t="s">
        <v>625</v>
      </c>
      <c r="B599" s="4" t="s">
        <v>58</v>
      </c>
      <c r="C599" s="5">
        <v>2012.0</v>
      </c>
      <c r="D599" s="6">
        <v>831668.0</v>
      </c>
    </row>
    <row r="600">
      <c r="A600" s="4" t="s">
        <v>626</v>
      </c>
      <c r="B600" s="4" t="s">
        <v>24</v>
      </c>
      <c r="C600" s="5">
        <v>2542.0</v>
      </c>
      <c r="D600" s="6">
        <v>1648902.0</v>
      </c>
    </row>
    <row r="601">
      <c r="A601" s="4" t="s">
        <v>627</v>
      </c>
      <c r="B601" s="4" t="s">
        <v>36</v>
      </c>
      <c r="C601" s="5">
        <v>2637.0</v>
      </c>
      <c r="D601" s="6">
        <v>554985.0</v>
      </c>
    </row>
    <row r="602">
      <c r="A602" s="4" t="s">
        <v>628</v>
      </c>
      <c r="B602" s="4" t="s">
        <v>53</v>
      </c>
      <c r="C602" s="5">
        <v>3582.0</v>
      </c>
      <c r="D602" s="6">
        <v>1177361.0</v>
      </c>
    </row>
    <row r="603">
      <c r="A603" s="4" t="s">
        <v>629</v>
      </c>
      <c r="B603" s="4" t="s">
        <v>21</v>
      </c>
      <c r="C603" s="5">
        <v>6091.0</v>
      </c>
      <c r="D603" s="6">
        <v>1986864.0</v>
      </c>
    </row>
    <row r="604">
      <c r="A604" s="4" t="s">
        <v>630</v>
      </c>
      <c r="B604" s="4" t="s">
        <v>111</v>
      </c>
      <c r="C604" s="5">
        <v>4544.0</v>
      </c>
      <c r="D604" s="6">
        <v>183998.0</v>
      </c>
    </row>
    <row r="605">
      <c r="A605" s="4" t="s">
        <v>631</v>
      </c>
      <c r="B605" s="4" t="s">
        <v>21</v>
      </c>
      <c r="C605" s="5">
        <v>4076.0</v>
      </c>
      <c r="D605" s="6">
        <v>644758.0</v>
      </c>
    </row>
    <row r="606">
      <c r="A606" s="4" t="s">
        <v>632</v>
      </c>
      <c r="B606" s="4" t="s">
        <v>125</v>
      </c>
      <c r="C606" s="5">
        <v>1540.0</v>
      </c>
      <c r="D606" s="6">
        <v>521173.0</v>
      </c>
    </row>
    <row r="607">
      <c r="A607" s="4" t="s">
        <v>633</v>
      </c>
      <c r="B607" s="4" t="s">
        <v>7</v>
      </c>
      <c r="C607" s="5">
        <v>4558.0</v>
      </c>
      <c r="D607" s="6">
        <v>3108367.0</v>
      </c>
    </row>
    <row r="608">
      <c r="A608" s="4" t="s">
        <v>634</v>
      </c>
      <c r="B608" s="4" t="s">
        <v>38</v>
      </c>
      <c r="C608" s="5">
        <v>6590.0</v>
      </c>
      <c r="D608" s="6">
        <v>35320.0</v>
      </c>
    </row>
    <row r="609">
      <c r="A609" s="4" t="s">
        <v>635</v>
      </c>
      <c r="B609" s="4" t="s">
        <v>38</v>
      </c>
      <c r="C609" s="5">
        <v>7032.0</v>
      </c>
      <c r="D609" s="6">
        <v>83448.0</v>
      </c>
    </row>
    <row r="610">
      <c r="A610" s="4" t="s">
        <v>636</v>
      </c>
      <c r="B610" s="4" t="s">
        <v>71</v>
      </c>
      <c r="C610" s="5">
        <v>3140.0</v>
      </c>
      <c r="D610" s="6">
        <v>3007134.0</v>
      </c>
    </row>
    <row r="611">
      <c r="A611" s="4" t="s">
        <v>637</v>
      </c>
      <c r="B611" s="4" t="s">
        <v>53</v>
      </c>
      <c r="C611" s="5">
        <v>10277.0</v>
      </c>
      <c r="D611" s="6">
        <v>1437169.0</v>
      </c>
    </row>
    <row r="612">
      <c r="A612" s="4" t="s">
        <v>638</v>
      </c>
      <c r="B612" s="4" t="s">
        <v>24</v>
      </c>
      <c r="C612" s="5">
        <v>8016.0</v>
      </c>
      <c r="D612" s="6">
        <v>330086.0</v>
      </c>
    </row>
    <row r="613">
      <c r="A613" s="4" t="s">
        <v>639</v>
      </c>
      <c r="B613" s="4" t="s">
        <v>9</v>
      </c>
      <c r="C613" s="5">
        <v>7546.0</v>
      </c>
      <c r="D613" s="6">
        <v>4165626.0</v>
      </c>
    </row>
    <row r="614">
      <c r="A614" s="4" t="s">
        <v>640</v>
      </c>
      <c r="B614" s="4" t="s">
        <v>43</v>
      </c>
      <c r="C614" s="5">
        <v>2036.0</v>
      </c>
      <c r="D614" s="6">
        <v>3495021.0</v>
      </c>
    </row>
    <row r="615">
      <c r="A615" s="4" t="s">
        <v>641</v>
      </c>
      <c r="B615" s="4" t="s">
        <v>9</v>
      </c>
      <c r="C615" s="5">
        <v>3008.0</v>
      </c>
      <c r="D615" s="6">
        <v>1705678.0</v>
      </c>
    </row>
    <row r="616">
      <c r="A616" s="4" t="s">
        <v>642</v>
      </c>
      <c r="B616" s="4" t="s">
        <v>7</v>
      </c>
      <c r="C616" s="5">
        <v>1535.0</v>
      </c>
      <c r="D616" s="6">
        <v>3676841.0</v>
      </c>
    </row>
    <row r="617">
      <c r="A617" s="4" t="s">
        <v>643</v>
      </c>
      <c r="B617" s="4" t="s">
        <v>45</v>
      </c>
      <c r="C617" s="5">
        <v>6075.0</v>
      </c>
      <c r="D617" s="6">
        <v>3936331.0</v>
      </c>
    </row>
    <row r="618">
      <c r="A618" s="4" t="s">
        <v>644</v>
      </c>
      <c r="B618" s="4" t="s">
        <v>21</v>
      </c>
      <c r="C618" s="5">
        <v>7371.0</v>
      </c>
      <c r="D618" s="6">
        <v>1458875.0</v>
      </c>
    </row>
    <row r="619">
      <c r="A619" s="4" t="s">
        <v>645</v>
      </c>
      <c r="B619" s="4" t="s">
        <v>45</v>
      </c>
      <c r="C619" s="5">
        <v>4483.0</v>
      </c>
      <c r="D619" s="6">
        <v>3998252.0</v>
      </c>
    </row>
    <row r="620">
      <c r="A620" s="4" t="s">
        <v>646</v>
      </c>
      <c r="B620" s="4" t="s">
        <v>45</v>
      </c>
      <c r="C620" s="10">
        <v>175.0</v>
      </c>
      <c r="D620" s="6">
        <v>4646732.0</v>
      </c>
    </row>
    <row r="621">
      <c r="A621" s="4" t="s">
        <v>647</v>
      </c>
      <c r="B621" s="4" t="s">
        <v>5</v>
      </c>
      <c r="C621" s="5">
        <v>11161.0</v>
      </c>
      <c r="D621" s="6">
        <v>4290589.0</v>
      </c>
    </row>
    <row r="622">
      <c r="A622" s="4" t="s">
        <v>648</v>
      </c>
      <c r="B622" s="4" t="s">
        <v>5</v>
      </c>
      <c r="C622" s="5">
        <v>6539.0</v>
      </c>
      <c r="D622" s="6">
        <v>2344474.0</v>
      </c>
    </row>
    <row r="623">
      <c r="A623" s="4" t="s">
        <v>649</v>
      </c>
      <c r="B623" s="4" t="s">
        <v>5</v>
      </c>
      <c r="C623" s="5">
        <v>12846.0</v>
      </c>
      <c r="D623" s="6">
        <v>3512576.0</v>
      </c>
    </row>
    <row r="624">
      <c r="A624" s="4" t="s">
        <v>650</v>
      </c>
      <c r="B624" s="4" t="s">
        <v>11</v>
      </c>
      <c r="C624" s="5">
        <v>6309.0</v>
      </c>
      <c r="D624" s="6">
        <v>1300774.0</v>
      </c>
    </row>
    <row r="625">
      <c r="A625" s="4" t="s">
        <v>651</v>
      </c>
      <c r="B625" s="4" t="s">
        <v>11</v>
      </c>
      <c r="C625" s="5">
        <v>4898.0</v>
      </c>
      <c r="D625" s="6">
        <v>1197160.0</v>
      </c>
    </row>
    <row r="626">
      <c r="A626" s="4" t="s">
        <v>652</v>
      </c>
      <c r="B626" s="4" t="s">
        <v>18</v>
      </c>
      <c r="C626" s="5">
        <v>2130.0</v>
      </c>
      <c r="D626" s="6">
        <v>817420.0</v>
      </c>
    </row>
    <row r="627">
      <c r="A627" s="4" t="s">
        <v>653</v>
      </c>
      <c r="B627" s="4" t="e">
        <v>#N/A</v>
      </c>
      <c r="C627" s="10">
        <v>130.0</v>
      </c>
      <c r="D627" s="6">
        <v>2543243.0</v>
      </c>
    </row>
    <row r="628">
      <c r="A628" s="4" t="s">
        <v>654</v>
      </c>
      <c r="B628" s="4" t="e">
        <v>#N/A</v>
      </c>
      <c r="C628" s="5">
        <v>1166.0</v>
      </c>
      <c r="D628" s="6">
        <v>136435.0</v>
      </c>
    </row>
    <row r="629">
      <c r="A629" s="4" t="s">
        <v>655</v>
      </c>
      <c r="B629" s="4" t="s">
        <v>196</v>
      </c>
      <c r="C629" s="5">
        <v>3677.0</v>
      </c>
      <c r="D629" s="6">
        <v>643291.0</v>
      </c>
    </row>
    <row r="630">
      <c r="A630" s="4" t="s">
        <v>656</v>
      </c>
      <c r="B630" s="4" t="s">
        <v>5</v>
      </c>
      <c r="C630" s="5">
        <v>7742.0</v>
      </c>
      <c r="D630" s="6">
        <v>3936966.0</v>
      </c>
    </row>
    <row r="631">
      <c r="A631" s="4" t="s">
        <v>657</v>
      </c>
      <c r="B631" s="4" t="s">
        <v>38</v>
      </c>
      <c r="C631" s="5">
        <v>7422.0</v>
      </c>
      <c r="D631" s="6">
        <v>83947.0</v>
      </c>
    </row>
    <row r="632">
      <c r="A632" s="4" t="s">
        <v>658</v>
      </c>
      <c r="B632" s="4" t="s">
        <v>196</v>
      </c>
      <c r="C632" s="5">
        <v>5247.0</v>
      </c>
      <c r="D632" s="6">
        <v>383461.0</v>
      </c>
    </row>
    <row r="633">
      <c r="A633" s="4" t="s">
        <v>659</v>
      </c>
      <c r="B633" s="4" t="s">
        <v>38</v>
      </c>
      <c r="C633" s="5">
        <v>8325.0</v>
      </c>
      <c r="D633" s="6">
        <v>112274.0</v>
      </c>
    </row>
    <row r="634">
      <c r="A634" s="4" t="s">
        <v>660</v>
      </c>
      <c r="B634" s="4" t="s">
        <v>170</v>
      </c>
      <c r="C634" s="5">
        <v>2993.0</v>
      </c>
      <c r="D634" s="6">
        <v>1725739.0</v>
      </c>
    </row>
    <row r="635">
      <c r="A635" s="4" t="s">
        <v>661</v>
      </c>
      <c r="B635" s="4" t="s">
        <v>185</v>
      </c>
      <c r="C635" s="5">
        <v>1628.0</v>
      </c>
      <c r="D635" s="6">
        <v>166343.0</v>
      </c>
    </row>
    <row r="636">
      <c r="A636" s="4" t="s">
        <v>662</v>
      </c>
      <c r="B636" s="4" t="s">
        <v>53</v>
      </c>
      <c r="C636" s="5">
        <v>5270.0</v>
      </c>
      <c r="D636" s="6">
        <v>1174271.0</v>
      </c>
    </row>
    <row r="637">
      <c r="A637" s="4" t="s">
        <v>663</v>
      </c>
      <c r="B637" s="4" t="s">
        <v>27</v>
      </c>
      <c r="C637" s="5">
        <v>1768.0</v>
      </c>
      <c r="D637" s="6">
        <v>1214205.0</v>
      </c>
    </row>
    <row r="638">
      <c r="A638" s="4" t="s">
        <v>664</v>
      </c>
      <c r="B638" s="4" t="s">
        <v>312</v>
      </c>
      <c r="C638" s="10">
        <v>30.0</v>
      </c>
      <c r="D638" s="6">
        <v>55626.0</v>
      </c>
    </row>
    <row r="639">
      <c r="A639" s="4" t="s">
        <v>665</v>
      </c>
      <c r="B639" s="4" t="s">
        <v>11</v>
      </c>
      <c r="C639" s="5">
        <v>13582.0</v>
      </c>
      <c r="D639" s="6">
        <v>2772348.0</v>
      </c>
    </row>
    <row r="640">
      <c r="A640" s="4" t="s">
        <v>666</v>
      </c>
      <c r="B640" s="4" t="s">
        <v>5</v>
      </c>
      <c r="C640" s="5">
        <v>15359.0</v>
      </c>
      <c r="D640" s="6">
        <v>2882469.0</v>
      </c>
    </row>
    <row r="641">
      <c r="A641" s="4" t="s">
        <v>667</v>
      </c>
      <c r="B641" s="4" t="s">
        <v>185</v>
      </c>
      <c r="C641" s="5">
        <v>1255.0</v>
      </c>
      <c r="D641" s="6">
        <v>140757.0</v>
      </c>
    </row>
    <row r="642">
      <c r="A642" s="4"/>
      <c r="B642" s="4"/>
      <c r="C642" s="10"/>
      <c r="D642" s="11"/>
    </row>
    <row r="643">
      <c r="A643" s="4"/>
      <c r="B643" s="4"/>
      <c r="C643" s="10"/>
      <c r="D643" s="11"/>
    </row>
    <row r="644">
      <c r="A644" s="4"/>
      <c r="B644" s="4"/>
      <c r="C644" s="10"/>
      <c r="D644" s="11"/>
    </row>
    <row r="645">
      <c r="A645" s="4"/>
      <c r="B645" s="4"/>
      <c r="C645" s="10"/>
      <c r="D645" s="11"/>
    </row>
    <row r="646">
      <c r="A646" s="4"/>
      <c r="B646" s="4"/>
      <c r="C646" s="10"/>
      <c r="D646" s="11"/>
    </row>
    <row r="647">
      <c r="A647" s="4"/>
      <c r="B647" s="4"/>
      <c r="C647" s="10"/>
      <c r="D647" s="11"/>
    </row>
    <row r="648">
      <c r="A648" s="4"/>
      <c r="B648" s="4"/>
      <c r="C648" s="10"/>
      <c r="D648" s="11"/>
    </row>
    <row r="649">
      <c r="A649" s="4"/>
      <c r="B649" s="4"/>
      <c r="C649" s="10"/>
      <c r="D649" s="11"/>
    </row>
    <row r="650">
      <c r="A650" s="4"/>
      <c r="B650" s="4"/>
      <c r="C650" s="10"/>
      <c r="D650" s="11"/>
    </row>
    <row r="651">
      <c r="A651" s="4"/>
      <c r="B651" s="4"/>
      <c r="C651" s="10"/>
      <c r="D651" s="11"/>
    </row>
    <row r="652">
      <c r="A652" s="4"/>
      <c r="B652" s="4"/>
      <c r="C652" s="10"/>
      <c r="D652" s="11"/>
    </row>
    <row r="653">
      <c r="A653" s="4"/>
      <c r="B653" s="4"/>
      <c r="C653" s="10"/>
      <c r="D653" s="11"/>
    </row>
    <row r="654">
      <c r="A654" s="4"/>
      <c r="B654" s="4"/>
      <c r="C654" s="10"/>
      <c r="D654" s="11"/>
    </row>
    <row r="655">
      <c r="A655" s="4"/>
      <c r="B655" s="4"/>
      <c r="C655" s="10"/>
      <c r="D655" s="11"/>
    </row>
    <row r="656">
      <c r="A656" s="4"/>
      <c r="B656" s="4"/>
      <c r="C656" s="10"/>
      <c r="D656" s="11"/>
    </row>
    <row r="657">
      <c r="A657" s="4"/>
      <c r="B657" s="4"/>
      <c r="C657" s="10"/>
      <c r="D657" s="11"/>
    </row>
    <row r="658">
      <c r="A658" s="4"/>
      <c r="B658" s="4"/>
      <c r="C658" s="10"/>
      <c r="D658" s="11"/>
    </row>
    <row r="659">
      <c r="A659" s="4"/>
      <c r="B659" s="4"/>
      <c r="C659" s="10"/>
      <c r="D659" s="11"/>
    </row>
    <row r="660">
      <c r="A660" s="4"/>
      <c r="B660" s="4"/>
      <c r="C660" s="10"/>
      <c r="D660" s="11"/>
    </row>
    <row r="661">
      <c r="A661" s="4"/>
      <c r="B661" s="4"/>
      <c r="C661" s="10"/>
      <c r="D661" s="11"/>
    </row>
    <row r="662">
      <c r="A662" s="4"/>
      <c r="B662" s="4"/>
      <c r="C662" s="10"/>
      <c r="D662" s="11"/>
    </row>
    <row r="663">
      <c r="A663" s="4"/>
      <c r="B663" s="4"/>
      <c r="C663" s="10"/>
      <c r="D663" s="11"/>
    </row>
    <row r="664">
      <c r="A664" s="4"/>
      <c r="B664" s="4"/>
      <c r="C664" s="10"/>
      <c r="D664" s="11"/>
    </row>
    <row r="665">
      <c r="A665" s="4"/>
      <c r="B665" s="4"/>
      <c r="C665" s="10"/>
      <c r="D665" s="11"/>
    </row>
    <row r="666">
      <c r="A666" s="4"/>
      <c r="B666" s="4"/>
      <c r="C666" s="10"/>
      <c r="D666" s="11"/>
    </row>
    <row r="667">
      <c r="A667" s="4"/>
      <c r="B667" s="4"/>
      <c r="C667" s="10"/>
      <c r="D667" s="11"/>
    </row>
    <row r="668">
      <c r="A668" s="4"/>
      <c r="B668" s="4"/>
      <c r="C668" s="10"/>
      <c r="D668" s="11"/>
    </row>
    <row r="669">
      <c r="A669" s="4"/>
      <c r="B669" s="4"/>
      <c r="C669" s="10"/>
      <c r="D669" s="11"/>
    </row>
    <row r="670">
      <c r="A670" s="4"/>
      <c r="B670" s="4"/>
      <c r="C670" s="10"/>
      <c r="D670" s="11"/>
    </row>
    <row r="671">
      <c r="A671" s="4"/>
      <c r="B671" s="4"/>
      <c r="C671" s="10"/>
      <c r="D671" s="11"/>
    </row>
    <row r="672">
      <c r="A672" s="4"/>
      <c r="B672" s="4"/>
      <c r="C672" s="10"/>
      <c r="D672" s="11"/>
    </row>
    <row r="673">
      <c r="A673" s="4"/>
      <c r="B673" s="4"/>
      <c r="C673" s="10"/>
      <c r="D673" s="11"/>
    </row>
    <row r="674">
      <c r="A674" s="4"/>
      <c r="B674" s="4"/>
      <c r="C674" s="10"/>
      <c r="D674" s="11"/>
    </row>
    <row r="675">
      <c r="A675" s="4"/>
      <c r="B675" s="4"/>
      <c r="C675" s="10"/>
      <c r="D675" s="11"/>
    </row>
    <row r="676">
      <c r="A676" s="4"/>
      <c r="B676" s="4"/>
      <c r="C676" s="10"/>
      <c r="D676" s="11"/>
    </row>
    <row r="677">
      <c r="A677" s="4"/>
      <c r="B677" s="4"/>
      <c r="C677" s="10"/>
      <c r="D677" s="11"/>
    </row>
    <row r="678">
      <c r="A678" s="4"/>
      <c r="B678" s="4"/>
      <c r="C678" s="10"/>
      <c r="D678" s="11"/>
    </row>
    <row r="679">
      <c r="A679" s="4"/>
      <c r="B679" s="4"/>
      <c r="C679" s="10"/>
      <c r="D679" s="11"/>
    </row>
    <row r="680">
      <c r="A680" s="4"/>
      <c r="B680" s="4"/>
      <c r="C680" s="10"/>
      <c r="D680" s="11"/>
    </row>
    <row r="681">
      <c r="A681" s="4"/>
      <c r="B681" s="4"/>
      <c r="C681" s="10"/>
      <c r="D681" s="11"/>
    </row>
    <row r="682">
      <c r="A682" s="4"/>
      <c r="B682" s="4"/>
      <c r="C682" s="10"/>
      <c r="D682" s="11"/>
    </row>
    <row r="683">
      <c r="A683" s="4"/>
      <c r="B683" s="4"/>
      <c r="C683" s="10"/>
      <c r="D683" s="11"/>
    </row>
    <row r="684">
      <c r="A684" s="4"/>
      <c r="B684" s="4"/>
      <c r="C684" s="10"/>
      <c r="D684" s="11"/>
    </row>
    <row r="685">
      <c r="A685" s="4"/>
      <c r="B685" s="4"/>
      <c r="C685" s="10"/>
      <c r="D685" s="11"/>
    </row>
    <row r="686">
      <c r="A686" s="4"/>
      <c r="B686" s="4"/>
      <c r="C686" s="10"/>
      <c r="D686" s="11"/>
    </row>
    <row r="687">
      <c r="A687" s="4"/>
      <c r="B687" s="4"/>
      <c r="C687" s="10"/>
      <c r="D687" s="11"/>
    </row>
    <row r="688">
      <c r="A688" s="4"/>
      <c r="B688" s="4"/>
      <c r="C688" s="10"/>
      <c r="D688" s="11"/>
    </row>
    <row r="689">
      <c r="A689" s="4"/>
      <c r="B689" s="4"/>
      <c r="C689" s="10"/>
      <c r="D689" s="11"/>
    </row>
    <row r="690">
      <c r="A690" s="4"/>
      <c r="B690" s="4"/>
      <c r="C690" s="10"/>
      <c r="D690" s="11"/>
    </row>
    <row r="691">
      <c r="A691" s="4"/>
      <c r="B691" s="4"/>
      <c r="C691" s="10"/>
      <c r="D691" s="11"/>
    </row>
    <row r="692">
      <c r="A692" s="4"/>
      <c r="B692" s="4"/>
      <c r="C692" s="10"/>
      <c r="D692" s="11"/>
    </row>
    <row r="693">
      <c r="A693" s="4"/>
      <c r="B693" s="4"/>
      <c r="C693" s="10"/>
      <c r="D693" s="11"/>
    </row>
    <row r="694">
      <c r="A694" s="4"/>
      <c r="B694" s="4"/>
      <c r="C694" s="10"/>
      <c r="D694" s="11"/>
    </row>
    <row r="695">
      <c r="A695" s="4"/>
      <c r="B695" s="4"/>
      <c r="C695" s="10"/>
      <c r="D695" s="11"/>
    </row>
    <row r="696">
      <c r="A696" s="4"/>
      <c r="B696" s="4"/>
      <c r="C696" s="10"/>
      <c r="D696" s="11"/>
    </row>
    <row r="697">
      <c r="A697" s="4"/>
      <c r="B697" s="4"/>
      <c r="C697" s="10"/>
      <c r="D697" s="11"/>
    </row>
    <row r="698">
      <c r="A698" s="4"/>
      <c r="B698" s="4"/>
      <c r="C698" s="10"/>
      <c r="D698" s="11"/>
    </row>
    <row r="699">
      <c r="A699" s="4"/>
      <c r="B699" s="4"/>
      <c r="C699" s="10"/>
      <c r="D699" s="11"/>
    </row>
    <row r="700">
      <c r="A700" s="4"/>
      <c r="B700" s="4"/>
      <c r="C700" s="10"/>
      <c r="D700" s="11"/>
    </row>
    <row r="701">
      <c r="A701" s="4"/>
      <c r="B701" s="4"/>
      <c r="C701" s="10"/>
      <c r="D701" s="11"/>
    </row>
    <row r="702">
      <c r="A702" s="4"/>
      <c r="B702" s="4"/>
      <c r="C702" s="10"/>
      <c r="D702" s="11"/>
    </row>
    <row r="703">
      <c r="A703" s="4"/>
      <c r="B703" s="4"/>
      <c r="C703" s="10"/>
      <c r="D703" s="11"/>
    </row>
    <row r="704">
      <c r="A704" s="4"/>
      <c r="B704" s="4"/>
      <c r="C704" s="10"/>
      <c r="D704" s="11"/>
    </row>
    <row r="705">
      <c r="A705" s="4"/>
      <c r="B705" s="4"/>
      <c r="C705" s="10"/>
      <c r="D705" s="11"/>
    </row>
    <row r="706">
      <c r="A706" s="4"/>
      <c r="B706" s="4"/>
      <c r="C706" s="10"/>
      <c r="D706" s="11"/>
    </row>
    <row r="707">
      <c r="A707" s="4"/>
      <c r="B707" s="4"/>
      <c r="C707" s="10"/>
      <c r="D707" s="11"/>
    </row>
    <row r="708">
      <c r="A708" s="4"/>
      <c r="B708" s="4"/>
      <c r="C708" s="10"/>
      <c r="D708" s="11"/>
    </row>
    <row r="709">
      <c r="A709" s="4"/>
      <c r="B709" s="4"/>
      <c r="C709" s="10"/>
      <c r="D709" s="11"/>
    </row>
    <row r="710">
      <c r="A710" s="4"/>
      <c r="B710" s="4"/>
      <c r="C710" s="10"/>
      <c r="D710" s="11"/>
    </row>
    <row r="711">
      <c r="A711" s="4"/>
      <c r="B711" s="4"/>
      <c r="C711" s="10"/>
      <c r="D711" s="11"/>
    </row>
    <row r="712">
      <c r="A712" s="4"/>
      <c r="B712" s="4"/>
      <c r="C712" s="10"/>
      <c r="D712" s="11"/>
    </row>
    <row r="713">
      <c r="A713" s="4"/>
      <c r="B713" s="4"/>
      <c r="C713" s="10"/>
      <c r="D713" s="11"/>
    </row>
    <row r="714">
      <c r="A714" s="4"/>
      <c r="B714" s="4"/>
      <c r="C714" s="10"/>
      <c r="D714" s="11"/>
    </row>
    <row r="715">
      <c r="A715" s="4"/>
      <c r="B715" s="4"/>
      <c r="C715" s="10"/>
      <c r="D715" s="11"/>
    </row>
    <row r="716">
      <c r="A716" s="4"/>
      <c r="B716" s="4"/>
      <c r="C716" s="10"/>
      <c r="D716" s="11"/>
    </row>
    <row r="717">
      <c r="A717" s="4"/>
      <c r="B717" s="4"/>
      <c r="C717" s="10"/>
      <c r="D717" s="11"/>
    </row>
    <row r="718">
      <c r="A718" s="4"/>
      <c r="B718" s="4"/>
      <c r="C718" s="10"/>
      <c r="D718" s="11"/>
    </row>
    <row r="719">
      <c r="A719" s="4"/>
      <c r="B719" s="4"/>
      <c r="C719" s="10"/>
      <c r="D719" s="11"/>
    </row>
    <row r="720">
      <c r="A720" s="4"/>
      <c r="B720" s="4"/>
      <c r="C720" s="10"/>
      <c r="D720" s="11"/>
    </row>
    <row r="721">
      <c r="A721" s="4"/>
      <c r="B721" s="4"/>
      <c r="C721" s="10"/>
      <c r="D721" s="11"/>
    </row>
    <row r="722">
      <c r="A722" s="4"/>
      <c r="B722" s="4"/>
      <c r="C722" s="10"/>
      <c r="D722" s="11"/>
    </row>
    <row r="723">
      <c r="A723" s="4"/>
      <c r="B723" s="4"/>
      <c r="C723" s="10"/>
      <c r="D723" s="11"/>
    </row>
    <row r="724">
      <c r="A724" s="4"/>
      <c r="B724" s="4"/>
      <c r="C724" s="10"/>
      <c r="D724" s="11"/>
    </row>
    <row r="725">
      <c r="A725" s="4"/>
      <c r="B725" s="4"/>
      <c r="C725" s="10"/>
      <c r="D725" s="11"/>
    </row>
    <row r="726">
      <c r="A726" s="4"/>
      <c r="B726" s="4"/>
      <c r="C726" s="10"/>
      <c r="D726" s="11"/>
    </row>
    <row r="727">
      <c r="A727" s="4"/>
      <c r="B727" s="4"/>
      <c r="C727" s="10"/>
      <c r="D727" s="11"/>
    </row>
    <row r="728">
      <c r="A728" s="4"/>
      <c r="B728" s="4"/>
      <c r="C728" s="10"/>
      <c r="D728" s="11"/>
    </row>
    <row r="729">
      <c r="A729" s="4"/>
      <c r="B729" s="4"/>
      <c r="C729" s="10"/>
      <c r="D729" s="11"/>
    </row>
    <row r="730">
      <c r="A730" s="4"/>
      <c r="B730" s="4"/>
      <c r="C730" s="10"/>
      <c r="D730" s="11"/>
    </row>
    <row r="731">
      <c r="A731" s="4"/>
      <c r="B731" s="4"/>
      <c r="C731" s="10"/>
      <c r="D731" s="11"/>
    </row>
    <row r="732">
      <c r="A732" s="4"/>
      <c r="B732" s="4"/>
      <c r="C732" s="10"/>
      <c r="D732" s="11"/>
    </row>
    <row r="733">
      <c r="A733" s="4"/>
      <c r="B733" s="4"/>
      <c r="C733" s="10"/>
      <c r="D733" s="11"/>
    </row>
    <row r="734">
      <c r="A734" s="4"/>
      <c r="B734" s="4"/>
      <c r="C734" s="10"/>
      <c r="D734" s="11"/>
    </row>
    <row r="735">
      <c r="A735" s="4"/>
      <c r="B735" s="4"/>
      <c r="C735" s="10"/>
      <c r="D735" s="11"/>
    </row>
    <row r="736">
      <c r="A736" s="4"/>
      <c r="B736" s="4"/>
      <c r="C736" s="10"/>
      <c r="D736" s="11"/>
    </row>
    <row r="737">
      <c r="A737" s="4"/>
      <c r="B737" s="4"/>
      <c r="C737" s="10"/>
      <c r="D737" s="11"/>
    </row>
    <row r="738">
      <c r="A738" s="4"/>
      <c r="B738" s="4"/>
      <c r="C738" s="10"/>
      <c r="D738" s="11"/>
    </row>
    <row r="739">
      <c r="A739" s="4"/>
      <c r="B739" s="4"/>
      <c r="C739" s="10"/>
      <c r="D739" s="11"/>
    </row>
    <row r="740">
      <c r="A740" s="4"/>
      <c r="B740" s="4"/>
      <c r="C740" s="10"/>
      <c r="D740" s="11"/>
    </row>
    <row r="741">
      <c r="A741" s="4"/>
      <c r="B741" s="4"/>
      <c r="C741" s="10"/>
      <c r="D741" s="11"/>
    </row>
    <row r="742">
      <c r="A742" s="4"/>
      <c r="B742" s="4"/>
      <c r="C742" s="10"/>
      <c r="D742" s="11"/>
    </row>
    <row r="743">
      <c r="A743" s="4"/>
      <c r="B743" s="4"/>
      <c r="C743" s="10"/>
      <c r="D743" s="11"/>
    </row>
    <row r="744">
      <c r="A744" s="4"/>
      <c r="B744" s="4"/>
      <c r="C744" s="10"/>
      <c r="D744" s="11"/>
    </row>
    <row r="745">
      <c r="A745" s="4"/>
      <c r="B745" s="4"/>
      <c r="C745" s="10"/>
      <c r="D745" s="11"/>
    </row>
    <row r="746">
      <c r="A746" s="4"/>
      <c r="B746" s="4"/>
      <c r="C746" s="10"/>
      <c r="D746" s="11"/>
    </row>
    <row r="747">
      <c r="A747" s="4"/>
      <c r="B747" s="4"/>
      <c r="C747" s="10"/>
      <c r="D747" s="11"/>
    </row>
    <row r="748">
      <c r="A748" s="4"/>
      <c r="B748" s="4"/>
      <c r="C748" s="10"/>
      <c r="D748" s="11"/>
    </row>
    <row r="749">
      <c r="A749" s="4"/>
      <c r="B749" s="4"/>
      <c r="C749" s="10"/>
      <c r="D749" s="11"/>
    </row>
    <row r="750">
      <c r="A750" s="4"/>
      <c r="B750" s="4"/>
      <c r="C750" s="10"/>
      <c r="D750" s="11"/>
    </row>
    <row r="751">
      <c r="A751" s="4"/>
      <c r="B751" s="4"/>
      <c r="C751" s="10"/>
      <c r="D751" s="11"/>
    </row>
    <row r="752">
      <c r="A752" s="4"/>
      <c r="B752" s="4"/>
      <c r="C752" s="10"/>
      <c r="D752" s="11"/>
    </row>
    <row r="753">
      <c r="A753" s="4"/>
      <c r="B753" s="4"/>
      <c r="C753" s="10"/>
      <c r="D753" s="11"/>
    </row>
    <row r="754">
      <c r="A754" s="4"/>
      <c r="B754" s="4"/>
      <c r="C754" s="10"/>
      <c r="D754" s="11"/>
    </row>
    <row r="755">
      <c r="A755" s="4"/>
      <c r="B755" s="4"/>
      <c r="C755" s="10"/>
      <c r="D755" s="11"/>
    </row>
    <row r="756">
      <c r="A756" s="4"/>
      <c r="B756" s="4"/>
      <c r="C756" s="10"/>
      <c r="D756" s="11"/>
    </row>
    <row r="757">
      <c r="A757" s="4"/>
      <c r="B757" s="4"/>
      <c r="C757" s="10"/>
      <c r="D757" s="11"/>
    </row>
    <row r="758">
      <c r="A758" s="4"/>
      <c r="B758" s="4"/>
      <c r="C758" s="10"/>
      <c r="D758" s="11"/>
    </row>
    <row r="759">
      <c r="A759" s="4"/>
      <c r="B759" s="4"/>
      <c r="C759" s="10"/>
      <c r="D759" s="11"/>
    </row>
    <row r="760">
      <c r="A760" s="4"/>
      <c r="B760" s="4"/>
      <c r="C760" s="10"/>
      <c r="D760" s="11"/>
    </row>
    <row r="761">
      <c r="A761" s="4"/>
      <c r="B761" s="4"/>
      <c r="C761" s="10"/>
      <c r="D761" s="11"/>
    </row>
    <row r="762">
      <c r="A762" s="4"/>
      <c r="B762" s="4"/>
      <c r="C762" s="10"/>
      <c r="D762" s="11"/>
    </row>
    <row r="763">
      <c r="A763" s="4"/>
      <c r="B763" s="4"/>
      <c r="C763" s="10"/>
      <c r="D763" s="11"/>
    </row>
    <row r="764">
      <c r="A764" s="4"/>
      <c r="B764" s="4"/>
      <c r="C764" s="10"/>
      <c r="D764" s="11"/>
    </row>
    <row r="765">
      <c r="A765" s="4"/>
      <c r="B765" s="4"/>
      <c r="C765" s="10"/>
      <c r="D765" s="11"/>
    </row>
    <row r="766">
      <c r="A766" s="4"/>
      <c r="B766" s="4"/>
      <c r="C766" s="10"/>
      <c r="D766" s="11"/>
    </row>
    <row r="767">
      <c r="A767" s="4"/>
      <c r="B767" s="4"/>
      <c r="C767" s="10"/>
      <c r="D767" s="11"/>
    </row>
    <row r="768">
      <c r="A768" s="4"/>
      <c r="B768" s="4"/>
      <c r="C768" s="10"/>
      <c r="D768" s="11"/>
    </row>
    <row r="769">
      <c r="A769" s="4"/>
      <c r="B769" s="4"/>
      <c r="C769" s="10"/>
      <c r="D769" s="11"/>
    </row>
    <row r="770">
      <c r="A770" s="4"/>
      <c r="B770" s="4"/>
      <c r="C770" s="10"/>
      <c r="D770" s="11"/>
    </row>
    <row r="771">
      <c r="A771" s="4"/>
      <c r="B771" s="4"/>
      <c r="C771" s="10"/>
      <c r="D771" s="11"/>
    </row>
    <row r="772">
      <c r="A772" s="4"/>
      <c r="B772" s="4"/>
      <c r="C772" s="10"/>
      <c r="D772" s="11"/>
    </row>
    <row r="773">
      <c r="A773" s="4"/>
      <c r="B773" s="4"/>
      <c r="C773" s="10"/>
      <c r="D773" s="11"/>
    </row>
    <row r="774">
      <c r="A774" s="4"/>
      <c r="B774" s="4"/>
      <c r="C774" s="10"/>
      <c r="D774" s="11"/>
    </row>
    <row r="775">
      <c r="A775" s="4"/>
      <c r="B775" s="4"/>
      <c r="C775" s="10"/>
      <c r="D775" s="11"/>
    </row>
    <row r="776">
      <c r="A776" s="4"/>
      <c r="B776" s="4"/>
      <c r="C776" s="10"/>
      <c r="D776" s="11"/>
    </row>
    <row r="777">
      <c r="A777" s="4"/>
      <c r="B777" s="4"/>
      <c r="C777" s="10"/>
      <c r="D777" s="11"/>
    </row>
    <row r="778">
      <c r="A778" s="4"/>
      <c r="B778" s="4"/>
      <c r="C778" s="10"/>
      <c r="D778" s="11"/>
    </row>
    <row r="779">
      <c r="A779" s="4"/>
      <c r="B779" s="4"/>
      <c r="C779" s="10"/>
      <c r="D779" s="11"/>
    </row>
    <row r="780">
      <c r="A780" s="4"/>
      <c r="B780" s="4"/>
      <c r="C780" s="10"/>
      <c r="D780" s="11"/>
    </row>
    <row r="781">
      <c r="A781" s="4"/>
      <c r="B781" s="4"/>
      <c r="C781" s="10"/>
      <c r="D781" s="11"/>
    </row>
    <row r="782">
      <c r="A782" s="4"/>
      <c r="B782" s="4"/>
      <c r="C782" s="10"/>
      <c r="D782" s="11"/>
    </row>
    <row r="783">
      <c r="A783" s="4"/>
      <c r="B783" s="4"/>
      <c r="C783" s="10"/>
      <c r="D783" s="11"/>
    </row>
    <row r="784">
      <c r="A784" s="4"/>
      <c r="B784" s="4"/>
      <c r="C784" s="10"/>
      <c r="D784" s="11"/>
    </row>
    <row r="785">
      <c r="A785" s="4"/>
      <c r="B785" s="4"/>
      <c r="C785" s="10"/>
      <c r="D785" s="11"/>
    </row>
    <row r="786">
      <c r="A786" s="4"/>
      <c r="B786" s="4"/>
      <c r="C786" s="10"/>
      <c r="D786" s="11"/>
    </row>
    <row r="787">
      <c r="A787" s="4"/>
      <c r="B787" s="4"/>
      <c r="C787" s="10"/>
      <c r="D787" s="11"/>
    </row>
    <row r="788">
      <c r="A788" s="4"/>
      <c r="B788" s="4"/>
      <c r="C788" s="10"/>
      <c r="D788" s="11"/>
    </row>
    <row r="789">
      <c r="A789" s="4"/>
      <c r="B789" s="4"/>
      <c r="C789" s="10"/>
      <c r="D789" s="11"/>
    </row>
    <row r="790">
      <c r="A790" s="4"/>
      <c r="B790" s="4"/>
      <c r="C790" s="10"/>
      <c r="D790" s="11"/>
    </row>
    <row r="791">
      <c r="A791" s="4"/>
      <c r="B791" s="4"/>
      <c r="C791" s="10"/>
      <c r="D791" s="11"/>
    </row>
    <row r="792">
      <c r="A792" s="4"/>
      <c r="B792" s="4"/>
      <c r="C792" s="10"/>
      <c r="D792" s="11"/>
    </row>
    <row r="793">
      <c r="A793" s="4"/>
      <c r="B793" s="4"/>
      <c r="C793" s="10"/>
      <c r="D793" s="11"/>
    </row>
    <row r="794">
      <c r="A794" s="4"/>
      <c r="B794" s="4"/>
      <c r="C794" s="10"/>
      <c r="D794" s="11"/>
    </row>
    <row r="795">
      <c r="A795" s="4"/>
      <c r="B795" s="4"/>
      <c r="C795" s="10"/>
      <c r="D795" s="11"/>
    </row>
    <row r="796">
      <c r="A796" s="4"/>
      <c r="B796" s="4"/>
      <c r="C796" s="10"/>
      <c r="D796" s="11"/>
    </row>
    <row r="797">
      <c r="A797" s="4"/>
      <c r="B797" s="4"/>
      <c r="C797" s="10"/>
      <c r="D797" s="11"/>
    </row>
    <row r="798">
      <c r="A798" s="4"/>
      <c r="B798" s="4"/>
      <c r="C798" s="10"/>
      <c r="D798" s="11"/>
    </row>
    <row r="799">
      <c r="A799" s="4"/>
      <c r="B799" s="4"/>
      <c r="C799" s="10"/>
      <c r="D799" s="11"/>
    </row>
    <row r="800">
      <c r="A800" s="4"/>
      <c r="B800" s="4"/>
      <c r="C800" s="10"/>
      <c r="D800" s="11"/>
    </row>
    <row r="801">
      <c r="A801" s="4"/>
      <c r="B801" s="4"/>
      <c r="C801" s="10"/>
      <c r="D801" s="11"/>
    </row>
    <row r="802">
      <c r="A802" s="4"/>
      <c r="B802" s="4"/>
      <c r="C802" s="10"/>
      <c r="D802" s="11"/>
    </row>
    <row r="803">
      <c r="A803" s="4"/>
      <c r="B803" s="4"/>
      <c r="C803" s="10"/>
      <c r="D803" s="11"/>
    </row>
    <row r="804">
      <c r="A804" s="4"/>
      <c r="B804" s="4"/>
      <c r="C804" s="10"/>
      <c r="D804" s="11"/>
    </row>
    <row r="805">
      <c r="A805" s="4"/>
      <c r="B805" s="4"/>
      <c r="C805" s="10"/>
      <c r="D805" s="11"/>
    </row>
    <row r="806">
      <c r="A806" s="4"/>
      <c r="B806" s="4"/>
      <c r="C806" s="10"/>
      <c r="D806" s="11"/>
    </row>
    <row r="807">
      <c r="A807" s="4"/>
      <c r="B807" s="4"/>
      <c r="C807" s="10"/>
      <c r="D807" s="11"/>
    </row>
    <row r="808">
      <c r="A808" s="4"/>
      <c r="B808" s="4"/>
      <c r="C808" s="10"/>
      <c r="D808" s="11"/>
    </row>
    <row r="809">
      <c r="A809" s="4"/>
      <c r="B809" s="4"/>
      <c r="C809" s="10"/>
      <c r="D809" s="11"/>
    </row>
    <row r="810">
      <c r="A810" s="4"/>
      <c r="B810" s="4"/>
      <c r="C810" s="10"/>
      <c r="D810" s="11"/>
    </row>
    <row r="811">
      <c r="A811" s="4"/>
      <c r="B811" s="4"/>
      <c r="C811" s="10"/>
      <c r="D811" s="11"/>
    </row>
    <row r="812">
      <c r="A812" s="4"/>
      <c r="B812" s="4"/>
      <c r="C812" s="10"/>
      <c r="D812" s="11"/>
    </row>
    <row r="813">
      <c r="A813" s="4"/>
      <c r="B813" s="4"/>
      <c r="C813" s="10"/>
      <c r="D813" s="11"/>
    </row>
    <row r="814">
      <c r="A814" s="4"/>
      <c r="B814" s="4"/>
      <c r="C814" s="10"/>
      <c r="D814" s="11"/>
    </row>
    <row r="815">
      <c r="A815" s="4"/>
      <c r="B815" s="4"/>
      <c r="C815" s="10"/>
      <c r="D815" s="11"/>
    </row>
    <row r="816">
      <c r="A816" s="4"/>
      <c r="B816" s="4"/>
      <c r="C816" s="10"/>
      <c r="D816" s="11"/>
    </row>
    <row r="817">
      <c r="A817" s="4"/>
      <c r="B817" s="4"/>
      <c r="C817" s="10"/>
      <c r="D817" s="11"/>
    </row>
    <row r="818">
      <c r="A818" s="4"/>
      <c r="B818" s="4"/>
      <c r="C818" s="10"/>
      <c r="D818" s="11"/>
    </row>
    <row r="819">
      <c r="A819" s="4"/>
      <c r="B819" s="4"/>
      <c r="C819" s="10"/>
      <c r="D819" s="11"/>
    </row>
    <row r="820">
      <c r="A820" s="4"/>
      <c r="B820" s="4"/>
      <c r="C820" s="10"/>
      <c r="D820" s="11"/>
    </row>
    <row r="821">
      <c r="A821" s="4"/>
      <c r="B821" s="4"/>
      <c r="C821" s="10"/>
      <c r="D821" s="11"/>
    </row>
    <row r="822">
      <c r="A822" s="4"/>
      <c r="B822" s="4"/>
      <c r="C822" s="10"/>
      <c r="D822" s="11"/>
    </row>
    <row r="823">
      <c r="A823" s="4"/>
      <c r="B823" s="4"/>
      <c r="C823" s="10"/>
      <c r="D823" s="11"/>
    </row>
    <row r="824">
      <c r="A824" s="4"/>
      <c r="B824" s="4"/>
      <c r="C824" s="10"/>
      <c r="D824" s="11"/>
    </row>
    <row r="825">
      <c r="A825" s="4"/>
      <c r="B825" s="4"/>
      <c r="C825" s="10"/>
      <c r="D825" s="11"/>
    </row>
    <row r="826">
      <c r="A826" s="4"/>
      <c r="B826" s="4"/>
      <c r="C826" s="10"/>
      <c r="D826" s="11"/>
    </row>
    <row r="827">
      <c r="A827" s="4"/>
      <c r="B827" s="4"/>
      <c r="C827" s="10"/>
      <c r="D827" s="11"/>
    </row>
    <row r="828">
      <c r="A828" s="4"/>
      <c r="B828" s="4"/>
      <c r="C828" s="10"/>
      <c r="D828" s="11"/>
    </row>
    <row r="829">
      <c r="A829" s="4"/>
      <c r="B829" s="4"/>
      <c r="C829" s="10"/>
      <c r="D829" s="11"/>
    </row>
    <row r="830">
      <c r="A830" s="4"/>
      <c r="B830" s="4"/>
      <c r="C830" s="10"/>
      <c r="D830" s="11"/>
    </row>
    <row r="831">
      <c r="A831" s="4"/>
      <c r="B831" s="4"/>
      <c r="C831" s="10"/>
      <c r="D831" s="11"/>
    </row>
    <row r="832">
      <c r="A832" s="4"/>
      <c r="B832" s="4"/>
      <c r="C832" s="10"/>
      <c r="D832" s="11"/>
    </row>
    <row r="833">
      <c r="A833" s="4"/>
      <c r="B833" s="4"/>
      <c r="C833" s="10"/>
      <c r="D833" s="11"/>
    </row>
    <row r="834">
      <c r="A834" s="4"/>
      <c r="B834" s="4"/>
      <c r="C834" s="10"/>
      <c r="D834" s="11"/>
    </row>
    <row r="835">
      <c r="A835" s="4"/>
      <c r="B835" s="4"/>
      <c r="C835" s="10"/>
      <c r="D835" s="11"/>
    </row>
    <row r="836">
      <c r="A836" s="4"/>
      <c r="B836" s="4"/>
      <c r="C836" s="10"/>
      <c r="D836" s="11"/>
    </row>
    <row r="837">
      <c r="A837" s="4"/>
      <c r="B837" s="4"/>
      <c r="C837" s="10"/>
      <c r="D837" s="11"/>
    </row>
    <row r="838">
      <c r="A838" s="4"/>
      <c r="B838" s="4"/>
      <c r="C838" s="10"/>
      <c r="D838" s="11"/>
    </row>
    <row r="839">
      <c r="A839" s="4"/>
      <c r="B839" s="4"/>
      <c r="C839" s="10"/>
      <c r="D839" s="11"/>
    </row>
    <row r="840">
      <c r="A840" s="4"/>
      <c r="B840" s="4"/>
      <c r="C840" s="10"/>
      <c r="D840" s="11"/>
    </row>
    <row r="841">
      <c r="A841" s="4"/>
      <c r="B841" s="4"/>
      <c r="C841" s="10"/>
      <c r="D841" s="11"/>
    </row>
    <row r="842">
      <c r="A842" s="4"/>
      <c r="B842" s="4"/>
      <c r="C842" s="10"/>
      <c r="D842" s="11"/>
    </row>
    <row r="843">
      <c r="A843" s="4"/>
      <c r="B843" s="4"/>
      <c r="C843" s="10"/>
      <c r="D843" s="11"/>
    </row>
    <row r="844">
      <c r="A844" s="4"/>
      <c r="B844" s="4"/>
      <c r="C844" s="10"/>
      <c r="D844" s="11"/>
    </row>
    <row r="845">
      <c r="A845" s="4"/>
      <c r="B845" s="4"/>
      <c r="C845" s="10"/>
      <c r="D845" s="11"/>
    </row>
    <row r="846">
      <c r="A846" s="4"/>
      <c r="B846" s="4"/>
      <c r="C846" s="10"/>
      <c r="D846" s="11"/>
    </row>
    <row r="847">
      <c r="A847" s="4"/>
      <c r="B847" s="4"/>
      <c r="C847" s="10"/>
      <c r="D847" s="11"/>
    </row>
    <row r="848">
      <c r="A848" s="4"/>
      <c r="B848" s="4"/>
      <c r="C848" s="10"/>
      <c r="D848" s="11"/>
    </row>
    <row r="849">
      <c r="A849" s="4"/>
      <c r="B849" s="4"/>
      <c r="C849" s="10"/>
      <c r="D849" s="11"/>
    </row>
    <row r="850">
      <c r="A850" s="4"/>
      <c r="B850" s="4"/>
      <c r="C850" s="10"/>
      <c r="D850" s="11"/>
    </row>
    <row r="851">
      <c r="A851" s="4"/>
      <c r="B851" s="4"/>
      <c r="C851" s="10"/>
      <c r="D851" s="11"/>
    </row>
    <row r="852">
      <c r="A852" s="4"/>
      <c r="B852" s="4"/>
      <c r="C852" s="10"/>
      <c r="D852" s="11"/>
    </row>
    <row r="853">
      <c r="A853" s="4"/>
      <c r="B853" s="4"/>
      <c r="C853" s="10"/>
      <c r="D853" s="11"/>
    </row>
    <row r="854">
      <c r="A854" s="4"/>
      <c r="B854" s="4"/>
      <c r="C854" s="10"/>
      <c r="D854" s="11"/>
    </row>
    <row r="855">
      <c r="A855" s="4"/>
      <c r="B855" s="4"/>
      <c r="C855" s="10"/>
      <c r="D855" s="11"/>
    </row>
    <row r="856">
      <c r="A856" s="4"/>
      <c r="B856" s="4"/>
      <c r="C856" s="10"/>
      <c r="D856" s="11"/>
    </row>
    <row r="857">
      <c r="A857" s="4"/>
      <c r="B857" s="4"/>
      <c r="C857" s="10"/>
      <c r="D857" s="11"/>
    </row>
    <row r="858">
      <c r="A858" s="4"/>
      <c r="B858" s="4"/>
      <c r="C858" s="10"/>
      <c r="D858" s="11"/>
    </row>
    <row r="859">
      <c r="A859" s="4"/>
      <c r="B859" s="4"/>
      <c r="C859" s="10"/>
      <c r="D859" s="11"/>
    </row>
    <row r="860">
      <c r="A860" s="4"/>
      <c r="B860" s="4"/>
      <c r="C860" s="10"/>
      <c r="D860" s="11"/>
    </row>
    <row r="861">
      <c r="A861" s="4"/>
      <c r="B861" s="4"/>
      <c r="C861" s="10"/>
      <c r="D861" s="11"/>
    </row>
    <row r="862">
      <c r="A862" s="4"/>
      <c r="B862" s="4"/>
      <c r="C862" s="10"/>
      <c r="D862" s="11"/>
    </row>
    <row r="863">
      <c r="A863" s="4"/>
      <c r="B863" s="4"/>
      <c r="C863" s="10"/>
      <c r="D863" s="11"/>
    </row>
    <row r="864">
      <c r="A864" s="4"/>
      <c r="B864" s="4"/>
      <c r="C864" s="10"/>
      <c r="D864" s="11"/>
    </row>
    <row r="865">
      <c r="A865" s="4"/>
      <c r="B865" s="4"/>
      <c r="C865" s="10"/>
      <c r="D865" s="11"/>
    </row>
    <row r="866">
      <c r="A866" s="4"/>
      <c r="B866" s="4"/>
      <c r="C866" s="10"/>
      <c r="D866" s="11"/>
    </row>
    <row r="867">
      <c r="A867" s="4"/>
      <c r="B867" s="4"/>
      <c r="C867" s="10"/>
      <c r="D867" s="11"/>
    </row>
    <row r="868">
      <c r="A868" s="4"/>
      <c r="B868" s="4"/>
      <c r="C868" s="10"/>
      <c r="D868" s="11"/>
    </row>
    <row r="869">
      <c r="A869" s="4"/>
      <c r="B869" s="4"/>
      <c r="C869" s="10"/>
      <c r="D869" s="11"/>
    </row>
    <row r="870">
      <c r="A870" s="4"/>
      <c r="B870" s="4"/>
      <c r="C870" s="10"/>
      <c r="D870" s="11"/>
    </row>
    <row r="871">
      <c r="A871" s="4"/>
      <c r="B871" s="4"/>
      <c r="C871" s="10"/>
      <c r="D871" s="11"/>
    </row>
    <row r="872">
      <c r="A872" s="4"/>
      <c r="B872" s="4"/>
      <c r="C872" s="10"/>
      <c r="D872" s="11"/>
    </row>
    <row r="873">
      <c r="A873" s="4"/>
      <c r="B873" s="4"/>
      <c r="C873" s="10"/>
      <c r="D873" s="11"/>
    </row>
    <row r="874">
      <c r="A874" s="4"/>
      <c r="B874" s="4"/>
      <c r="C874" s="10"/>
      <c r="D874" s="11"/>
    </row>
    <row r="875">
      <c r="A875" s="4"/>
      <c r="B875" s="4"/>
      <c r="C875" s="10"/>
      <c r="D875" s="11"/>
    </row>
    <row r="876">
      <c r="A876" s="4"/>
      <c r="B876" s="4"/>
      <c r="C876" s="10"/>
      <c r="D876" s="11"/>
    </row>
    <row r="877">
      <c r="A877" s="4"/>
      <c r="B877" s="4"/>
      <c r="C877" s="10"/>
      <c r="D877" s="11"/>
    </row>
    <row r="878">
      <c r="A878" s="4"/>
      <c r="B878" s="4"/>
      <c r="C878" s="10"/>
      <c r="D878" s="11"/>
    </row>
    <row r="879">
      <c r="A879" s="4"/>
      <c r="B879" s="4"/>
      <c r="C879" s="10"/>
      <c r="D879" s="11"/>
    </row>
    <row r="880">
      <c r="A880" s="4"/>
      <c r="B880" s="4"/>
      <c r="C880" s="10"/>
      <c r="D880" s="11"/>
    </row>
    <row r="881">
      <c r="A881" s="4"/>
      <c r="B881" s="4"/>
      <c r="C881" s="10"/>
      <c r="D881" s="11"/>
    </row>
    <row r="882">
      <c r="A882" s="4"/>
      <c r="B882" s="4"/>
      <c r="C882" s="10"/>
      <c r="D882" s="11"/>
    </row>
    <row r="883">
      <c r="A883" s="4"/>
      <c r="B883" s="4"/>
      <c r="C883" s="10"/>
      <c r="D883" s="11"/>
    </row>
    <row r="884">
      <c r="A884" s="4"/>
      <c r="B884" s="4"/>
      <c r="C884" s="10"/>
      <c r="D884" s="11"/>
    </row>
    <row r="885">
      <c r="A885" s="4"/>
      <c r="B885" s="4"/>
      <c r="C885" s="10"/>
      <c r="D885" s="11"/>
    </row>
    <row r="886">
      <c r="A886" s="4"/>
      <c r="B886" s="4"/>
      <c r="C886" s="10"/>
      <c r="D886" s="11"/>
    </row>
    <row r="887">
      <c r="A887" s="4"/>
      <c r="B887" s="4"/>
      <c r="C887" s="10"/>
      <c r="D887" s="11"/>
    </row>
    <row r="888">
      <c r="A888" s="4"/>
      <c r="B888" s="4"/>
      <c r="C888" s="10"/>
      <c r="D888" s="11"/>
    </row>
    <row r="889">
      <c r="A889" s="4"/>
      <c r="B889" s="4"/>
      <c r="C889" s="10"/>
      <c r="D889" s="11"/>
    </row>
    <row r="890">
      <c r="A890" s="4"/>
      <c r="B890" s="4"/>
      <c r="C890" s="10"/>
      <c r="D890" s="11"/>
    </row>
    <row r="891">
      <c r="A891" s="4"/>
      <c r="B891" s="4"/>
      <c r="C891" s="10"/>
      <c r="D891" s="11"/>
    </row>
    <row r="892">
      <c r="A892" s="4"/>
      <c r="B892" s="4"/>
      <c r="C892" s="10"/>
      <c r="D892" s="11"/>
    </row>
    <row r="893">
      <c r="A893" s="4"/>
      <c r="B893" s="4"/>
      <c r="C893" s="10"/>
      <c r="D893" s="11"/>
    </row>
    <row r="894">
      <c r="A894" s="4"/>
      <c r="B894" s="4"/>
      <c r="C894" s="10"/>
      <c r="D894" s="11"/>
    </row>
    <row r="895">
      <c r="A895" s="4"/>
      <c r="B895" s="4"/>
      <c r="C895" s="10"/>
      <c r="D895" s="11"/>
    </row>
    <row r="896">
      <c r="A896" s="4"/>
      <c r="B896" s="4"/>
      <c r="C896" s="10"/>
      <c r="D896" s="11"/>
    </row>
    <row r="897">
      <c r="A897" s="4"/>
      <c r="B897" s="4"/>
      <c r="C897" s="10"/>
      <c r="D897" s="11"/>
    </row>
    <row r="898">
      <c r="A898" s="4"/>
      <c r="B898" s="4"/>
      <c r="C898" s="10"/>
      <c r="D898" s="11"/>
    </row>
    <row r="899">
      <c r="A899" s="4"/>
      <c r="B899" s="4"/>
      <c r="C899" s="10"/>
      <c r="D899" s="11"/>
    </row>
    <row r="900">
      <c r="A900" s="4"/>
      <c r="B900" s="4"/>
      <c r="C900" s="10"/>
      <c r="D900" s="11"/>
    </row>
    <row r="901">
      <c r="A901" s="4"/>
      <c r="B901" s="4"/>
      <c r="C901" s="10"/>
      <c r="D901" s="11"/>
    </row>
    <row r="902">
      <c r="A902" s="4"/>
      <c r="B902" s="4"/>
      <c r="C902" s="10"/>
      <c r="D902" s="11"/>
    </row>
    <row r="903">
      <c r="A903" s="4"/>
      <c r="B903" s="4"/>
      <c r="C903" s="10"/>
      <c r="D903" s="11"/>
    </row>
    <row r="904">
      <c r="A904" s="4"/>
      <c r="B904" s="4"/>
      <c r="C904" s="10"/>
      <c r="D904" s="11"/>
    </row>
    <row r="905">
      <c r="A905" s="4"/>
      <c r="B905" s="4"/>
      <c r="C905" s="10"/>
      <c r="D905" s="11"/>
    </row>
    <row r="906">
      <c r="A906" s="4"/>
      <c r="B906" s="4"/>
      <c r="C906" s="10"/>
      <c r="D906" s="11"/>
    </row>
    <row r="907">
      <c r="A907" s="4"/>
      <c r="B907" s="4"/>
      <c r="C907" s="10"/>
      <c r="D907" s="11"/>
    </row>
    <row r="908">
      <c r="A908" s="4"/>
      <c r="B908" s="4"/>
      <c r="C908" s="10"/>
      <c r="D908" s="11"/>
    </row>
    <row r="909">
      <c r="A909" s="4"/>
      <c r="B909" s="4"/>
      <c r="C909" s="10"/>
      <c r="D909" s="11"/>
    </row>
    <row r="910">
      <c r="A910" s="4"/>
      <c r="B910" s="4"/>
      <c r="C910" s="10"/>
      <c r="D910" s="11"/>
    </row>
    <row r="911">
      <c r="A911" s="4"/>
      <c r="B911" s="4"/>
      <c r="C911" s="10"/>
      <c r="D911" s="11"/>
    </row>
    <row r="912">
      <c r="A912" s="4"/>
      <c r="B912" s="4"/>
      <c r="C912" s="10"/>
      <c r="D912" s="11"/>
    </row>
    <row r="913">
      <c r="A913" s="4"/>
      <c r="B913" s="4"/>
      <c r="C913" s="10"/>
      <c r="D913" s="11"/>
    </row>
    <row r="914">
      <c r="A914" s="4"/>
      <c r="B914" s="4"/>
      <c r="C914" s="10"/>
      <c r="D914" s="11"/>
    </row>
    <row r="915">
      <c r="A915" s="4"/>
      <c r="B915" s="4"/>
      <c r="C915" s="10"/>
      <c r="D915" s="11"/>
    </row>
    <row r="916">
      <c r="A916" s="4"/>
      <c r="B916" s="4"/>
      <c r="C916" s="10"/>
      <c r="D916" s="11"/>
    </row>
    <row r="917">
      <c r="A917" s="4"/>
      <c r="B917" s="4"/>
      <c r="C917" s="10"/>
      <c r="D917" s="11"/>
    </row>
    <row r="918">
      <c r="A918" s="4"/>
      <c r="B918" s="4"/>
      <c r="C918" s="10"/>
      <c r="D918" s="11"/>
    </row>
    <row r="919">
      <c r="A919" s="4"/>
      <c r="B919" s="4"/>
      <c r="C919" s="10"/>
      <c r="D919" s="11"/>
    </row>
    <row r="920">
      <c r="A920" s="4"/>
      <c r="B920" s="4"/>
      <c r="C920" s="10"/>
      <c r="D920" s="11"/>
    </row>
    <row r="921">
      <c r="A921" s="4"/>
      <c r="B921" s="4"/>
      <c r="C921" s="10"/>
      <c r="D921" s="11"/>
    </row>
    <row r="922">
      <c r="A922" s="4"/>
      <c r="B922" s="4"/>
      <c r="C922" s="10"/>
      <c r="D922" s="11"/>
    </row>
    <row r="923">
      <c r="A923" s="4"/>
      <c r="B923" s="4"/>
      <c r="C923" s="10"/>
      <c r="D923" s="11"/>
    </row>
    <row r="924">
      <c r="A924" s="4"/>
      <c r="B924" s="4"/>
      <c r="C924" s="10"/>
      <c r="D924" s="11"/>
    </row>
    <row r="925">
      <c r="A925" s="4"/>
      <c r="B925" s="4"/>
      <c r="C925" s="10"/>
      <c r="D925" s="11"/>
    </row>
    <row r="926">
      <c r="A926" s="4"/>
      <c r="B926" s="4"/>
      <c r="C926" s="10"/>
      <c r="D926" s="11"/>
    </row>
    <row r="927">
      <c r="A927" s="4"/>
      <c r="B927" s="4"/>
      <c r="C927" s="10"/>
      <c r="D927" s="11"/>
    </row>
    <row r="928">
      <c r="A928" s="4"/>
      <c r="B928" s="4"/>
      <c r="C928" s="10"/>
      <c r="D928" s="11"/>
    </row>
    <row r="929">
      <c r="A929" s="4"/>
      <c r="B929" s="4"/>
      <c r="C929" s="10"/>
      <c r="D929" s="11"/>
    </row>
    <row r="930">
      <c r="A930" s="4"/>
      <c r="B930" s="4"/>
      <c r="C930" s="10"/>
      <c r="D930" s="11"/>
    </row>
    <row r="931">
      <c r="A931" s="4"/>
      <c r="B931" s="4"/>
      <c r="C931" s="10"/>
      <c r="D931" s="11"/>
    </row>
    <row r="932">
      <c r="A932" s="4"/>
      <c r="B932" s="4"/>
      <c r="C932" s="10"/>
      <c r="D932" s="11"/>
    </row>
    <row r="933">
      <c r="A933" s="4"/>
      <c r="B933" s="4"/>
      <c r="C933" s="10"/>
      <c r="D933" s="11"/>
    </row>
    <row r="934">
      <c r="A934" s="4"/>
      <c r="B934" s="4"/>
      <c r="C934" s="10"/>
      <c r="D934" s="11"/>
    </row>
    <row r="935">
      <c r="A935" s="4"/>
      <c r="B935" s="4"/>
      <c r="C935" s="10"/>
      <c r="D935" s="11"/>
    </row>
    <row r="936">
      <c r="A936" s="4"/>
      <c r="B936" s="4"/>
      <c r="C936" s="10"/>
      <c r="D936" s="11"/>
    </row>
    <row r="937">
      <c r="A937" s="4"/>
      <c r="B937" s="4"/>
      <c r="C937" s="10"/>
      <c r="D937" s="11"/>
    </row>
    <row r="938">
      <c r="A938" s="4"/>
      <c r="B938" s="4"/>
      <c r="C938" s="10"/>
      <c r="D938" s="11"/>
    </row>
    <row r="939">
      <c r="A939" s="4"/>
      <c r="B939" s="4"/>
      <c r="C939" s="10"/>
      <c r="D939" s="11"/>
    </row>
    <row r="940">
      <c r="A940" s="4"/>
      <c r="B940" s="4"/>
      <c r="C940" s="10"/>
      <c r="D940" s="11"/>
    </row>
    <row r="941">
      <c r="A941" s="4"/>
      <c r="B941" s="4"/>
      <c r="C941" s="10"/>
      <c r="D941" s="11"/>
    </row>
    <row r="942">
      <c r="A942" s="4"/>
      <c r="B942" s="4"/>
      <c r="C942" s="10"/>
      <c r="D942" s="11"/>
    </row>
    <row r="943">
      <c r="A943" s="4"/>
      <c r="B943" s="4"/>
      <c r="C943" s="10"/>
      <c r="D943" s="11"/>
    </row>
    <row r="944">
      <c r="A944" s="4"/>
      <c r="B944" s="4"/>
      <c r="C944" s="10"/>
      <c r="D944" s="11"/>
    </row>
    <row r="945">
      <c r="A945" s="4"/>
      <c r="B945" s="4"/>
      <c r="C945" s="10"/>
      <c r="D945" s="11"/>
    </row>
    <row r="946">
      <c r="A946" s="4"/>
      <c r="B946" s="4"/>
      <c r="C946" s="10"/>
      <c r="D946" s="11"/>
    </row>
    <row r="947">
      <c r="A947" s="4"/>
      <c r="B947" s="4"/>
      <c r="C947" s="10"/>
      <c r="D947" s="11"/>
    </row>
    <row r="948">
      <c r="A948" s="4"/>
      <c r="B948" s="4"/>
      <c r="C948" s="10"/>
      <c r="D948" s="11"/>
    </row>
    <row r="949">
      <c r="A949" s="4"/>
      <c r="B949" s="4"/>
      <c r="C949" s="10"/>
      <c r="D949" s="11"/>
    </row>
    <row r="950">
      <c r="A950" s="4"/>
      <c r="B950" s="4"/>
      <c r="C950" s="10"/>
      <c r="D950" s="11"/>
    </row>
    <row r="951">
      <c r="A951" s="4"/>
      <c r="B951" s="4"/>
      <c r="C951" s="10"/>
      <c r="D951" s="11"/>
    </row>
    <row r="952">
      <c r="A952" s="4"/>
      <c r="B952" s="4"/>
      <c r="C952" s="10"/>
      <c r="D952" s="11"/>
    </row>
    <row r="953">
      <c r="A953" s="4"/>
      <c r="B953" s="4"/>
      <c r="C953" s="10"/>
      <c r="D953" s="11"/>
    </row>
    <row r="954">
      <c r="A954" s="4"/>
      <c r="B954" s="4"/>
      <c r="C954" s="10"/>
      <c r="D954" s="11"/>
    </row>
    <row r="955">
      <c r="A955" s="4"/>
      <c r="B955" s="4"/>
      <c r="C955" s="10"/>
      <c r="D955" s="11"/>
    </row>
    <row r="956">
      <c r="A956" s="4"/>
      <c r="B956" s="4"/>
      <c r="C956" s="10"/>
      <c r="D956" s="11"/>
    </row>
    <row r="957">
      <c r="A957" s="4"/>
      <c r="B957" s="4"/>
      <c r="C957" s="10"/>
      <c r="D957" s="11"/>
    </row>
    <row r="958">
      <c r="A958" s="4"/>
      <c r="B958" s="4"/>
      <c r="C958" s="10"/>
      <c r="D958" s="11"/>
    </row>
    <row r="959">
      <c r="A959" s="4"/>
      <c r="B959" s="4"/>
      <c r="C959" s="10"/>
      <c r="D959" s="11"/>
    </row>
    <row r="960">
      <c r="A960" s="4"/>
      <c r="B960" s="4"/>
      <c r="C960" s="10"/>
      <c r="D960" s="11"/>
    </row>
    <row r="961">
      <c r="A961" s="4"/>
      <c r="B961" s="4"/>
      <c r="C961" s="10"/>
      <c r="D961" s="11"/>
    </row>
    <row r="962">
      <c r="A962" s="4"/>
      <c r="B962" s="4"/>
      <c r="C962" s="10"/>
      <c r="D962" s="11"/>
    </row>
    <row r="963">
      <c r="A963" s="4"/>
      <c r="B963" s="4"/>
      <c r="C963" s="10"/>
      <c r="D963" s="11"/>
    </row>
    <row r="964">
      <c r="A964" s="4"/>
      <c r="B964" s="4"/>
      <c r="C964" s="10"/>
      <c r="D964" s="11"/>
    </row>
    <row r="965">
      <c r="A965" s="4"/>
      <c r="B965" s="4"/>
      <c r="C965" s="10"/>
      <c r="D965" s="11"/>
    </row>
    <row r="966">
      <c r="A966" s="4"/>
      <c r="B966" s="4"/>
      <c r="C966" s="10"/>
      <c r="D966" s="11"/>
    </row>
    <row r="967">
      <c r="A967" s="4"/>
      <c r="B967" s="4"/>
      <c r="C967" s="10"/>
      <c r="D967" s="11"/>
    </row>
    <row r="968">
      <c r="A968" s="4"/>
      <c r="B968" s="4"/>
      <c r="C968" s="10"/>
      <c r="D968" s="11"/>
    </row>
    <row r="969">
      <c r="A969" s="4"/>
      <c r="B969" s="4"/>
      <c r="C969" s="10"/>
      <c r="D969" s="11"/>
    </row>
    <row r="970">
      <c r="A970" s="4"/>
      <c r="B970" s="4"/>
      <c r="C970" s="10"/>
      <c r="D970" s="11"/>
    </row>
    <row r="971">
      <c r="A971" s="4"/>
      <c r="B971" s="4"/>
      <c r="C971" s="10"/>
      <c r="D971" s="11"/>
    </row>
    <row r="972">
      <c r="A972" s="4"/>
      <c r="B972" s="4"/>
      <c r="C972" s="10"/>
      <c r="D972" s="11"/>
    </row>
    <row r="973">
      <c r="A973" s="4"/>
      <c r="B973" s="4"/>
      <c r="C973" s="10"/>
      <c r="D973" s="11"/>
    </row>
    <row r="974">
      <c r="A974" s="4"/>
      <c r="B974" s="4"/>
      <c r="C974" s="10"/>
      <c r="D974" s="11"/>
    </row>
    <row r="975">
      <c r="A975" s="4"/>
      <c r="B975" s="4"/>
      <c r="C975" s="10"/>
      <c r="D975" s="11"/>
    </row>
    <row r="976">
      <c r="A976" s="4"/>
      <c r="B976" s="4"/>
      <c r="C976" s="10"/>
      <c r="D976" s="11"/>
    </row>
    <row r="977">
      <c r="A977" s="4"/>
      <c r="B977" s="4"/>
      <c r="C977" s="10"/>
      <c r="D977" s="11"/>
    </row>
    <row r="978">
      <c r="A978" s="4"/>
      <c r="B978" s="4"/>
      <c r="C978" s="10"/>
      <c r="D978" s="11"/>
    </row>
    <row r="979">
      <c r="A979" s="4"/>
      <c r="B979" s="4"/>
      <c r="C979" s="10"/>
      <c r="D979" s="11"/>
    </row>
    <row r="980">
      <c r="A980" s="4"/>
      <c r="B980" s="4"/>
      <c r="C980" s="10"/>
      <c r="D980" s="11"/>
    </row>
    <row r="981">
      <c r="A981" s="4"/>
      <c r="B981" s="4"/>
      <c r="C981" s="10"/>
      <c r="D981" s="11"/>
    </row>
    <row r="982">
      <c r="A982" s="4"/>
      <c r="B982" s="4"/>
      <c r="C982" s="10"/>
      <c r="D982" s="11"/>
    </row>
    <row r="983">
      <c r="A983" s="4"/>
      <c r="B983" s="4"/>
      <c r="C983" s="10"/>
      <c r="D983" s="11"/>
    </row>
    <row r="984">
      <c r="A984" s="4"/>
      <c r="B984" s="4"/>
      <c r="C984" s="10"/>
      <c r="D984" s="11"/>
    </row>
    <row r="985">
      <c r="A985" s="4"/>
      <c r="B985" s="4"/>
      <c r="C985" s="10"/>
      <c r="D985" s="11"/>
    </row>
    <row r="986">
      <c r="A986" s="4"/>
      <c r="B986" s="4"/>
      <c r="C986" s="10"/>
      <c r="D986" s="11"/>
    </row>
    <row r="987">
      <c r="A987" s="4"/>
      <c r="B987" s="4"/>
      <c r="C987" s="10"/>
      <c r="D987" s="11"/>
    </row>
    <row r="988">
      <c r="A988" s="4"/>
      <c r="B988" s="4"/>
      <c r="C988" s="10"/>
      <c r="D988" s="11"/>
    </row>
    <row r="989">
      <c r="A989" s="4"/>
      <c r="B989" s="4"/>
      <c r="C989" s="10"/>
      <c r="D989" s="11"/>
    </row>
    <row r="990">
      <c r="A990" s="4"/>
      <c r="B990" s="4"/>
      <c r="C990" s="10"/>
      <c r="D990" s="11"/>
    </row>
    <row r="991">
      <c r="A991" s="4"/>
      <c r="B991" s="4"/>
      <c r="C991" s="10"/>
      <c r="D991" s="11"/>
    </row>
    <row r="992">
      <c r="A992" s="4"/>
      <c r="B992" s="4"/>
      <c r="C992" s="10"/>
      <c r="D992" s="11"/>
    </row>
    <row r="993">
      <c r="A993" s="4"/>
      <c r="B993" s="4"/>
      <c r="C993" s="10"/>
      <c r="D993" s="11"/>
    </row>
    <row r="994">
      <c r="A994" s="4"/>
      <c r="B994" s="4"/>
      <c r="C994" s="10"/>
      <c r="D994" s="11"/>
    </row>
    <row r="995">
      <c r="A995" s="4"/>
      <c r="B995" s="4"/>
      <c r="C995" s="10"/>
      <c r="D995" s="11"/>
    </row>
    <row r="996">
      <c r="A996" s="4"/>
      <c r="B996" s="4"/>
      <c r="C996" s="10"/>
      <c r="D996" s="11"/>
    </row>
    <row r="997">
      <c r="A997" s="4"/>
      <c r="B997" s="4"/>
      <c r="C997" s="10"/>
      <c r="D997" s="11"/>
    </row>
    <row r="998">
      <c r="A998" s="4"/>
      <c r="B998" s="4"/>
      <c r="C998" s="10"/>
      <c r="D998" s="11"/>
    </row>
    <row r="999">
      <c r="A999" s="4"/>
      <c r="B999" s="4"/>
      <c r="C999" s="10"/>
      <c r="D999" s="11"/>
    </row>
    <row r="1000">
      <c r="A1000" s="4"/>
      <c r="B1000" s="4"/>
      <c r="C1000" s="10"/>
      <c r="D1000" s="11"/>
    </row>
  </sheetData>
  <conditionalFormatting sqref="A2:D641">
    <cfRule type="expression" dxfId="0" priority="1">
      <formula>$C2:$C1000&gt;16105</formula>
    </cfRule>
  </conditionalFormatting>
  <conditionalFormatting sqref="A2:D641">
    <cfRule type="containsText" dxfId="1" priority="2" operator="containsText" text="Gujarat">
      <formula>NOT(ISERROR(SEARCH(("Gujarat"),(A2))))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tr">
        <f>IFERROR(__xludf.DUMMYFUNCTION("UNIQUE(Sheet1!B2:B641)"),"Andhra Pradesh")</f>
        <v>Andhra Pradesh</v>
      </c>
    </row>
    <row r="2">
      <c r="A2" s="12" t="str">
        <f>IFERROR(__xludf.DUMMYFUNCTION("""COMPUTED_VALUE"""),"Uttar Pradesh")</f>
        <v>Uttar Pradesh</v>
      </c>
    </row>
    <row r="3">
      <c r="A3" s="12" t="str">
        <f>IFERROR(__xludf.DUMMYFUNCTION("""COMPUTED_VALUE"""),"Gujarat")</f>
        <v>Gujarat</v>
      </c>
    </row>
    <row r="4">
      <c r="A4" s="12" t="str">
        <f>IFERROR(__xludf.DUMMYFUNCTION("""COMPUTED_VALUE"""),"Maharashtra")</f>
        <v>Maharashtra</v>
      </c>
    </row>
    <row r="5">
      <c r="A5" s="12" t="str">
        <f>IFERROR(__xludf.DUMMYFUNCTION("""COMPUTED_VALUE"""),"Mizoram")</f>
        <v>Mizoram</v>
      </c>
    </row>
    <row r="6">
      <c r="A6" s="12" t="str">
        <f>IFERROR(__xludf.DUMMYFUNCTION("""COMPUTED_VALUE"""),"Rajasthan")</f>
        <v>Rajasthan</v>
      </c>
    </row>
    <row r="7">
      <c r="A7" s="12" t="str">
        <f>IFERROR(__xludf.DUMMYFUNCTION("""COMPUTED_VALUE"""),"Kerala")</f>
        <v>Kerala</v>
      </c>
    </row>
    <row r="8">
      <c r="A8" s="12" t="str">
        <f>IFERROR(__xludf.DUMMYFUNCTION("""COMPUTED_VALUE"""),"Madhya Pradesh")</f>
        <v>Madhya Pradesh</v>
      </c>
    </row>
    <row r="9">
      <c r="A9" s="12" t="str">
        <f>IFERROR(__xludf.DUMMYFUNCTION("""COMPUTED_VALUE"""),"Uttarakhand")</f>
        <v>Uttarakhand</v>
      </c>
    </row>
    <row r="10">
      <c r="A10" s="12" t="str">
        <f>IFERROR(__xludf.DUMMYFUNCTION("""COMPUTED_VALUE"""),"Haryana")</f>
        <v>Haryana</v>
      </c>
    </row>
    <row r="11">
      <c r="A11" s="12" t="str">
        <f>IFERROR(__xludf.DUMMYFUNCTION("""COMPUTED_VALUE"""),"Punjab")</f>
        <v>Punjab</v>
      </c>
    </row>
    <row r="12">
      <c r="A12" s="12" t="str">
        <f>IFERROR(__xludf.DUMMYFUNCTION("""COMPUTED_VALUE"""),"Jammu and Kashmir")</f>
        <v>Jammu and Kashmir</v>
      </c>
    </row>
    <row r="13">
      <c r="A13" s="12" t="str">
        <f>IFERROR(__xludf.DUMMYFUNCTION("""COMPUTED_VALUE"""),"Arunachal Pradesh")</f>
        <v>Arunachal Pradesh</v>
      </c>
    </row>
    <row r="14">
      <c r="A14" s="12" t="str">
        <f>IFERROR(__xludf.DUMMYFUNCTION("""COMPUTED_VALUE"""),"Orissa")</f>
        <v>Orissa</v>
      </c>
    </row>
    <row r="15">
      <c r="A15" s="12" t="str">
        <f>IFERROR(__xludf.DUMMYFUNCTION("""COMPUTED_VALUE"""),"Bihar")</f>
        <v>Bihar</v>
      </c>
    </row>
    <row r="16">
      <c r="A16" s="12" t="str">
        <f>IFERROR(__xludf.DUMMYFUNCTION("""COMPUTED_VALUE"""),"Tamil Nadu")</f>
        <v>Tamil Nadu</v>
      </c>
    </row>
    <row r="17">
      <c r="A17" s="12" t="str">
        <f>IFERROR(__xludf.DUMMYFUNCTION("""COMPUTED_VALUE"""),"Karnataka")</f>
        <v>Karnataka</v>
      </c>
    </row>
    <row r="18">
      <c r="A18" s="12" t="str">
        <f>IFERROR(__xludf.DUMMYFUNCTION("""COMPUTED_VALUE"""),"Assam")</f>
        <v>Assam</v>
      </c>
    </row>
    <row r="19">
      <c r="A19" s="12" t="str">
        <f>IFERROR(__xludf.DUMMYFUNCTION("""COMPUTED_VALUE"""),"West Bengal")</f>
        <v>West Bengal</v>
      </c>
    </row>
    <row r="20">
      <c r="A20" s="12" t="str">
        <f>IFERROR(__xludf.DUMMYFUNCTION("""COMPUTED_VALUE"""),"Chhattisgarh")</f>
        <v>Chhattisgarh</v>
      </c>
    </row>
    <row r="21">
      <c r="A21" s="12" t="str">
        <f>IFERROR(__xludf.DUMMYFUNCTION("""COMPUTED_VALUE"""),"Manipur")</f>
        <v>Manipur</v>
      </c>
    </row>
    <row r="22">
      <c r="A22" s="12" t="str">
        <f>IFERROR(__xludf.DUMMYFUNCTION("""COMPUTED_VALUE"""),"Jharkhand")</f>
        <v>Jharkhand</v>
      </c>
    </row>
    <row r="23">
      <c r="A23" s="12" t="str">
        <f>IFERROR(__xludf.DUMMYFUNCTION("""COMPUTED_VALUE"""),"#N/A")</f>
        <v>#N/A</v>
      </c>
    </row>
    <row r="24">
      <c r="A24" s="12" t="str">
        <f>IFERROR(__xludf.DUMMYFUNCTION("""COMPUTED_VALUE"""),"Himachal Pradesh")</f>
        <v>Himachal Pradesh</v>
      </c>
    </row>
    <row r="25">
      <c r="A25" s="12" t="str">
        <f>IFERROR(__xludf.DUMMYFUNCTION("""COMPUTED_VALUE"""),"Chandigarh")</f>
        <v>Chandigarh</v>
      </c>
    </row>
    <row r="26">
      <c r="A26" s="12" t="str">
        <f>IFERROR(__xludf.DUMMYFUNCTION("""COMPUTED_VALUE"""),"Daman and Diu")</f>
        <v>Daman and Diu</v>
      </c>
    </row>
    <row r="27">
      <c r="A27" s="12" t="str">
        <f>IFERROR(__xludf.DUMMYFUNCTION("""COMPUTED_VALUE"""),"Tripura")</f>
        <v>Tripura</v>
      </c>
    </row>
    <row r="28">
      <c r="A28" s="12" t="str">
        <f>IFERROR(__xludf.DUMMYFUNCTION("""COMPUTED_VALUE"""),"Nagaland")</f>
        <v>Nagaland</v>
      </c>
    </row>
    <row r="29">
      <c r="A29" s="12" t="str">
        <f>IFERROR(__xludf.DUMMYFUNCTION("""COMPUTED_VALUE"""),"Meghalaya")</f>
        <v>Meghalaya</v>
      </c>
    </row>
    <row r="30">
      <c r="A30" s="12" t="str">
        <f>IFERROR(__xludf.DUMMYFUNCTION("""COMPUTED_VALUE"""),"Puducherry")</f>
        <v>Puducherry</v>
      </c>
    </row>
    <row r="31">
      <c r="A31" s="12" t="str">
        <f>IFERROR(__xludf.DUMMYFUNCTION("""COMPUTED_VALUE"""),"Lakshadweep")</f>
        <v>Lakshadweep</v>
      </c>
    </row>
    <row r="32">
      <c r="A32" s="12" t="str">
        <f>IFERROR(__xludf.DUMMYFUNCTION("""COMPUTED_VALUE"""),"Delhi")</f>
        <v>Delhi</v>
      </c>
    </row>
    <row r="33">
      <c r="A33" s="12" t="str">
        <f>IFERROR(__xludf.DUMMYFUNCTION("""COMPUTED_VALUE"""),"Andaman And Nicobar Islands")</f>
        <v>Andaman And Nicobar Islands</v>
      </c>
    </row>
    <row r="34">
      <c r="A34" s="12" t="str">
        <f>IFERROR(__xludf.DUMMYFUNCTION("""COMPUTED_VALUE"""),"Goa")</f>
        <v>Goa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18.43"/>
  </cols>
  <sheetData>
    <row r="1">
      <c r="F1" s="14" t="s">
        <v>5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</sheetData>
  <dataValidations>
    <dataValidation type="list" allowBlank="1" showErrorMessage="1" sqref="F1">
      <formula1>Sheet3!$A$1:$A$34</formula1>
    </dataValidation>
  </dataValidation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">
        <v>1.0</v>
      </c>
      <c r="B1" s="14">
        <v>10.0</v>
      </c>
      <c r="C1" s="14">
        <v>3.0</v>
      </c>
      <c r="D1" s="12" t="str">
        <f t="shared" ref="D1:D6" si="1">if(and(A:A=5, B:B&gt;33), "Y", "N")</f>
        <v>N</v>
      </c>
      <c r="E1" s="12">
        <f>VLOOKUP(C1,A1:B6,2,false)</f>
        <v>30</v>
      </c>
    </row>
    <row r="2">
      <c r="A2" s="14">
        <v>2.0</v>
      </c>
      <c r="B2" s="14">
        <v>20.0</v>
      </c>
      <c r="D2" s="12" t="str">
        <f t="shared" si="1"/>
        <v>N</v>
      </c>
    </row>
    <row r="3">
      <c r="A3" s="14">
        <v>3.0</v>
      </c>
      <c r="B3" s="14">
        <v>30.0</v>
      </c>
      <c r="D3" s="12" t="str">
        <f t="shared" si="1"/>
        <v>N</v>
      </c>
    </row>
    <row r="4">
      <c r="A4" s="14">
        <v>4.0</v>
      </c>
      <c r="B4" s="14">
        <v>40.0</v>
      </c>
      <c r="D4" s="12" t="str">
        <f t="shared" si="1"/>
        <v>N</v>
      </c>
      <c r="E4" s="12">
        <f>countif(A1:B6, 30)</f>
        <v>1</v>
      </c>
    </row>
    <row r="5">
      <c r="A5" s="14">
        <v>5.0</v>
      </c>
      <c r="B5" s="14">
        <v>50.0</v>
      </c>
      <c r="D5" s="12" t="str">
        <f t="shared" si="1"/>
        <v>Y</v>
      </c>
    </row>
    <row r="6">
      <c r="A6" s="14">
        <v>6.0</v>
      </c>
      <c r="B6" s="14">
        <v>60.0</v>
      </c>
      <c r="D6" s="12" t="str">
        <f t="shared" si="1"/>
        <v>N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2022-05-19T04:36:04Z</dcterms:created>
  <dc:creator>Ashutosh kumar</dc:creator>
</cp:coreProperties>
</file>