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personal\Magister\Python\tarea1\"/>
    </mc:Choice>
  </mc:AlternateContent>
  <xr:revisionPtr revIDLastSave="0" documentId="13_ncr:1_{0F94C705-2DF3-461B-8F53-42F2BC2006B6}" xr6:coauthVersionLast="44" xr6:coauthVersionMax="44" xr10:uidLastSave="{00000000-0000-0000-0000-000000000000}"/>
  <bookViews>
    <workbookView xWindow="-108" yWindow="-108" windowWidth="22140" windowHeight="13176" xr2:uid="{AB0A8758-35C2-426C-A14D-CDC2E1261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8" i="1" l="1"/>
  <c r="N27" i="1"/>
  <c r="N26" i="1"/>
  <c r="N25" i="1"/>
  <c r="N24" i="1"/>
  <c r="N23" i="1"/>
  <c r="N22" i="1"/>
  <c r="N21" i="1"/>
  <c r="N20" i="1"/>
  <c r="N19" i="1"/>
  <c r="N18" i="1"/>
  <c r="N17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J18" i="1"/>
  <c r="L18" i="1" s="1"/>
  <c r="K18" i="1"/>
  <c r="M18" i="1"/>
  <c r="J19" i="1"/>
  <c r="K19" i="1"/>
  <c r="L19" i="1"/>
  <c r="M19" i="1"/>
  <c r="J20" i="1"/>
  <c r="L20" i="1" s="1"/>
  <c r="K20" i="1"/>
  <c r="M20" i="1"/>
  <c r="J21" i="1"/>
  <c r="K21" i="1"/>
  <c r="L21" i="1"/>
  <c r="M21" i="1"/>
  <c r="J22" i="1"/>
  <c r="L22" i="1" s="1"/>
  <c r="K22" i="1"/>
  <c r="M22" i="1"/>
  <c r="J23" i="1"/>
  <c r="K23" i="1"/>
  <c r="L23" i="1"/>
  <c r="M23" i="1"/>
  <c r="J24" i="1"/>
  <c r="L24" i="1" s="1"/>
  <c r="K24" i="1"/>
  <c r="M24" i="1"/>
  <c r="J25" i="1"/>
  <c r="K25" i="1"/>
  <c r="L25" i="1"/>
  <c r="M25" i="1"/>
  <c r="J26" i="1"/>
  <c r="L26" i="1" s="1"/>
  <c r="K26" i="1"/>
  <c r="M26" i="1"/>
  <c r="J27" i="1"/>
  <c r="K27" i="1"/>
  <c r="L27" i="1"/>
  <c r="M27" i="1"/>
  <c r="J28" i="1"/>
  <c r="L28" i="1" s="1"/>
  <c r="K28" i="1"/>
  <c r="M28" i="1"/>
  <c r="M17" i="1"/>
  <c r="K17" i="1"/>
  <c r="J17" i="1"/>
  <c r="I28" i="1"/>
  <c r="H28" i="1"/>
  <c r="G28" i="1"/>
  <c r="F28" i="1"/>
  <c r="E28" i="1"/>
  <c r="D28" i="1"/>
  <c r="C28" i="1"/>
  <c r="B28" i="1"/>
  <c r="I27" i="1"/>
  <c r="H27" i="1"/>
  <c r="G27" i="1"/>
  <c r="F27" i="1"/>
  <c r="E27" i="1"/>
  <c r="D27" i="1"/>
  <c r="C27" i="1"/>
  <c r="B27" i="1"/>
  <c r="I26" i="1"/>
  <c r="H26" i="1"/>
  <c r="G26" i="1"/>
  <c r="F26" i="1"/>
  <c r="E26" i="1"/>
  <c r="D26" i="1"/>
  <c r="C26" i="1"/>
  <c r="B26" i="1"/>
  <c r="I25" i="1"/>
  <c r="H25" i="1"/>
  <c r="G25" i="1"/>
  <c r="F25" i="1"/>
  <c r="E25" i="1"/>
  <c r="D25" i="1"/>
  <c r="C25" i="1"/>
  <c r="B25" i="1"/>
  <c r="I24" i="1"/>
  <c r="H24" i="1"/>
  <c r="G24" i="1"/>
  <c r="F24" i="1"/>
  <c r="E24" i="1"/>
  <c r="D24" i="1"/>
  <c r="C24" i="1"/>
  <c r="B24" i="1"/>
  <c r="I23" i="1"/>
  <c r="H23" i="1"/>
  <c r="G23" i="1"/>
  <c r="F23" i="1"/>
  <c r="E23" i="1"/>
  <c r="D23" i="1"/>
  <c r="C23" i="1"/>
  <c r="B23" i="1"/>
  <c r="I22" i="1"/>
  <c r="H22" i="1"/>
  <c r="G22" i="1"/>
  <c r="F22" i="1"/>
  <c r="E22" i="1"/>
  <c r="D22" i="1"/>
  <c r="C22" i="1"/>
  <c r="B22" i="1"/>
  <c r="I21" i="1"/>
  <c r="H21" i="1"/>
  <c r="G21" i="1"/>
  <c r="F21" i="1"/>
  <c r="E21" i="1"/>
  <c r="D21" i="1"/>
  <c r="C21" i="1"/>
  <c r="B21" i="1"/>
  <c r="I20" i="1"/>
  <c r="H20" i="1"/>
  <c r="G20" i="1"/>
  <c r="F20" i="1"/>
  <c r="E20" i="1"/>
  <c r="D20" i="1"/>
  <c r="C20" i="1"/>
  <c r="B20" i="1"/>
  <c r="I19" i="1"/>
  <c r="H19" i="1"/>
  <c r="G19" i="1"/>
  <c r="F19" i="1"/>
  <c r="E19" i="1"/>
  <c r="D19" i="1"/>
  <c r="C19" i="1"/>
  <c r="B19" i="1"/>
  <c r="I18" i="1"/>
  <c r="H18" i="1"/>
  <c r="G18" i="1"/>
  <c r="F18" i="1"/>
  <c r="E18" i="1"/>
  <c r="D18" i="1"/>
  <c r="C18" i="1"/>
  <c r="B18" i="1"/>
  <c r="I17" i="1"/>
  <c r="H17" i="1"/>
  <c r="G17" i="1"/>
  <c r="F17" i="1"/>
  <c r="E17" i="1"/>
  <c r="D17" i="1"/>
  <c r="C17" i="1"/>
  <c r="B17" i="1"/>
  <c r="L17" i="1" l="1"/>
</calcChain>
</file>

<file path=xl/sharedStrings.xml><?xml version="1.0" encoding="utf-8"?>
<sst xmlns="http://schemas.openxmlformats.org/spreadsheetml/2006/main" count="114" uniqueCount="87">
  <si>
    <t>Earth</t>
  </si>
  <si>
    <t>Mars</t>
  </si>
  <si>
    <t>name</t>
  </si>
  <si>
    <t>mass</t>
  </si>
  <si>
    <t>radius</t>
  </si>
  <si>
    <t>density</t>
  </si>
  <si>
    <t>g</t>
  </si>
  <si>
    <t>v_esc</t>
  </si>
  <si>
    <t>a</t>
  </si>
  <si>
    <t>Tsurf</t>
  </si>
  <si>
    <t>Teq</t>
  </si>
  <si>
    <t>0.107</t>
  </si>
  <si>
    <t>0.53</t>
  </si>
  <si>
    <t xml:space="preserve"> 0.71</t>
  </si>
  <si>
    <t xml:space="preserve"> 0.38</t>
  </si>
  <si>
    <t xml:space="preserve">  0.45</t>
  </si>
  <si>
    <t>1.52</t>
  </si>
  <si>
    <t>Mercury</t>
  </si>
  <si>
    <t>0.0553</t>
  </si>
  <si>
    <t>0.38</t>
  </si>
  <si>
    <t>0.98</t>
  </si>
  <si>
    <t>0.39</t>
  </si>
  <si>
    <t>Moon</t>
  </si>
  <si>
    <t>0.0123</t>
  </si>
  <si>
    <t>0.27</t>
  </si>
  <si>
    <t>0.6</t>
  </si>
  <si>
    <t>0.17</t>
  </si>
  <si>
    <t>0.21</t>
  </si>
  <si>
    <t>Venus</t>
  </si>
  <si>
    <t>0.815</t>
  </si>
  <si>
    <t>0.95</t>
  </si>
  <si>
    <t>0.9</t>
  </si>
  <si>
    <t>0.93</t>
  </si>
  <si>
    <t>0.72</t>
  </si>
  <si>
    <t>Io</t>
  </si>
  <si>
    <t>0.015</t>
  </si>
  <si>
    <t>0.29</t>
  </si>
  <si>
    <t>0.64</t>
  </si>
  <si>
    <t>0.18</t>
  </si>
  <si>
    <t>0.23</t>
  </si>
  <si>
    <t>5.2</t>
  </si>
  <si>
    <t>Jupiter</t>
  </si>
  <si>
    <t>10.97</t>
  </si>
  <si>
    <t>0.24</t>
  </si>
  <si>
    <t>2.64</t>
  </si>
  <si>
    <t>5.38</t>
  </si>
  <si>
    <t>Titan</t>
  </si>
  <si>
    <t>0.0225</t>
  </si>
  <si>
    <t>0.4</t>
  </si>
  <si>
    <t>0.34</t>
  </si>
  <si>
    <t>0.14</t>
  </si>
  <si>
    <t>9.54</t>
  </si>
  <si>
    <t>GJ 581 g</t>
  </si>
  <si>
    <t>3.1</t>
  </si>
  <si>
    <t>1.36</t>
  </si>
  <si>
    <t>1.22</t>
  </si>
  <si>
    <t>1.67</t>
  </si>
  <si>
    <t>1.51</t>
  </si>
  <si>
    <t>0.15</t>
  </si>
  <si>
    <t>GJ 581 b</t>
  </si>
  <si>
    <t>15.6</t>
  </si>
  <si>
    <t>3.14</t>
  </si>
  <si>
    <t>0.51</t>
  </si>
  <si>
    <t>1.59</t>
  </si>
  <si>
    <t>2.23</t>
  </si>
  <si>
    <t>0.04</t>
  </si>
  <si>
    <t>HD 96167 b</t>
  </si>
  <si>
    <t>9.36</t>
  </si>
  <si>
    <t>0.26</t>
  </si>
  <si>
    <t>2.47</t>
  </si>
  <si>
    <t>4.81</t>
  </si>
  <si>
    <t>1.3</t>
  </si>
  <si>
    <t>WASP-26 b</t>
  </si>
  <si>
    <t>14.81</t>
  </si>
  <si>
    <t>0.1</t>
  </si>
  <si>
    <t>1.48</t>
  </si>
  <si>
    <t>4.68</t>
  </si>
  <si>
    <t>ESI_interno</t>
  </si>
  <si>
    <t>ESI_superficial</t>
  </si>
  <si>
    <t>ESI_global1</t>
  </si>
  <si>
    <t>ESI_global2</t>
  </si>
  <si>
    <t>Radio</t>
  </si>
  <si>
    <t>Densidad</t>
  </si>
  <si>
    <t>Velocidad escape</t>
  </si>
  <si>
    <t>Temperatura superficial</t>
  </si>
  <si>
    <t>Pesos</t>
  </si>
  <si>
    <t>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</si>
</sst>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170329</xdr:colOff>
      <xdr:row>0</xdr:row>
      <xdr:rowOff>0</xdr:rowOff>
    </xdr:from>
    <xdr:to>
      <xdr:col>13</xdr:col>
      <xdr:colOff>150265</xdr:colOff>
      <xdr:row>5</xdr:row>
      <xdr:rowOff>160672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6AE9D7-F262-48DD-B584-E6A230004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0376" y="0"/>
          <a:ext cx="3628571" cy="10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457201</xdr:colOff>
      <xdr:row>0</xdr:row>
      <xdr:rowOff>116542</xdr:rowOff>
    </xdr:from>
    <xdr:to>
      <xdr:col>22</xdr:col>
      <xdr:colOff>176202</xdr:colOff>
      <xdr:row>11</xdr:row>
      <xdr:rowOff>96688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927139-D1A5-4E1B-8E84-7C3E89BC9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05883" y="116542"/>
          <a:ext cx="6819048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1CA6-03D8-4A02-8991-C3E77BE2AB76}">
  <dimension ref="A1:O28"/>
  <sheetViews>
    <sheetView tabSelected="1" zoomScale="85" zoomScaleNormal="85" workbookViewId="0">
      <selection activeCell="N24" sqref="N24"/>
    </sheetView>
  </sheetViews>
  <sheetFormatPr baseColWidth="10" defaultRowHeight="14.4" x14ac:dyDescent="0.3"/>
  <cols>
    <col min="10" max="10" width="10.44140625" bestFit="1" customWidth="1"/>
    <col min="11" max="11" width="21.33203125" bestFit="1" customWidth="1"/>
    <col min="12" max="13" width="10.6640625" bestFit="1" customWidth="1"/>
  </cols>
  <sheetData>
    <row r="1" spans="1:1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15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288</v>
      </c>
      <c r="I2">
        <v>254</v>
      </c>
    </row>
    <row r="3" spans="1:15" x14ac:dyDescent="0.3">
      <c r="A3" t="s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227</v>
      </c>
      <c r="I3">
        <v>434</v>
      </c>
    </row>
    <row r="4" spans="1:15" x14ac:dyDescent="0.3">
      <c r="A4" t="s">
        <v>17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21</v>
      </c>
      <c r="H4">
        <v>440</v>
      </c>
      <c r="I4">
        <v>434</v>
      </c>
    </row>
    <row r="5" spans="1:15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1</v>
      </c>
      <c r="H5">
        <v>220</v>
      </c>
      <c r="I5">
        <v>255</v>
      </c>
    </row>
    <row r="6" spans="1:15" x14ac:dyDescent="0.3">
      <c r="A6" t="s">
        <v>28</v>
      </c>
      <c r="B6" t="s">
        <v>29</v>
      </c>
      <c r="C6" t="s">
        <v>30</v>
      </c>
      <c r="D6" t="s">
        <v>30</v>
      </c>
      <c r="E6" t="s">
        <v>31</v>
      </c>
      <c r="F6" t="s">
        <v>32</v>
      </c>
      <c r="G6" t="s">
        <v>33</v>
      </c>
      <c r="H6">
        <v>730</v>
      </c>
      <c r="I6">
        <v>232</v>
      </c>
    </row>
    <row r="7" spans="1:15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>
        <v>130</v>
      </c>
      <c r="I7">
        <v>112</v>
      </c>
    </row>
    <row r="8" spans="1:15" x14ac:dyDescent="0.3">
      <c r="A8" t="s">
        <v>41</v>
      </c>
      <c r="B8">
        <v>318</v>
      </c>
      <c r="C8" t="s">
        <v>42</v>
      </c>
      <c r="D8" t="s">
        <v>43</v>
      </c>
      <c r="E8" t="s">
        <v>44</v>
      </c>
      <c r="F8" t="s">
        <v>45</v>
      </c>
      <c r="G8" t="s">
        <v>40</v>
      </c>
      <c r="H8">
        <v>152</v>
      </c>
      <c r="I8">
        <v>110</v>
      </c>
      <c r="K8" t="s">
        <v>85</v>
      </c>
    </row>
    <row r="9" spans="1:15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43</v>
      </c>
      <c r="G9" t="s">
        <v>51</v>
      </c>
      <c r="H9">
        <v>94</v>
      </c>
      <c r="I9">
        <v>83</v>
      </c>
      <c r="K9" s="4" t="s">
        <v>81</v>
      </c>
      <c r="L9" s="4">
        <v>0.56999999999999995</v>
      </c>
    </row>
    <row r="10" spans="1:15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>
        <v>278</v>
      </c>
      <c r="I10">
        <v>248</v>
      </c>
      <c r="K10" s="4" t="s">
        <v>82</v>
      </c>
      <c r="L10" s="4">
        <v>1.07</v>
      </c>
    </row>
    <row r="11" spans="1:15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>
        <v>499</v>
      </c>
      <c r="I11">
        <v>469</v>
      </c>
      <c r="K11" s="4" t="s">
        <v>83</v>
      </c>
      <c r="L11" s="4">
        <v>0.7</v>
      </c>
    </row>
    <row r="12" spans="1:15" x14ac:dyDescent="0.3">
      <c r="A12" t="s">
        <v>66</v>
      </c>
      <c r="B12" s="1">
        <v>216126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>
        <v>334</v>
      </c>
      <c r="I12">
        <v>304</v>
      </c>
      <c r="K12" s="4" t="s">
        <v>84</v>
      </c>
      <c r="L12" s="4">
        <v>5.58</v>
      </c>
    </row>
    <row r="13" spans="1:15" x14ac:dyDescent="0.3">
      <c r="A13" t="s">
        <v>72</v>
      </c>
      <c r="B13" s="1">
        <v>324188</v>
      </c>
      <c r="C13" t="s">
        <v>73</v>
      </c>
      <c r="D13" t="s">
        <v>74</v>
      </c>
      <c r="E13" t="s">
        <v>75</v>
      </c>
      <c r="F13" t="s">
        <v>76</v>
      </c>
      <c r="G13" t="s">
        <v>65</v>
      </c>
      <c r="H13">
        <v>1321</v>
      </c>
      <c r="I13">
        <v>1291</v>
      </c>
    </row>
    <row r="16" spans="1:15" x14ac:dyDescent="0.3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s="2" t="s">
        <v>77</v>
      </c>
      <c r="K16" s="3" t="s">
        <v>78</v>
      </c>
      <c r="L16" t="s">
        <v>79</v>
      </c>
      <c r="M16" t="s">
        <v>80</v>
      </c>
      <c r="N16" t="s">
        <v>86</v>
      </c>
      <c r="O16">
        <f>LEN(A16)</f>
        <v>4</v>
      </c>
    </row>
    <row r="17" spans="1:15" x14ac:dyDescent="0.3">
      <c r="A17" t="s">
        <v>0</v>
      </c>
      <c r="B17">
        <f>VALUE(SUBSTITUTE(B2,".",",",1))</f>
        <v>1</v>
      </c>
      <c r="C17" s="2">
        <f t="shared" ref="C17:I17" si="0">VALUE(SUBSTITUTE(C2,".",",",1))</f>
        <v>1</v>
      </c>
      <c r="D17" s="2">
        <f t="shared" si="0"/>
        <v>1</v>
      </c>
      <c r="E17">
        <f t="shared" si="0"/>
        <v>1</v>
      </c>
      <c r="F17" s="3">
        <f t="shared" si="0"/>
        <v>1</v>
      </c>
      <c r="G17">
        <f t="shared" si="0"/>
        <v>1</v>
      </c>
      <c r="H17" s="3">
        <f t="shared" si="0"/>
        <v>288</v>
      </c>
      <c r="I17">
        <f t="shared" si="0"/>
        <v>254</v>
      </c>
      <c r="J17" s="2">
        <f>((1-(ABS((C17-$C$17)/(C17+$C$17))))^($L$9/2))*((1-(ABS((D17-$D$17)/(D17+$D$17))))^($L$10/2))</f>
        <v>1</v>
      </c>
      <c r="K17" s="3">
        <f>((1-(ABS((F17-$F$17)/(F17+$F$17))))^($L$11/2))*((1-(ABS((H17-$H$17)/(H17+$H$17))))^($L$12/2))</f>
        <v>1</v>
      </c>
      <c r="L17">
        <f t="shared" ref="L17" si="1">SQRT(J17)*SQRT(K17)</f>
        <v>1</v>
      </c>
      <c r="M17">
        <f>((1-(ABS((C17-$C$17)/(C17+$C$17))))^($L$9/4))*((1-(ABS((D17-$D$17)/(D17+$D$17))))^($L$10/4))*((1-(ABS((F17-$F$17)/(F17+$F$17))))^($L$11/4))*((1-(ABS((H17-$H$17)/(H17+$H$17))))^($L$12/4))</f>
        <v>1</v>
      </c>
      <c r="N17" t="str">
        <f>IF(M17&gt;=0.8,"SI","NO")</f>
        <v>SI</v>
      </c>
      <c r="O17">
        <f t="shared" ref="O17:O28" si="2">LEN(A17)</f>
        <v>5</v>
      </c>
    </row>
    <row r="18" spans="1:15" x14ac:dyDescent="0.3">
      <c r="A18" t="s">
        <v>1</v>
      </c>
      <c r="B18">
        <f>VALUE(SUBSTITUTE(B3,".",",",1))</f>
        <v>0.107</v>
      </c>
      <c r="C18" s="2">
        <f t="shared" ref="C18:I18" si="3">VALUE(SUBSTITUTE(C3,".",",",1))</f>
        <v>0.53</v>
      </c>
      <c r="D18" s="2">
        <f t="shared" si="3"/>
        <v>0.71</v>
      </c>
      <c r="E18">
        <f t="shared" si="3"/>
        <v>0.38</v>
      </c>
      <c r="F18" s="3">
        <f t="shared" si="3"/>
        <v>0.45</v>
      </c>
      <c r="G18">
        <f t="shared" si="3"/>
        <v>1.52</v>
      </c>
      <c r="H18" s="3">
        <f t="shared" si="3"/>
        <v>227</v>
      </c>
      <c r="I18">
        <f t="shared" si="3"/>
        <v>434</v>
      </c>
      <c r="J18" s="2">
        <f t="shared" ref="J18:J28" si="4">((1-(ABS((C18-$C$17)/(C18+$C$17))))^($L$9/2))*((1-(ABS((D18-$D$17)/(D18+$D$17))))^($L$10/2))</f>
        <v>0.81544835131837934</v>
      </c>
      <c r="K18" s="3">
        <f t="shared" ref="K18:K28" si="5">((1-(ABS((F18-$F$17)/(F18+$F$17))))^($L$11/2))*((1-(ABS((H18-$H$17)/(H18+$H$17))))^($L$12/2))</f>
        <v>0.5953189923223986</v>
      </c>
      <c r="L18">
        <f t="shared" ref="L18:L28" si="6">SQRT(J18)*SQRT(K18)</f>
        <v>0.69674377700688417</v>
      </c>
      <c r="M18">
        <f t="shared" ref="M18:M28" si="7">((1-(ABS((C18-$C$17)/(C18+$C$17))))^($L$9/4))*((1-(ABS((D18-$D$17)/(D18+$D$17))))^($L$10/4))*((1-(ABS((F18-$F$17)/(F18+$F$17))))^($L$11/4))*((1-(ABS((H18-$H$17)/(H18+$H$17))))^($L$12/4))</f>
        <v>0.69674377700688417</v>
      </c>
      <c r="N18" t="str">
        <f t="shared" ref="N18:N28" si="8">IF(M18&gt;=0.8,"SI","NO")</f>
        <v>NO</v>
      </c>
      <c r="O18">
        <f t="shared" si="2"/>
        <v>4</v>
      </c>
    </row>
    <row r="19" spans="1:15" x14ac:dyDescent="0.3">
      <c r="A19" t="s">
        <v>17</v>
      </c>
      <c r="B19">
        <f t="shared" ref="B19:I19" si="9">VALUE(SUBSTITUTE(B4,".",",",1))</f>
        <v>5.5300000000000002E-2</v>
      </c>
      <c r="C19" s="2">
        <f t="shared" si="9"/>
        <v>0.38</v>
      </c>
      <c r="D19" s="2">
        <f t="shared" si="9"/>
        <v>0.98</v>
      </c>
      <c r="E19">
        <f t="shared" si="9"/>
        <v>0.38</v>
      </c>
      <c r="F19" s="3">
        <f t="shared" si="9"/>
        <v>0.38</v>
      </c>
      <c r="G19">
        <f t="shared" si="9"/>
        <v>0.39</v>
      </c>
      <c r="H19" s="3">
        <f t="shared" si="9"/>
        <v>440</v>
      </c>
      <c r="I19">
        <f t="shared" si="9"/>
        <v>434</v>
      </c>
      <c r="J19" s="2">
        <f t="shared" si="4"/>
        <v>0.83908789446266518</v>
      </c>
      <c r="K19" s="3">
        <f t="shared" si="5"/>
        <v>0.42223988785100192</v>
      </c>
      <c r="L19">
        <f t="shared" si="6"/>
        <v>0.59522800543577337</v>
      </c>
      <c r="M19">
        <f t="shared" si="7"/>
        <v>0.59522800543577337</v>
      </c>
      <c r="N19" t="str">
        <f t="shared" si="8"/>
        <v>NO</v>
      </c>
      <c r="O19">
        <f t="shared" si="2"/>
        <v>7</v>
      </c>
    </row>
    <row r="20" spans="1:15" x14ac:dyDescent="0.3">
      <c r="A20" t="s">
        <v>22</v>
      </c>
      <c r="B20">
        <f t="shared" ref="B20:I20" si="10">VALUE(SUBSTITUTE(B5,".",",",1))</f>
        <v>1.23E-2</v>
      </c>
      <c r="C20" s="2">
        <f t="shared" si="10"/>
        <v>0.27</v>
      </c>
      <c r="D20" s="2">
        <f t="shared" si="10"/>
        <v>0.6</v>
      </c>
      <c r="E20">
        <f t="shared" si="10"/>
        <v>0.17</v>
      </c>
      <c r="F20" s="3">
        <f t="shared" si="10"/>
        <v>0.21</v>
      </c>
      <c r="G20">
        <f t="shared" si="10"/>
        <v>1</v>
      </c>
      <c r="H20" s="3">
        <f t="shared" si="10"/>
        <v>220</v>
      </c>
      <c r="I20">
        <f t="shared" si="10"/>
        <v>255</v>
      </c>
      <c r="J20" s="2">
        <f t="shared" si="4"/>
        <v>0.67190200490182905</v>
      </c>
      <c r="K20" s="3">
        <f t="shared" si="5"/>
        <v>0.46241890626047932</v>
      </c>
      <c r="L20">
        <f t="shared" si="6"/>
        <v>0.55740487100574121</v>
      </c>
      <c r="M20">
        <f t="shared" si="7"/>
        <v>0.55740487100574121</v>
      </c>
      <c r="N20" t="str">
        <f t="shared" si="8"/>
        <v>NO</v>
      </c>
      <c r="O20">
        <f t="shared" si="2"/>
        <v>4</v>
      </c>
    </row>
    <row r="21" spans="1:15" x14ac:dyDescent="0.3">
      <c r="A21" t="s">
        <v>28</v>
      </c>
      <c r="B21">
        <f t="shared" ref="B21:I21" si="11">VALUE(SUBSTITUTE(B6,".",",",1))</f>
        <v>0.81499999999999995</v>
      </c>
      <c r="C21" s="2">
        <f t="shared" si="11"/>
        <v>0.95</v>
      </c>
      <c r="D21" s="2">
        <f t="shared" si="11"/>
        <v>0.95</v>
      </c>
      <c r="E21">
        <f t="shared" si="11"/>
        <v>0.9</v>
      </c>
      <c r="F21" s="3">
        <f t="shared" si="11"/>
        <v>0.93</v>
      </c>
      <c r="G21">
        <f t="shared" si="11"/>
        <v>0.72</v>
      </c>
      <c r="H21" s="3">
        <f t="shared" si="11"/>
        <v>730</v>
      </c>
      <c r="I21">
        <f t="shared" si="11"/>
        <v>232</v>
      </c>
      <c r="J21" s="2">
        <f t="shared" si="4"/>
        <v>0.97892534195816971</v>
      </c>
      <c r="K21" s="3">
        <f t="shared" si="5"/>
        <v>0.20153333905509249</v>
      </c>
      <c r="L21">
        <f t="shared" si="6"/>
        <v>0.44416899132028365</v>
      </c>
      <c r="M21">
        <f t="shared" si="7"/>
        <v>0.44416899132028365</v>
      </c>
      <c r="N21" t="str">
        <f t="shared" si="8"/>
        <v>NO</v>
      </c>
      <c r="O21">
        <f t="shared" si="2"/>
        <v>5</v>
      </c>
    </row>
    <row r="22" spans="1:15" x14ac:dyDescent="0.3">
      <c r="A22" t="s">
        <v>34</v>
      </c>
      <c r="B22">
        <f t="shared" ref="B22:I22" si="12">VALUE(SUBSTITUTE(B7,".",",",1))</f>
        <v>1.4999999999999999E-2</v>
      </c>
      <c r="C22" s="2">
        <f t="shared" si="12"/>
        <v>0.28999999999999998</v>
      </c>
      <c r="D22" s="2">
        <f t="shared" si="12"/>
        <v>0.64</v>
      </c>
      <c r="E22">
        <f t="shared" si="12"/>
        <v>0.18</v>
      </c>
      <c r="F22" s="3">
        <f t="shared" si="12"/>
        <v>0.23</v>
      </c>
      <c r="G22">
        <f t="shared" si="12"/>
        <v>5.2</v>
      </c>
      <c r="H22" s="3">
        <f t="shared" si="12"/>
        <v>130</v>
      </c>
      <c r="I22">
        <f t="shared" si="12"/>
        <v>112</v>
      </c>
      <c r="J22" s="2">
        <f t="shared" si="4"/>
        <v>0.69738850681318987</v>
      </c>
      <c r="K22" s="3">
        <f t="shared" si="5"/>
        <v>0.18844831855278091</v>
      </c>
      <c r="L22">
        <f t="shared" si="6"/>
        <v>0.36252129797707089</v>
      </c>
      <c r="M22">
        <f t="shared" si="7"/>
        <v>0.36252129797707089</v>
      </c>
      <c r="N22" t="str">
        <f t="shared" si="8"/>
        <v>NO</v>
      </c>
      <c r="O22">
        <f t="shared" si="2"/>
        <v>2</v>
      </c>
    </row>
    <row r="23" spans="1:15" x14ac:dyDescent="0.3">
      <c r="A23" t="s">
        <v>41</v>
      </c>
      <c r="B23">
        <f t="shared" ref="B23:I23" si="13">VALUE(SUBSTITUTE(B8,".",",",1))</f>
        <v>318</v>
      </c>
      <c r="C23" s="2">
        <f t="shared" si="13"/>
        <v>10.97</v>
      </c>
      <c r="D23" s="2">
        <f t="shared" si="13"/>
        <v>0.24</v>
      </c>
      <c r="E23">
        <f t="shared" si="13"/>
        <v>2.64</v>
      </c>
      <c r="F23" s="3">
        <f t="shared" si="13"/>
        <v>5.38</v>
      </c>
      <c r="G23">
        <f t="shared" si="13"/>
        <v>5.2</v>
      </c>
      <c r="H23" s="3">
        <f t="shared" si="13"/>
        <v>152</v>
      </c>
      <c r="I23">
        <f t="shared" si="13"/>
        <v>110</v>
      </c>
      <c r="J23" s="2">
        <f t="shared" si="4"/>
        <v>0.3614266533087685</v>
      </c>
      <c r="K23" s="3">
        <f t="shared" si="5"/>
        <v>0.23749670672115075</v>
      </c>
      <c r="L23">
        <f t="shared" si="6"/>
        <v>0.29298061349188209</v>
      </c>
      <c r="M23">
        <f t="shared" si="7"/>
        <v>0.29298061349188215</v>
      </c>
      <c r="N23" t="str">
        <f t="shared" si="8"/>
        <v>NO</v>
      </c>
      <c r="O23">
        <f t="shared" si="2"/>
        <v>7</v>
      </c>
    </row>
    <row r="24" spans="1:15" x14ac:dyDescent="0.3">
      <c r="A24" t="s">
        <v>46</v>
      </c>
      <c r="B24">
        <f t="shared" ref="B24:I24" si="14">VALUE(SUBSTITUTE(B9,".",",",1))</f>
        <v>2.2499999999999999E-2</v>
      </c>
      <c r="C24" s="2">
        <f t="shared" si="14"/>
        <v>0.4</v>
      </c>
      <c r="D24" s="2">
        <f t="shared" si="14"/>
        <v>0.34</v>
      </c>
      <c r="E24">
        <f t="shared" si="14"/>
        <v>0.14000000000000001</v>
      </c>
      <c r="F24" s="3">
        <f t="shared" si="14"/>
        <v>0.24</v>
      </c>
      <c r="G24">
        <f t="shared" si="14"/>
        <v>9.5399999999999991</v>
      </c>
      <c r="H24" s="3">
        <f t="shared" si="14"/>
        <v>94</v>
      </c>
      <c r="I24">
        <f t="shared" si="14"/>
        <v>83</v>
      </c>
      <c r="J24" s="2">
        <f t="shared" si="4"/>
        <v>0.59309649471305026</v>
      </c>
      <c r="K24" s="3">
        <f t="shared" si="5"/>
        <v>9.9238561456934979E-2</v>
      </c>
      <c r="L24">
        <f t="shared" si="6"/>
        <v>0.24260676606490952</v>
      </c>
      <c r="M24">
        <f t="shared" si="7"/>
        <v>0.24260676606490961</v>
      </c>
      <c r="N24" t="str">
        <f t="shared" si="8"/>
        <v>NO</v>
      </c>
      <c r="O24">
        <f t="shared" si="2"/>
        <v>5</v>
      </c>
    </row>
    <row r="25" spans="1:15" x14ac:dyDescent="0.3">
      <c r="A25" t="s">
        <v>52</v>
      </c>
      <c r="B25">
        <f t="shared" ref="B25:I25" si="15">VALUE(SUBSTITUTE(B10,".",",",1))</f>
        <v>3.1</v>
      </c>
      <c r="C25" s="2">
        <f t="shared" si="15"/>
        <v>1.36</v>
      </c>
      <c r="D25" s="2">
        <f t="shared" si="15"/>
        <v>1.22</v>
      </c>
      <c r="E25">
        <f t="shared" si="15"/>
        <v>1.67</v>
      </c>
      <c r="F25" s="3">
        <f t="shared" si="15"/>
        <v>1.51</v>
      </c>
      <c r="G25">
        <f t="shared" si="15"/>
        <v>0.15</v>
      </c>
      <c r="H25" s="3">
        <f t="shared" si="15"/>
        <v>278</v>
      </c>
      <c r="I25">
        <f t="shared" si="15"/>
        <v>248</v>
      </c>
      <c r="J25" s="2">
        <f t="shared" si="4"/>
        <v>0.90212316365888168</v>
      </c>
      <c r="K25" s="3">
        <f t="shared" si="5"/>
        <v>0.87877060536946905</v>
      </c>
      <c r="L25">
        <f t="shared" si="6"/>
        <v>0.89037032668791027</v>
      </c>
      <c r="M25">
        <f t="shared" si="7"/>
        <v>0.89037032668791016</v>
      </c>
      <c r="N25" t="str">
        <f t="shared" si="8"/>
        <v>SI</v>
      </c>
      <c r="O25">
        <f t="shared" si="2"/>
        <v>8</v>
      </c>
    </row>
    <row r="26" spans="1:15" x14ac:dyDescent="0.3">
      <c r="A26" t="s">
        <v>59</v>
      </c>
      <c r="B26">
        <f t="shared" ref="B26:I26" si="16">VALUE(SUBSTITUTE(B11,".",",",1))</f>
        <v>15.6</v>
      </c>
      <c r="C26" s="2">
        <f t="shared" si="16"/>
        <v>3.14</v>
      </c>
      <c r="D26" s="2">
        <f t="shared" si="16"/>
        <v>0.51</v>
      </c>
      <c r="E26">
        <f t="shared" si="16"/>
        <v>1.59</v>
      </c>
      <c r="F26" s="3">
        <f t="shared" si="16"/>
        <v>2.23</v>
      </c>
      <c r="G26">
        <f t="shared" si="16"/>
        <v>0.04</v>
      </c>
      <c r="H26" s="3">
        <f t="shared" si="16"/>
        <v>499</v>
      </c>
      <c r="I26">
        <f t="shared" si="16"/>
        <v>469</v>
      </c>
      <c r="J26" s="2">
        <f t="shared" si="4"/>
        <v>0.65886566587876694</v>
      </c>
      <c r="K26" s="3">
        <f t="shared" si="5"/>
        <v>0.35395564348849362</v>
      </c>
      <c r="L26">
        <f t="shared" si="6"/>
        <v>0.48291740571094943</v>
      </c>
      <c r="M26">
        <f t="shared" si="7"/>
        <v>0.48291740571094949</v>
      </c>
      <c r="N26" t="str">
        <f t="shared" si="8"/>
        <v>NO</v>
      </c>
      <c r="O26">
        <f t="shared" si="2"/>
        <v>8</v>
      </c>
    </row>
    <row r="27" spans="1:15" x14ac:dyDescent="0.3">
      <c r="A27" t="s">
        <v>66</v>
      </c>
      <c r="B27">
        <f t="shared" ref="B27:I27" si="17">VALUE(SUBSTITUTE(B12,".",",",1))</f>
        <v>216126</v>
      </c>
      <c r="C27" s="2">
        <f t="shared" si="17"/>
        <v>9.36</v>
      </c>
      <c r="D27" s="2">
        <f t="shared" si="17"/>
        <v>0.26</v>
      </c>
      <c r="E27">
        <f t="shared" si="17"/>
        <v>2.4700000000000002</v>
      </c>
      <c r="F27" s="3">
        <f t="shared" si="17"/>
        <v>4.8099999999999996</v>
      </c>
      <c r="G27">
        <f t="shared" si="17"/>
        <v>1.3</v>
      </c>
      <c r="H27" s="3">
        <f t="shared" si="17"/>
        <v>334</v>
      </c>
      <c r="I27">
        <f t="shared" si="17"/>
        <v>304</v>
      </c>
      <c r="J27" s="2">
        <f t="shared" si="4"/>
        <v>0.38974411451891228</v>
      </c>
      <c r="K27" s="3">
        <f t="shared" si="5"/>
        <v>0.55565139320707979</v>
      </c>
      <c r="L27">
        <f t="shared" si="6"/>
        <v>0.46536207433211962</v>
      </c>
      <c r="M27">
        <f t="shared" si="7"/>
        <v>0.46536207433211974</v>
      </c>
      <c r="N27" t="str">
        <f t="shared" si="8"/>
        <v>NO</v>
      </c>
      <c r="O27">
        <f t="shared" si="2"/>
        <v>10</v>
      </c>
    </row>
    <row r="28" spans="1:15" x14ac:dyDescent="0.3">
      <c r="A28" t="s">
        <v>72</v>
      </c>
      <c r="B28">
        <f t="shared" ref="B28:I28" si="18">VALUE(SUBSTITUTE(B13,".",",",1))</f>
        <v>324188</v>
      </c>
      <c r="C28" s="2">
        <f t="shared" si="18"/>
        <v>14.81</v>
      </c>
      <c r="D28" s="2">
        <f t="shared" si="18"/>
        <v>0.1</v>
      </c>
      <c r="E28">
        <f t="shared" si="18"/>
        <v>1.48</v>
      </c>
      <c r="F28" s="3">
        <f t="shared" si="18"/>
        <v>4.68</v>
      </c>
      <c r="G28">
        <f t="shared" si="18"/>
        <v>0.04</v>
      </c>
      <c r="H28" s="3">
        <f t="shared" si="18"/>
        <v>1321</v>
      </c>
      <c r="I28">
        <f t="shared" si="18"/>
        <v>1291</v>
      </c>
      <c r="J28" s="2">
        <f t="shared" si="4"/>
        <v>0.22284552991974882</v>
      </c>
      <c r="K28" s="3">
        <f t="shared" si="5"/>
        <v>3.9502624153029672E-2</v>
      </c>
      <c r="L28">
        <f t="shared" si="6"/>
        <v>9.3824214425715105E-2</v>
      </c>
      <c r="M28">
        <f t="shared" si="7"/>
        <v>9.3824214425715105E-2</v>
      </c>
      <c r="N28" t="str">
        <f t="shared" si="8"/>
        <v>NO</v>
      </c>
      <c r="O28">
        <f t="shared" si="2"/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</dc:creator>
  <cp:lastModifiedBy>adria</cp:lastModifiedBy>
  <dcterms:created xsi:type="dcterms:W3CDTF">2020-07-04T19:40:46Z</dcterms:created>
  <dcterms:modified xsi:type="dcterms:W3CDTF">2020-07-04T21:28:11Z</dcterms:modified>
</cp:coreProperties>
</file>