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1520" windowHeight="9915"/>
  </bookViews>
  <sheets>
    <sheet name="Digikey" sheetId="2" r:id="rId1"/>
    <sheet name="Bill of Materials-VUE_PIC32_v1_" sheetId="1" r:id="rId2"/>
  </sheets>
  <calcPr calcId="144525"/>
</workbook>
</file>

<file path=xl/calcChain.xml><?xml version="1.0" encoding="utf-8"?>
<calcChain xmlns="http://schemas.openxmlformats.org/spreadsheetml/2006/main">
  <c r="J60" i="1" l="1"/>
  <c r="J59" i="1"/>
  <c r="J58" i="1"/>
  <c r="J57" i="1"/>
  <c r="J56" i="1"/>
  <c r="J55" i="1"/>
  <c r="J54" i="1"/>
  <c r="J53" i="1"/>
  <c r="J51" i="1"/>
  <c r="J50" i="1"/>
  <c r="J49" i="1"/>
  <c r="J48" i="1"/>
  <c r="J47" i="1"/>
  <c r="J46" i="1"/>
  <c r="J45" i="1"/>
  <c r="J44" i="1"/>
  <c r="J43" i="1"/>
  <c r="J42" i="1"/>
  <c r="J41" i="1"/>
  <c r="J39" i="1"/>
  <c r="J38" i="1"/>
  <c r="J37" i="1"/>
  <c r="J36" i="1"/>
  <c r="J31" i="1"/>
  <c r="J28" i="1"/>
  <c r="J23" i="1"/>
  <c r="J17" i="1"/>
  <c r="J16" i="1"/>
  <c r="J15" i="1"/>
  <c r="J14" i="1"/>
  <c r="J12" i="1"/>
  <c r="J11" i="1"/>
  <c r="J9" i="1"/>
  <c r="J8" i="1"/>
  <c r="J7" i="1"/>
  <c r="J5" i="1"/>
  <c r="J4" i="1"/>
  <c r="J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3" i="1"/>
</calcChain>
</file>

<file path=xl/sharedStrings.xml><?xml version="1.0" encoding="utf-8"?>
<sst xmlns="http://schemas.openxmlformats.org/spreadsheetml/2006/main" count="462" uniqueCount="330">
  <si>
    <t>Quantity</t>
  </si>
  <si>
    <t>Designator</t>
  </si>
  <si>
    <t>Value</t>
  </si>
  <si>
    <t>Description</t>
  </si>
  <si>
    <t>Digikey</t>
  </si>
  <si>
    <t>Mfg</t>
  </si>
  <si>
    <t>MfgPartNumber</t>
  </si>
  <si>
    <t>C1, C2, C3, C4, C5, C24</t>
  </si>
  <si>
    <t>10nF</t>
  </si>
  <si>
    <t>CAP CER 10000PF 25V 10% X7R 0402</t>
  </si>
  <si>
    <t>445-1260-1-ND</t>
  </si>
  <si>
    <t>TDK</t>
  </si>
  <si>
    <t>C1005X7R1E103K</t>
  </si>
  <si>
    <t>C6, C7A, C7B, C10A, C10B, C11A, C11B, C12, C15, C17, C19, C20, C21, C22, C23, C26A, C26B, C26C, C26D, C29, C32, C33, C34, C35, C37, C41, C42, C43, C47, C49, C50</t>
  </si>
  <si>
    <t>100nF</t>
  </si>
  <si>
    <t>CAP CER 0.1UF 25V Y5V 0402</t>
  </si>
  <si>
    <t>445-3445-1-ND</t>
  </si>
  <si>
    <t>C1005Y5V1E104Z</t>
  </si>
  <si>
    <t>C8A, C8B</t>
  </si>
  <si>
    <t>2n7</t>
  </si>
  <si>
    <t>CAP CER 2700PF 10V 5% SL 0402</t>
  </si>
  <si>
    <t>445-2661-1-ND</t>
  </si>
  <si>
    <t>C1005SL1A272J</t>
  </si>
  <si>
    <t>C9A, C9B</t>
  </si>
  <si>
    <t>100uF</t>
  </si>
  <si>
    <t>CAP ALUM 100UF 25V 20% SMD</t>
  </si>
  <si>
    <t>PCE3797CT-ND</t>
  </si>
  <si>
    <t>Panasonic - ECG</t>
  </si>
  <si>
    <t>EEE-FK1E101XP</t>
  </si>
  <si>
    <t>C13, C14</t>
  </si>
  <si>
    <t>18pF</t>
  </si>
  <si>
    <t>CAP CER 18PF 50V 5% NP0 0402</t>
  </si>
  <si>
    <t>445-1238-1-ND</t>
  </si>
  <si>
    <t>C1005C0G1H180J</t>
  </si>
  <si>
    <t>C16, C18, C30, C31, C38, C39, C40, C44, C48</t>
  </si>
  <si>
    <t>10uF</t>
  </si>
  <si>
    <t>CAP CER 10UF 16V Y5V 0805</t>
  </si>
  <si>
    <t>490-3347-1-ND</t>
  </si>
  <si>
    <t>Murata</t>
  </si>
  <si>
    <t>GRM21BF51C106ZE15L</t>
  </si>
  <si>
    <t>C25, C27, C28</t>
  </si>
  <si>
    <t>1nF</t>
  </si>
  <si>
    <t>CAP CER 1000PF 25V 10% X7R 0402</t>
  </si>
  <si>
    <t>445-4924-1-ND</t>
  </si>
  <si>
    <t>C1005X7R1E102K</t>
  </si>
  <si>
    <t>C36</t>
  </si>
  <si>
    <t>470uF</t>
  </si>
  <si>
    <t>CAP ALUM 470UF 16V 20% RADIAL</t>
  </si>
  <si>
    <t>565-1524-ND</t>
  </si>
  <si>
    <t>EKY-160ELL471MH15D</t>
  </si>
  <si>
    <t>C45, C46</t>
  </si>
  <si>
    <t>47pF</t>
  </si>
  <si>
    <t>CAP CER 47PF 50V 5% NP0 0402</t>
  </si>
  <si>
    <t>445-5592-1-ND</t>
  </si>
  <si>
    <t>CGA2B2C0G1H470J</t>
  </si>
  <si>
    <t>D1, D2, D3, D4, D5, D6, D9, D10</t>
  </si>
  <si>
    <t>SDM10M45SD</t>
  </si>
  <si>
    <t>DIODE SCHOTTKY ARRAY 45V SOT26</t>
  </si>
  <si>
    <t>SDM10M45SD-FDICT-ND</t>
  </si>
  <si>
    <t>Diodes Inc</t>
  </si>
  <si>
    <t>SDM10M45SD-7-F</t>
  </si>
  <si>
    <t>D7</t>
  </si>
  <si>
    <t>4GRN</t>
  </si>
  <si>
    <t>LED IND 2X3MM QUAD RA GRN DIFF</t>
  </si>
  <si>
    <t>754-1286-ND</t>
  </si>
  <si>
    <t>Kingbright Corp</t>
  </si>
  <si>
    <t>WP914CK/4GDT</t>
  </si>
  <si>
    <t>D8A, D8B, D8C, D8D, D11, D12, D13, D14, D15, D16, D17</t>
  </si>
  <si>
    <t>BAT750</t>
  </si>
  <si>
    <t>DIODE SCHOTTKY 40V 750MA SOT23-3</t>
  </si>
  <si>
    <t>BAT750CT-ND</t>
  </si>
  <si>
    <t>Diodes/Zetex</t>
  </si>
  <si>
    <t>BAT750TA</t>
  </si>
  <si>
    <t>D18, D19</t>
  </si>
  <si>
    <t>12V</t>
  </si>
  <si>
    <t>DIODE TVS 12V 400W UNI 5% SMD</t>
  </si>
  <si>
    <t>SMAJ12ABCT-ND</t>
  </si>
  <si>
    <t>Bourns Inc.</t>
  </si>
  <si>
    <t>SMAJ12A</t>
  </si>
  <si>
    <t>D20</t>
  </si>
  <si>
    <t>5V</t>
  </si>
  <si>
    <t>TVS UNIDIR 100W 5.0V MICROSMP</t>
  </si>
  <si>
    <t>MSP5.0A-M3/89AGICT-ND</t>
  </si>
  <si>
    <t>Vishay/General Semiconductor</t>
  </si>
  <si>
    <t>MSP5.0A-M3/89A</t>
  </si>
  <si>
    <t>D21</t>
  </si>
  <si>
    <t>3V3</t>
  </si>
  <si>
    <t>TVS UNIDIR 100W 3.3V MICROSMP</t>
  </si>
  <si>
    <t>MSP3V3-M3/89AGICT-ND</t>
  </si>
  <si>
    <t>MSP3V3-M3/89A</t>
  </si>
  <si>
    <t>IC1</t>
  </si>
  <si>
    <t>MCP6004</t>
  </si>
  <si>
    <t>IC OPAMP QUAD 1.8V 14TSSOP</t>
  </si>
  <si>
    <t>MCP6004-I/ST-ND</t>
  </si>
  <si>
    <t>Microchip Technology</t>
  </si>
  <si>
    <t>MCP6004-I/ST</t>
  </si>
  <si>
    <t>IC2A, IC2B</t>
  </si>
  <si>
    <t>MCP2551</t>
  </si>
  <si>
    <t>IC TRANSCEIVER CAN HI-SPD 8-SOIC</t>
  </si>
  <si>
    <t>MCP2551-I/SN-ND</t>
  </si>
  <si>
    <t>MCP2551-I/SN</t>
  </si>
  <si>
    <t>IC3A, IC3B</t>
  </si>
  <si>
    <t>A4953</t>
  </si>
  <si>
    <t>IC PWM MOTOR DVR FULL 8SOIC</t>
  </si>
  <si>
    <t>620-1428-1-ND</t>
  </si>
  <si>
    <t>Allegro Microsystems Inc</t>
  </si>
  <si>
    <t>A4953ELJTR-T</t>
  </si>
  <si>
    <t>IC4A, IC4B</t>
  </si>
  <si>
    <t>MCP6001</t>
  </si>
  <si>
    <t>IC OPAMP 1.8V 1MHZ SINGLE SC70-5</t>
  </si>
  <si>
    <t>MCP6001T-I/LTCT-ND</t>
  </si>
  <si>
    <t>MCP6001T-I/LT</t>
  </si>
  <si>
    <t>IC5</t>
  </si>
  <si>
    <t>PIC32MX795F512H</t>
  </si>
  <si>
    <t>IC MCU 32BIT 512KB FLASH 64TQFP</t>
  </si>
  <si>
    <t>PIC32MX795F512H-80I/PT-ND</t>
  </si>
  <si>
    <t>PIC32MX795F512H-80I/PT</t>
  </si>
  <si>
    <t>IC6</t>
  </si>
  <si>
    <t>TC1047A</t>
  </si>
  <si>
    <t>IC TEMP-VOLT CONV PREC SOT-23B</t>
  </si>
  <si>
    <t>TC1047AVNBCT-ND</t>
  </si>
  <si>
    <t>TC1047AVNBTR</t>
  </si>
  <si>
    <t>IC7</t>
  </si>
  <si>
    <t>MCP6H04</t>
  </si>
  <si>
    <t>IC OPAMP QUAD16V 1.2MHZ 14TSSOP</t>
  </si>
  <si>
    <t>MCP6H04-E/ST-ND</t>
  </si>
  <si>
    <t>MCP6H04-E/ST</t>
  </si>
  <si>
    <t>IC8</t>
  </si>
  <si>
    <t>MCP6542</t>
  </si>
  <si>
    <t>IC COMP 1.6V DUAL P-P 8SOIC</t>
  </si>
  <si>
    <t>MCP6542-E/MS-ND</t>
  </si>
  <si>
    <t>MCP6542-E/MS</t>
  </si>
  <si>
    <t>IC9</t>
  </si>
  <si>
    <t>TC7660S</t>
  </si>
  <si>
    <t>IC CHRG PUMP INV ADJ 20MA 8SOIC</t>
  </si>
  <si>
    <t>TC7660SEOA713CT-ND</t>
  </si>
  <si>
    <t>TC7660SEOA713</t>
  </si>
  <si>
    <t>IC10</t>
  </si>
  <si>
    <t>TPS2111A</t>
  </si>
  <si>
    <t>IC AUTOSWITCH POWER MUX 8-TSSOP</t>
  </si>
  <si>
    <t>296-16936-1-ND</t>
  </si>
  <si>
    <t>Texas Instruments</t>
  </si>
  <si>
    <t>TPS2111APWR</t>
  </si>
  <si>
    <t>IC11</t>
  </si>
  <si>
    <t>MCP16301</t>
  </si>
  <si>
    <t>IC REG BUCK ADJ 0.6A SOT23-6</t>
  </si>
  <si>
    <t>MCP16301T-I/CHYCT-ND</t>
  </si>
  <si>
    <t>MCP16301T-I/CHY</t>
  </si>
  <si>
    <t>IC12</t>
  </si>
  <si>
    <t>MCP1700T</t>
  </si>
  <si>
    <t>IC REG LDO 3.3V 250MA SOT-89-3</t>
  </si>
  <si>
    <t>MCP1700T3302EMBCT-ND</t>
  </si>
  <si>
    <t>MCP1700T-3302E/MB</t>
  </si>
  <si>
    <t>IC13</t>
  </si>
  <si>
    <t>FT230XS</t>
  </si>
  <si>
    <t>IC USB ERIAL BASIC UART SSOP-16</t>
  </si>
  <si>
    <t>768-1135-1-ND</t>
  </si>
  <si>
    <t>FTDI</t>
  </si>
  <si>
    <t>J1</t>
  </si>
  <si>
    <t>0513870530</t>
  </si>
  <si>
    <t>CONN RCPT MINIUSB B 5POS SMD R/A</t>
  </si>
  <si>
    <t>WM3756CT-ND</t>
  </si>
  <si>
    <t>Molex Inc</t>
  </si>
  <si>
    <t>J2</t>
  </si>
  <si>
    <t>501876-2640</t>
  </si>
  <si>
    <t>CONN HEADER 26POS 2MM R/A TIN</t>
  </si>
  <si>
    <t>WM6091-ND</t>
  </si>
  <si>
    <t>Molex Connector Corporation</t>
  </si>
  <si>
    <t>J3</t>
  </si>
  <si>
    <t>15-24-6140</t>
  </si>
  <si>
    <t>CONN HEADER 14POS 4.2MM R/A TIN</t>
  </si>
  <si>
    <t>WM17803-ND</t>
  </si>
  <si>
    <t>J4</t>
  </si>
  <si>
    <t>H2x2</t>
  </si>
  <si>
    <t>4 Holes 1.27mm</t>
  </si>
  <si>
    <t>-</t>
  </si>
  <si>
    <t>J5</t>
  </si>
  <si>
    <t>HF3X2</t>
  </si>
  <si>
    <t>CONN HEADER .050" 6POS DL PCB AU</t>
  </si>
  <si>
    <t>S9009E-03-ND</t>
  </si>
  <si>
    <t>Sullins Connector Solutions</t>
  </si>
  <si>
    <t>LPPB032CFFN-RC</t>
  </si>
  <si>
    <t>L1</t>
  </si>
  <si>
    <t>M121R</t>
  </si>
  <si>
    <t>FERRITE CHIP 2.5A 120 OHM SMD</t>
  </si>
  <si>
    <t>240-2375-1-ND</t>
  </si>
  <si>
    <t>Laird-Signal Integrity Products</t>
  </si>
  <si>
    <t>MI0603M121R-10</t>
  </si>
  <si>
    <t>L2</t>
  </si>
  <si>
    <t>200mA</t>
  </si>
  <si>
    <t>PTC RESTTBLE 0.20A 30V CHIP 1206</t>
  </si>
  <si>
    <t>507-1478-1-ND</t>
  </si>
  <si>
    <t>Bel Fuse Inc</t>
  </si>
  <si>
    <t>0ZCA0020FF2E</t>
  </si>
  <si>
    <t>L3</t>
  </si>
  <si>
    <t>22uH</t>
  </si>
  <si>
    <t>INDUCTOR WW 22UH .63A 1812 SMD</t>
  </si>
  <si>
    <t>732-3074-1-ND</t>
  </si>
  <si>
    <t>Wurth Electronics Inc</t>
  </si>
  <si>
    <t>744045220</t>
  </si>
  <si>
    <t>Q1, Q2, Q6A, Q6B, Q6C, Q6D</t>
  </si>
  <si>
    <t>MMBT3906</t>
  </si>
  <si>
    <t>TRANS PNP GP 40V 200MA SC75-3</t>
  </si>
  <si>
    <t>MMBT3906TT1GOSCT-ND</t>
  </si>
  <si>
    <t>ON Semiconductor</t>
  </si>
  <si>
    <t>MMBT3906TT1G</t>
  </si>
  <si>
    <t>Q3A, Q3B, Q3C, Q3D</t>
  </si>
  <si>
    <t>IPD90P03P4L</t>
  </si>
  <si>
    <t>MOSFET P-CH 30V 90A TO252-3</t>
  </si>
  <si>
    <t>IPD90P03P4L-04INCT-ND</t>
  </si>
  <si>
    <t>Infineon Technologies</t>
  </si>
  <si>
    <t>IPD90P03P4L-04</t>
  </si>
  <si>
    <t>Q4A, Q4B, Q4C, Q4D, Q5A, Q5B, Q5C, Q5D</t>
  </si>
  <si>
    <t>MMBT3904</t>
  </si>
  <si>
    <t>TRANS GP SS NPN 40V SOT416</t>
  </si>
  <si>
    <t>MMBT3904TT1GOSCT-ND</t>
  </si>
  <si>
    <t>MMBT3904TT1G</t>
  </si>
  <si>
    <t>R1, R2, R9, R10, RU1, RU2, RU3</t>
  </si>
  <si>
    <t>0R</t>
  </si>
  <si>
    <t>RES 0.0 OHM 1/16W 0402 SMD</t>
  </si>
  <si>
    <t>311-0.0JRCT-ND</t>
  </si>
  <si>
    <t>Yageo</t>
  </si>
  <si>
    <t>RC0402JR-070RL</t>
  </si>
  <si>
    <t>R3, R4, R11, R12</t>
  </si>
  <si>
    <t>16k</t>
  </si>
  <si>
    <t>RES 16.0K OHM 1/16W 1% 0402 SMD</t>
  </si>
  <si>
    <t>311-16.0KLRCT-ND</t>
  </si>
  <si>
    <t>RC0402FR-0716KL</t>
  </si>
  <si>
    <t>R5, R7, R13, R15, R39, R45, R46, R50A, R50B, R50C, R50D, R53, R54, R57, R58, R61, R62, R65, R66, R68, R80, R97</t>
  </si>
  <si>
    <t>100k</t>
  </si>
  <si>
    <t>RES 100K OHM 1/16W 1% 0402 SMD</t>
  </si>
  <si>
    <t>311-100KLRCT-ND</t>
  </si>
  <si>
    <t>RC0402FR-07100KL</t>
  </si>
  <si>
    <t>R6, R8, R14, R16, R28, R92, R93</t>
  </si>
  <si>
    <t>1k</t>
  </si>
  <si>
    <t>RES 1.00K OHM 1/16W 1% 0402 SMD</t>
  </si>
  <si>
    <t>311-1.00KLRCT-ND</t>
  </si>
  <si>
    <t>RC0402FR-071KL</t>
  </si>
  <si>
    <t>R17A, R17B, R29, R30, R71, R83</t>
  </si>
  <si>
    <t>5k1</t>
  </si>
  <si>
    <t>RES 5.10K OHM 1/16W 1% 0402 SMD</t>
  </si>
  <si>
    <t>311-5.10KLRCT-ND</t>
  </si>
  <si>
    <t>RC0402FR-075K1L</t>
  </si>
  <si>
    <t>R18A, R18B, R32, R33, R34</t>
  </si>
  <si>
    <t>120</t>
  </si>
  <si>
    <t>RES 120 OHM 1/16W 1% 0402 SMD</t>
  </si>
  <si>
    <t>311-120LRCT-ND</t>
  </si>
  <si>
    <t>RC0402FR-07120RL</t>
  </si>
  <si>
    <t>R19A, R19B, R20A, R20B, R25A, R25B, R27A, R27B, R35, R43, R44, R49A, R49B, R49C, R49D, R67, R72, R73, R79, R84, R85, R89, R94</t>
  </si>
  <si>
    <t>10k</t>
  </si>
  <si>
    <t>RES 10.0K OHM 1/16W 1% 0402 SMD</t>
  </si>
  <si>
    <t>311-10.0KLRCT-ND</t>
  </si>
  <si>
    <t>RC0402FR-0710KL</t>
  </si>
  <si>
    <t>R21A, R21B, R23A, R23B, R51, R52, R55, R56, R59, R60, R63, R64, R74, R75, R86, R87</t>
  </si>
  <si>
    <t>R22A, R22B</t>
  </si>
  <si>
    <t>62k</t>
  </si>
  <si>
    <t>RES 62.0K OHM 1/16W 1% 0402 SMD</t>
  </si>
  <si>
    <t>311-62.0KLRCT-ND</t>
  </si>
  <si>
    <t>RC0402FR-0762KL</t>
  </si>
  <si>
    <t>R24A, R24B</t>
  </si>
  <si>
    <t>1k5</t>
  </si>
  <si>
    <t>RES 1.50K OHM 1/16W 1% 0402 SMD</t>
  </si>
  <si>
    <t>311-1.50KLRCT-ND</t>
  </si>
  <si>
    <t>RC0402FR-071K5L</t>
  </si>
  <si>
    <t>R26A, R26B</t>
  </si>
  <si>
    <t>0R15</t>
  </si>
  <si>
    <t>RES .150 OHM 2W 1% 2512 SMD</t>
  </si>
  <si>
    <t>989-1064-1-ND</t>
  </si>
  <si>
    <t>TT Electronics/IRC</t>
  </si>
  <si>
    <t>LRC-LR2512LF-01-R150-F</t>
  </si>
  <si>
    <t>R31, R48A, R48B, R48C, R48D</t>
  </si>
  <si>
    <t>10</t>
  </si>
  <si>
    <t>RES 10.0 OHM 1/16W 1% 0402 SMD</t>
  </si>
  <si>
    <t>311-10.0LRCT-ND</t>
  </si>
  <si>
    <t>RC0402FR-0710RL</t>
  </si>
  <si>
    <t>R36, R37, R38</t>
  </si>
  <si>
    <t>49R9</t>
  </si>
  <si>
    <t>RES 49.9 OHM 1/16W 1% 0402 SMD</t>
  </si>
  <si>
    <t>311-49.9LRCT-ND</t>
  </si>
  <si>
    <t>RC0402FR-0749R9L</t>
  </si>
  <si>
    <t>R40, R69, R70, R76, R81, R82, R88</t>
  </si>
  <si>
    <t>20k</t>
  </si>
  <si>
    <t>RES 20.0K OHM 1/16W 1% 0402 SMD</t>
  </si>
  <si>
    <t>311-20.0KLRCT-ND</t>
  </si>
  <si>
    <t>RC0402FR-0720KL</t>
  </si>
  <si>
    <t>R41, R42, R47A, R47B, R47C, R47D</t>
  </si>
  <si>
    <t>2k2</t>
  </si>
  <si>
    <t>RES 2.20K OHM 1/16W 1% 0402 SMD</t>
  </si>
  <si>
    <t>311-2.20KLRCT-ND</t>
  </si>
  <si>
    <t>RC0402FR-072K2L</t>
  </si>
  <si>
    <t>R90</t>
  </si>
  <si>
    <t>330</t>
  </si>
  <si>
    <t>RES 330 OHM 1/16W 1% 0402 SMD</t>
  </si>
  <si>
    <t>311-330LRCT-ND</t>
  </si>
  <si>
    <t>RC0402FR-07330RL</t>
  </si>
  <si>
    <t>R91</t>
  </si>
  <si>
    <t>52k3</t>
  </si>
  <si>
    <t>RES 52.3K OHM 1/10W 1% 0402 SMD</t>
  </si>
  <si>
    <t>P52.3KLCT-ND</t>
  </si>
  <si>
    <t>ERJ-2RKF5232X</t>
  </si>
  <si>
    <t>R95, R96</t>
  </si>
  <si>
    <t>27R</t>
  </si>
  <si>
    <t>RES 27.0 OHM 1/10W 1% 0402 SMD</t>
  </si>
  <si>
    <t>P27.0LCT-ND</t>
  </si>
  <si>
    <t>Panasonic</t>
  </si>
  <si>
    <t>ERJ-2RKF27R0X</t>
  </si>
  <si>
    <t>DNS</t>
  </si>
  <si>
    <t>X1</t>
  </si>
  <si>
    <t>8MHz</t>
  </si>
  <si>
    <t>CRYSTAL 8.000 MHZ 18PF SMD</t>
  </si>
  <si>
    <t>535-9628-1-ND</t>
  </si>
  <si>
    <t>Abracon Corporation</t>
  </si>
  <si>
    <t>ABMM2-8.000MHZ-E2-T</t>
  </si>
  <si>
    <t>Solder?</t>
  </si>
  <si>
    <t>Safety:</t>
  </si>
  <si>
    <t>Boards:</t>
  </si>
  <si>
    <t>Needed</t>
  </si>
  <si>
    <t>Min pour 20cm</t>
  </si>
  <si>
    <t>0402 Tape:</t>
  </si>
  <si>
    <t>Pitch (mm)</t>
  </si>
  <si>
    <t>0603 Tape:</t>
  </si>
  <si>
    <t>0805 Tape:</t>
  </si>
  <si>
    <t>Order</t>
  </si>
  <si>
    <t>SOT23</t>
  </si>
  <si>
    <t>1206 Tape:</t>
  </si>
  <si>
    <t>SC75-3</t>
  </si>
  <si>
    <t>Tape (mm):</t>
  </si>
  <si>
    <t>Qty</t>
  </si>
  <si>
    <t>Reference</t>
  </si>
  <si>
    <t>VUE32_1_0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</si>
</sst>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1" fillId="3" borderId="1" xfId="0" applyFont="1" applyFill="1" applyBorder="1"/>
    <xf numFmtId="0" fontId="1" fillId="3" borderId="1" xfId="0" quotePrefix="1" applyFont="1" applyFill="1" applyBorder="1"/>
    <xf numFmtId="0" fontId="1" fillId="3" borderId="2" xfId="0" applyFont="1" applyFill="1" applyBorder="1"/>
    <xf numFmtId="0" fontId="0" fillId="3" borderId="0" xfId="0" applyFill="1"/>
    <xf numFmtId="0" fontId="1" fillId="3" borderId="3" xfId="0" applyFont="1" applyFill="1" applyBorder="1"/>
    <xf numFmtId="0" fontId="1" fillId="4" borderId="1" xfId="0" applyFont="1" applyFill="1" applyBorder="1"/>
    <xf numFmtId="0" fontId="1" fillId="4" borderId="1" xfId="0" quotePrefix="1" applyFont="1" applyFill="1" applyBorder="1"/>
    <xf numFmtId="0" fontId="0" fillId="4" borderId="0" xfId="0" applyFill="1"/>
    <xf numFmtId="0" fontId="1" fillId="5" borderId="1" xfId="0" applyFont="1" applyFill="1" applyBorder="1"/>
    <xf numFmtId="0" fontId="1" fillId="5" borderId="1" xfId="0" quotePrefix="1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G28" sqref="G28"/>
    </sheetView>
  </sheetViews>
  <sheetFormatPr defaultRowHeight="15" x14ac:dyDescent="0.25"/>
  <cols>
    <col min="1" max="1" width="27.28515625" bestFit="1" customWidth="1"/>
    <col min="2" max="2" width="6.140625" bestFit="1" customWidth="1"/>
    <col min="3" max="3" width="12.28515625" customWidth="1"/>
  </cols>
  <sheetData>
    <row r="1" spans="1:3" x14ac:dyDescent="0.25">
      <c r="A1" t="s">
        <v>4</v>
      </c>
      <c r="B1" t="s">
        <v>327</v>
      </c>
      <c r="C1" t="s">
        <v>328</v>
      </c>
    </row>
    <row r="2" spans="1:3" x14ac:dyDescent="0.25">
      <c r="A2" t="s">
        <v>10</v>
      </c>
      <c r="B2">
        <v>100</v>
      </c>
      <c r="C2" t="s">
        <v>329</v>
      </c>
    </row>
    <row r="3" spans="1:3" x14ac:dyDescent="0.25">
      <c r="A3" t="s">
        <v>16</v>
      </c>
      <c r="B3">
        <v>500</v>
      </c>
      <c r="C3" t="s">
        <v>329</v>
      </c>
    </row>
    <row r="4" spans="1:3" x14ac:dyDescent="0.25">
      <c r="A4" t="s">
        <v>21</v>
      </c>
      <c r="B4">
        <v>100</v>
      </c>
      <c r="C4" t="s">
        <v>329</v>
      </c>
    </row>
    <row r="5" spans="1:3" x14ac:dyDescent="0.25">
      <c r="A5" t="s">
        <v>26</v>
      </c>
      <c r="C5" t="s">
        <v>329</v>
      </c>
    </row>
    <row r="6" spans="1:3" x14ac:dyDescent="0.25">
      <c r="A6" t="s">
        <v>32</v>
      </c>
      <c r="B6">
        <v>100</v>
      </c>
      <c r="C6" t="s">
        <v>329</v>
      </c>
    </row>
    <row r="7" spans="1:3" x14ac:dyDescent="0.25">
      <c r="A7" t="s">
        <v>37</v>
      </c>
      <c r="B7">
        <v>135</v>
      </c>
      <c r="C7" t="s">
        <v>329</v>
      </c>
    </row>
    <row r="8" spans="1:3" x14ac:dyDescent="0.25">
      <c r="A8" t="s">
        <v>43</v>
      </c>
      <c r="B8">
        <v>100</v>
      </c>
      <c r="C8" t="s">
        <v>329</v>
      </c>
    </row>
    <row r="9" spans="1:3" x14ac:dyDescent="0.25">
      <c r="A9" t="s">
        <v>48</v>
      </c>
      <c r="B9">
        <v>15</v>
      </c>
      <c r="C9" t="s">
        <v>329</v>
      </c>
    </row>
    <row r="10" spans="1:3" x14ac:dyDescent="0.25">
      <c r="A10" t="s">
        <v>53</v>
      </c>
      <c r="B10">
        <v>100</v>
      </c>
      <c r="C10" t="s">
        <v>329</v>
      </c>
    </row>
    <row r="11" spans="1:3" x14ac:dyDescent="0.25">
      <c r="A11" t="s">
        <v>58</v>
      </c>
      <c r="B11">
        <v>120</v>
      </c>
      <c r="C11" t="s">
        <v>329</v>
      </c>
    </row>
    <row r="12" spans="1:3" x14ac:dyDescent="0.25">
      <c r="A12" t="s">
        <v>64</v>
      </c>
      <c r="B12">
        <v>15</v>
      </c>
      <c r="C12" t="s">
        <v>329</v>
      </c>
    </row>
    <row r="13" spans="1:3" x14ac:dyDescent="0.25">
      <c r="A13" t="s">
        <v>70</v>
      </c>
      <c r="B13">
        <v>165</v>
      </c>
      <c r="C13" t="s">
        <v>329</v>
      </c>
    </row>
    <row r="14" spans="1:3" x14ac:dyDescent="0.25">
      <c r="A14" t="s">
        <v>76</v>
      </c>
      <c r="B14">
        <v>38</v>
      </c>
      <c r="C14" t="s">
        <v>329</v>
      </c>
    </row>
    <row r="15" spans="1:3" x14ac:dyDescent="0.25">
      <c r="A15" t="s">
        <v>82</v>
      </c>
      <c r="B15">
        <v>38</v>
      </c>
      <c r="C15" t="s">
        <v>329</v>
      </c>
    </row>
    <row r="16" spans="1:3" x14ac:dyDescent="0.25">
      <c r="A16" t="s">
        <v>88</v>
      </c>
      <c r="B16">
        <v>38</v>
      </c>
      <c r="C16" t="s">
        <v>329</v>
      </c>
    </row>
    <row r="17" spans="1:3" x14ac:dyDescent="0.25">
      <c r="A17" t="s">
        <v>161</v>
      </c>
      <c r="B17">
        <v>15</v>
      </c>
      <c r="C17" t="s">
        <v>329</v>
      </c>
    </row>
    <row r="18" spans="1:3" x14ac:dyDescent="0.25">
      <c r="A18" t="s">
        <v>166</v>
      </c>
      <c r="B18">
        <v>15</v>
      </c>
      <c r="C18" t="s">
        <v>329</v>
      </c>
    </row>
    <row r="19" spans="1:3" x14ac:dyDescent="0.25">
      <c r="A19" t="s">
        <v>171</v>
      </c>
      <c r="B19">
        <v>15</v>
      </c>
      <c r="C19" t="s">
        <v>329</v>
      </c>
    </row>
    <row r="20" spans="1:3" x14ac:dyDescent="0.25">
      <c r="A20" t="s">
        <v>179</v>
      </c>
      <c r="B20">
        <v>15</v>
      </c>
      <c r="C20" t="s">
        <v>329</v>
      </c>
    </row>
    <row r="21" spans="1:3" x14ac:dyDescent="0.25">
      <c r="A21" t="s">
        <v>185</v>
      </c>
      <c r="B21">
        <v>38</v>
      </c>
      <c r="C21" t="s">
        <v>329</v>
      </c>
    </row>
    <row r="22" spans="1:3" x14ac:dyDescent="0.25">
      <c r="A22" t="s">
        <v>191</v>
      </c>
      <c r="B22">
        <v>38</v>
      </c>
      <c r="C22" t="s">
        <v>329</v>
      </c>
    </row>
    <row r="23" spans="1:3" x14ac:dyDescent="0.25">
      <c r="A23" t="s">
        <v>197</v>
      </c>
      <c r="B23">
        <v>19</v>
      </c>
      <c r="C23" t="s">
        <v>329</v>
      </c>
    </row>
    <row r="24" spans="1:3" x14ac:dyDescent="0.25">
      <c r="A24" t="s">
        <v>203</v>
      </c>
      <c r="B24">
        <v>100</v>
      </c>
      <c r="C24" t="s">
        <v>329</v>
      </c>
    </row>
    <row r="25" spans="1:3" x14ac:dyDescent="0.25">
      <c r="A25" t="s">
        <v>215</v>
      </c>
      <c r="B25">
        <v>120</v>
      </c>
      <c r="C25" t="s">
        <v>329</v>
      </c>
    </row>
    <row r="26" spans="1:3" x14ac:dyDescent="0.25">
      <c r="A26" t="s">
        <v>220</v>
      </c>
      <c r="B26">
        <v>105</v>
      </c>
      <c r="C26" t="s">
        <v>329</v>
      </c>
    </row>
    <row r="27" spans="1:3" x14ac:dyDescent="0.25">
      <c r="A27" t="s">
        <v>226</v>
      </c>
      <c r="B27">
        <v>100</v>
      </c>
      <c r="C27" t="s">
        <v>329</v>
      </c>
    </row>
    <row r="28" spans="1:3" x14ac:dyDescent="0.25">
      <c r="A28" t="s">
        <v>231</v>
      </c>
      <c r="B28">
        <v>500</v>
      </c>
      <c r="C28" t="s">
        <v>329</v>
      </c>
    </row>
    <row r="29" spans="1:3" x14ac:dyDescent="0.25">
      <c r="A29" t="s">
        <v>236</v>
      </c>
      <c r="B29">
        <v>105</v>
      </c>
      <c r="C29" t="s">
        <v>329</v>
      </c>
    </row>
    <row r="30" spans="1:3" x14ac:dyDescent="0.25">
      <c r="A30" t="s">
        <v>241</v>
      </c>
      <c r="B30">
        <v>100</v>
      </c>
      <c r="C30" t="s">
        <v>329</v>
      </c>
    </row>
    <row r="31" spans="1:3" x14ac:dyDescent="0.25">
      <c r="A31" t="s">
        <v>246</v>
      </c>
      <c r="B31">
        <v>100</v>
      </c>
      <c r="C31" t="s">
        <v>329</v>
      </c>
    </row>
    <row r="32" spans="1:3" x14ac:dyDescent="0.25">
      <c r="A32" t="s">
        <v>251</v>
      </c>
      <c r="B32">
        <v>500</v>
      </c>
      <c r="C32" t="s">
        <v>329</v>
      </c>
    </row>
    <row r="33" spans="1:3" x14ac:dyDescent="0.25">
      <c r="A33" t="s">
        <v>236</v>
      </c>
      <c r="B33">
        <v>240</v>
      </c>
      <c r="C33" t="s">
        <v>329</v>
      </c>
    </row>
    <row r="34" spans="1:3" x14ac:dyDescent="0.25">
      <c r="A34" t="s">
        <v>257</v>
      </c>
      <c r="B34">
        <v>100</v>
      </c>
      <c r="C34" t="s">
        <v>329</v>
      </c>
    </row>
    <row r="35" spans="1:3" x14ac:dyDescent="0.25">
      <c r="A35" t="s">
        <v>262</v>
      </c>
      <c r="B35">
        <v>100</v>
      </c>
      <c r="C35" t="s">
        <v>329</v>
      </c>
    </row>
    <row r="36" spans="1:3" x14ac:dyDescent="0.25">
      <c r="A36" t="s">
        <v>273</v>
      </c>
      <c r="B36">
        <v>100</v>
      </c>
      <c r="C36" t="s">
        <v>329</v>
      </c>
    </row>
    <row r="37" spans="1:3" x14ac:dyDescent="0.25">
      <c r="A37" t="s">
        <v>278</v>
      </c>
      <c r="B37">
        <v>100</v>
      </c>
      <c r="C37" t="s">
        <v>329</v>
      </c>
    </row>
    <row r="38" spans="1:3" x14ac:dyDescent="0.25">
      <c r="A38" t="s">
        <v>283</v>
      </c>
      <c r="B38">
        <v>105</v>
      </c>
      <c r="C38" t="s">
        <v>329</v>
      </c>
    </row>
    <row r="39" spans="1:3" x14ac:dyDescent="0.25">
      <c r="A39" t="s">
        <v>288</v>
      </c>
      <c r="B39">
        <v>100</v>
      </c>
      <c r="C39" t="s">
        <v>329</v>
      </c>
    </row>
    <row r="40" spans="1:3" x14ac:dyDescent="0.25">
      <c r="A40" t="s">
        <v>293</v>
      </c>
      <c r="B40">
        <v>100</v>
      </c>
      <c r="C40" t="s">
        <v>329</v>
      </c>
    </row>
    <row r="41" spans="1:3" x14ac:dyDescent="0.25">
      <c r="A41" t="s">
        <v>298</v>
      </c>
      <c r="B41">
        <v>100</v>
      </c>
      <c r="C41" t="s">
        <v>329</v>
      </c>
    </row>
    <row r="42" spans="1:3" x14ac:dyDescent="0.25">
      <c r="A42" t="s">
        <v>303</v>
      </c>
      <c r="B42">
        <v>100</v>
      </c>
      <c r="C42" t="s">
        <v>329</v>
      </c>
    </row>
    <row r="43" spans="1:3" x14ac:dyDescent="0.25">
      <c r="A43" t="s">
        <v>310</v>
      </c>
      <c r="B43">
        <v>19</v>
      </c>
      <c r="C43" t="s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C1" zoomScaleNormal="100" workbookViewId="0">
      <selection activeCell="K1" activeCellId="1" sqref="E1:E1048576 K1:K1048576"/>
    </sheetView>
  </sheetViews>
  <sheetFormatPr defaultRowHeight="15" x14ac:dyDescent="0.25"/>
  <cols>
    <col min="1" max="1" width="14.42578125" customWidth="1"/>
    <col min="2" max="2" width="122.28515625" bestFit="1" customWidth="1"/>
    <col min="3" max="3" width="14.42578125" customWidth="1"/>
    <col min="4" max="4" width="10" customWidth="1"/>
    <col min="5" max="6" width="14.42578125" customWidth="1"/>
    <col min="7" max="7" width="20.140625" bestFit="1" customWidth="1"/>
    <col min="10" max="10" width="15.7109375" customWidth="1"/>
    <col min="11" max="11" width="11.5703125" customWidth="1"/>
  </cols>
  <sheetData>
    <row r="1" spans="1:11" x14ac:dyDescent="0.25">
      <c r="E1" t="s">
        <v>314</v>
      </c>
      <c r="F1">
        <v>1.25</v>
      </c>
      <c r="G1" t="s">
        <v>315</v>
      </c>
      <c r="H1">
        <v>12</v>
      </c>
      <c r="J1" t="s">
        <v>326</v>
      </c>
      <c r="K1">
        <v>150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4" t="s">
        <v>313</v>
      </c>
      <c r="I2" s="4" t="s">
        <v>316</v>
      </c>
      <c r="J2" s="4" t="s">
        <v>317</v>
      </c>
      <c r="K2" s="4" t="s">
        <v>322</v>
      </c>
    </row>
    <row r="3" spans="1:11" x14ac:dyDescent="0.25">
      <c r="A3" s="2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I3">
        <f>$H$1*$F$1*A3</f>
        <v>90</v>
      </c>
      <c r="J3">
        <f>$K$1/$B$63</f>
        <v>75</v>
      </c>
      <c r="K3">
        <v>100</v>
      </c>
    </row>
    <row r="4" spans="1:11" x14ac:dyDescent="0.25">
      <c r="A4" s="2">
        <v>31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11</v>
      </c>
      <c r="G4" s="3" t="s">
        <v>17</v>
      </c>
      <c r="I4">
        <f t="shared" ref="I4:I60" si="0">$H$1*$F$1*A4</f>
        <v>465</v>
      </c>
      <c r="J4">
        <f>$K$1/$B$63</f>
        <v>75</v>
      </c>
      <c r="K4">
        <v>500</v>
      </c>
    </row>
    <row r="5" spans="1:11" x14ac:dyDescent="0.25">
      <c r="A5" s="2">
        <v>2</v>
      </c>
      <c r="B5" s="3" t="s">
        <v>18</v>
      </c>
      <c r="C5" s="3" t="s">
        <v>19</v>
      </c>
      <c r="D5" s="3" t="s">
        <v>20</v>
      </c>
      <c r="E5" s="3" t="s">
        <v>21</v>
      </c>
      <c r="F5" s="3" t="s">
        <v>11</v>
      </c>
      <c r="G5" s="3" t="s">
        <v>22</v>
      </c>
      <c r="I5">
        <f t="shared" si="0"/>
        <v>30</v>
      </c>
      <c r="J5">
        <f>$K$1/$B$63</f>
        <v>75</v>
      </c>
      <c r="K5">
        <v>100</v>
      </c>
    </row>
    <row r="6" spans="1:11" s="9" customFormat="1" x14ac:dyDescent="0.25">
      <c r="A6" s="6">
        <v>2</v>
      </c>
      <c r="B6" s="7" t="s">
        <v>23</v>
      </c>
      <c r="C6" s="7" t="s">
        <v>24</v>
      </c>
      <c r="D6" s="7" t="s">
        <v>25</v>
      </c>
      <c r="E6" s="7" t="s">
        <v>26</v>
      </c>
      <c r="F6" s="7" t="s">
        <v>27</v>
      </c>
      <c r="G6" s="7" t="s">
        <v>28</v>
      </c>
      <c r="H6" s="8" t="s">
        <v>306</v>
      </c>
      <c r="I6" s="9">
        <f t="shared" si="0"/>
        <v>30</v>
      </c>
    </row>
    <row r="7" spans="1:11" x14ac:dyDescent="0.25">
      <c r="A7" s="2">
        <v>2</v>
      </c>
      <c r="B7" s="3" t="s">
        <v>29</v>
      </c>
      <c r="C7" s="3" t="s">
        <v>30</v>
      </c>
      <c r="D7" s="3" t="s">
        <v>31</v>
      </c>
      <c r="E7" s="3" t="s">
        <v>32</v>
      </c>
      <c r="F7" s="3" t="s">
        <v>11</v>
      </c>
      <c r="G7" s="3" t="s">
        <v>33</v>
      </c>
      <c r="I7">
        <f t="shared" si="0"/>
        <v>30</v>
      </c>
      <c r="J7">
        <f>$K$1/$B$63</f>
        <v>75</v>
      </c>
      <c r="K7">
        <v>100</v>
      </c>
    </row>
    <row r="8" spans="1:11" x14ac:dyDescent="0.25">
      <c r="A8" s="2">
        <v>9</v>
      </c>
      <c r="B8" s="3" t="s">
        <v>34</v>
      </c>
      <c r="C8" s="3" t="s">
        <v>35</v>
      </c>
      <c r="D8" s="3" t="s">
        <v>36</v>
      </c>
      <c r="E8" s="3" t="s">
        <v>37</v>
      </c>
      <c r="F8" s="3" t="s">
        <v>38</v>
      </c>
      <c r="G8" s="3" t="s">
        <v>39</v>
      </c>
      <c r="I8">
        <f t="shared" si="0"/>
        <v>135</v>
      </c>
      <c r="J8">
        <f>$K$1/$B$65</f>
        <v>37.5</v>
      </c>
      <c r="K8">
        <v>135</v>
      </c>
    </row>
    <row r="9" spans="1:11" x14ac:dyDescent="0.25">
      <c r="A9" s="2">
        <v>3</v>
      </c>
      <c r="B9" s="3" t="s">
        <v>40</v>
      </c>
      <c r="C9" s="3" t="s">
        <v>41</v>
      </c>
      <c r="D9" s="3" t="s">
        <v>42</v>
      </c>
      <c r="E9" s="3" t="s">
        <v>43</v>
      </c>
      <c r="F9" s="3" t="s">
        <v>11</v>
      </c>
      <c r="G9" s="3" t="s">
        <v>44</v>
      </c>
      <c r="I9">
        <f t="shared" si="0"/>
        <v>45</v>
      </c>
      <c r="J9">
        <f>$K$1/$B$63</f>
        <v>75</v>
      </c>
      <c r="K9">
        <v>100</v>
      </c>
    </row>
    <row r="10" spans="1:11" x14ac:dyDescent="0.25">
      <c r="A10" s="2">
        <v>1</v>
      </c>
      <c r="B10" s="3" t="s">
        <v>45</v>
      </c>
      <c r="C10" s="3" t="s">
        <v>46</v>
      </c>
      <c r="D10" s="3" t="s">
        <v>47</v>
      </c>
      <c r="E10" s="3" t="s">
        <v>48</v>
      </c>
      <c r="F10" s="3" t="s">
        <v>27</v>
      </c>
      <c r="G10" s="3" t="s">
        <v>49</v>
      </c>
      <c r="I10">
        <f t="shared" si="0"/>
        <v>15</v>
      </c>
      <c r="K10">
        <v>15</v>
      </c>
    </row>
    <row r="11" spans="1:11" x14ac:dyDescent="0.25">
      <c r="A11" s="2">
        <v>2</v>
      </c>
      <c r="B11" s="3" t="s">
        <v>50</v>
      </c>
      <c r="C11" s="3" t="s">
        <v>51</v>
      </c>
      <c r="D11" s="3" t="s">
        <v>52</v>
      </c>
      <c r="E11" s="3" t="s">
        <v>53</v>
      </c>
      <c r="F11" s="3" t="s">
        <v>11</v>
      </c>
      <c r="G11" s="3" t="s">
        <v>54</v>
      </c>
      <c r="I11">
        <f t="shared" si="0"/>
        <v>30</v>
      </c>
      <c r="J11">
        <f>$K$1/$B$63</f>
        <v>75</v>
      </c>
      <c r="K11">
        <v>100</v>
      </c>
    </row>
    <row r="12" spans="1:11" x14ac:dyDescent="0.25">
      <c r="A12" s="2">
        <v>8</v>
      </c>
      <c r="B12" s="3" t="s">
        <v>55</v>
      </c>
      <c r="C12" s="3" t="s">
        <v>56</v>
      </c>
      <c r="D12" s="3" t="s">
        <v>57</v>
      </c>
      <c r="E12" s="3" t="s">
        <v>58</v>
      </c>
      <c r="F12" s="3" t="s">
        <v>59</v>
      </c>
      <c r="G12" s="3" t="s">
        <v>60</v>
      </c>
      <c r="I12">
        <f t="shared" si="0"/>
        <v>120</v>
      </c>
      <c r="J12">
        <f>$K$1/4</f>
        <v>37.5</v>
      </c>
      <c r="K12">
        <v>120</v>
      </c>
    </row>
    <row r="13" spans="1:11" x14ac:dyDescent="0.25">
      <c r="A13" s="2">
        <v>1</v>
      </c>
      <c r="B13" s="3" t="s">
        <v>61</v>
      </c>
      <c r="C13" s="3" t="s">
        <v>62</v>
      </c>
      <c r="D13" s="3" t="s">
        <v>63</v>
      </c>
      <c r="E13" s="3" t="s">
        <v>64</v>
      </c>
      <c r="F13" s="3" t="s">
        <v>65</v>
      </c>
      <c r="G13" s="3" t="s">
        <v>66</v>
      </c>
      <c r="I13">
        <f t="shared" si="0"/>
        <v>15</v>
      </c>
      <c r="K13">
        <v>15</v>
      </c>
    </row>
    <row r="14" spans="1:11" x14ac:dyDescent="0.25">
      <c r="A14" s="2">
        <v>11</v>
      </c>
      <c r="B14" s="3" t="s">
        <v>67</v>
      </c>
      <c r="C14" s="3" t="s">
        <v>68</v>
      </c>
      <c r="D14" s="3" t="s">
        <v>69</v>
      </c>
      <c r="E14" s="3" t="s">
        <v>70</v>
      </c>
      <c r="F14" s="3" t="s">
        <v>71</v>
      </c>
      <c r="G14" s="3" t="s">
        <v>72</v>
      </c>
      <c r="I14">
        <f t="shared" si="0"/>
        <v>165</v>
      </c>
      <c r="J14">
        <f>$K$1/$B$66</f>
        <v>37.5</v>
      </c>
      <c r="K14">
        <v>165</v>
      </c>
    </row>
    <row r="15" spans="1:11" x14ac:dyDescent="0.25">
      <c r="A15" s="2">
        <v>2</v>
      </c>
      <c r="B15" s="3" t="s">
        <v>73</v>
      </c>
      <c r="C15" s="3" t="s">
        <v>74</v>
      </c>
      <c r="D15" s="3" t="s">
        <v>75</v>
      </c>
      <c r="E15" s="3" t="s">
        <v>76</v>
      </c>
      <c r="F15" s="3" t="s">
        <v>77</v>
      </c>
      <c r="G15" s="3" t="s">
        <v>78</v>
      </c>
      <c r="I15">
        <f t="shared" si="0"/>
        <v>30</v>
      </c>
      <c r="J15">
        <f>$K$1/4</f>
        <v>37.5</v>
      </c>
      <c r="K15">
        <v>38</v>
      </c>
    </row>
    <row r="16" spans="1:11" x14ac:dyDescent="0.25">
      <c r="A16" s="2">
        <v>1</v>
      </c>
      <c r="B16" s="3" t="s">
        <v>79</v>
      </c>
      <c r="C16" s="3" t="s">
        <v>80</v>
      </c>
      <c r="D16" s="3" t="s">
        <v>81</v>
      </c>
      <c r="E16" s="3" t="s">
        <v>82</v>
      </c>
      <c r="F16" s="3" t="s">
        <v>83</v>
      </c>
      <c r="G16" s="3" t="s">
        <v>84</v>
      </c>
      <c r="I16">
        <f t="shared" si="0"/>
        <v>15</v>
      </c>
      <c r="J16">
        <f>$K$1/4</f>
        <v>37.5</v>
      </c>
      <c r="K16">
        <v>38</v>
      </c>
    </row>
    <row r="17" spans="1:11" x14ac:dyDescent="0.25">
      <c r="A17" s="2">
        <v>1</v>
      </c>
      <c r="B17" s="3" t="s">
        <v>85</v>
      </c>
      <c r="C17" s="3" t="s">
        <v>86</v>
      </c>
      <c r="D17" s="3" t="s">
        <v>87</v>
      </c>
      <c r="E17" s="3" t="s">
        <v>88</v>
      </c>
      <c r="F17" s="3" t="s">
        <v>83</v>
      </c>
      <c r="G17" s="3" t="s">
        <v>89</v>
      </c>
      <c r="I17">
        <f t="shared" si="0"/>
        <v>15</v>
      </c>
      <c r="J17">
        <f>$K$1/4</f>
        <v>37.5</v>
      </c>
      <c r="K17">
        <v>38</v>
      </c>
    </row>
    <row r="18" spans="1:11" s="13" customFormat="1" x14ac:dyDescent="0.25">
      <c r="A18" s="11">
        <v>1</v>
      </c>
      <c r="B18" s="12" t="s">
        <v>90</v>
      </c>
      <c r="C18" s="12" t="s">
        <v>91</v>
      </c>
      <c r="D18" s="12" t="s">
        <v>92</v>
      </c>
      <c r="E18" s="12" t="s">
        <v>93</v>
      </c>
      <c r="F18" s="12" t="s">
        <v>94</v>
      </c>
      <c r="G18" s="12" t="s">
        <v>95</v>
      </c>
      <c r="I18" s="13">
        <f t="shared" si="0"/>
        <v>15</v>
      </c>
    </row>
    <row r="19" spans="1:11" s="13" customFormat="1" x14ac:dyDescent="0.25">
      <c r="A19" s="11">
        <v>2</v>
      </c>
      <c r="B19" s="12" t="s">
        <v>96</v>
      </c>
      <c r="C19" s="12" t="s">
        <v>97</v>
      </c>
      <c r="D19" s="12" t="s">
        <v>98</v>
      </c>
      <c r="E19" s="12" t="s">
        <v>99</v>
      </c>
      <c r="F19" s="12" t="s">
        <v>94</v>
      </c>
      <c r="G19" s="12" t="s">
        <v>100</v>
      </c>
      <c r="I19" s="13">
        <f t="shared" si="0"/>
        <v>30</v>
      </c>
    </row>
    <row r="20" spans="1:11" s="9" customFormat="1" x14ac:dyDescent="0.25">
      <c r="A20" s="6">
        <v>2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H20" s="10" t="s">
        <v>306</v>
      </c>
      <c r="I20" s="9">
        <f t="shared" si="0"/>
        <v>30</v>
      </c>
    </row>
    <row r="21" spans="1:11" s="13" customFormat="1" x14ac:dyDescent="0.25">
      <c r="A21" s="11">
        <v>2</v>
      </c>
      <c r="B21" s="12" t="s">
        <v>107</v>
      </c>
      <c r="C21" s="12" t="s">
        <v>108</v>
      </c>
      <c r="D21" s="12" t="s">
        <v>109</v>
      </c>
      <c r="E21" s="12" t="s">
        <v>110</v>
      </c>
      <c r="F21" s="12" t="s">
        <v>94</v>
      </c>
      <c r="G21" s="12" t="s">
        <v>111</v>
      </c>
      <c r="I21" s="13">
        <f t="shared" si="0"/>
        <v>30</v>
      </c>
    </row>
    <row r="22" spans="1:11" s="13" customFormat="1" x14ac:dyDescent="0.25">
      <c r="A22" s="11">
        <v>1</v>
      </c>
      <c r="B22" s="12" t="s">
        <v>112</v>
      </c>
      <c r="C22" s="12" t="s">
        <v>113</v>
      </c>
      <c r="D22" s="12" t="s">
        <v>114</v>
      </c>
      <c r="E22" s="12" t="s">
        <v>115</v>
      </c>
      <c r="F22" s="12" t="s">
        <v>94</v>
      </c>
      <c r="G22" s="12" t="s">
        <v>116</v>
      </c>
      <c r="I22" s="13">
        <f t="shared" si="0"/>
        <v>15</v>
      </c>
    </row>
    <row r="23" spans="1:11" s="13" customFormat="1" x14ac:dyDescent="0.25">
      <c r="A23" s="11">
        <v>1</v>
      </c>
      <c r="B23" s="12" t="s">
        <v>117</v>
      </c>
      <c r="C23" s="12" t="s">
        <v>118</v>
      </c>
      <c r="D23" s="12" t="s">
        <v>119</v>
      </c>
      <c r="E23" s="12" t="s">
        <v>120</v>
      </c>
      <c r="F23" s="12" t="s">
        <v>94</v>
      </c>
      <c r="G23" s="12" t="s">
        <v>121</v>
      </c>
      <c r="I23" s="13">
        <f t="shared" si="0"/>
        <v>15</v>
      </c>
      <c r="J23" s="13">
        <f>$K$1/$B$66</f>
        <v>37.5</v>
      </c>
    </row>
    <row r="24" spans="1:11" s="13" customFormat="1" x14ac:dyDescent="0.25">
      <c r="A24" s="11">
        <v>1</v>
      </c>
      <c r="B24" s="12" t="s">
        <v>122</v>
      </c>
      <c r="C24" s="12" t="s">
        <v>123</v>
      </c>
      <c r="D24" s="12" t="s">
        <v>124</v>
      </c>
      <c r="E24" s="12" t="s">
        <v>125</v>
      </c>
      <c r="F24" s="12" t="s">
        <v>94</v>
      </c>
      <c r="G24" s="12" t="s">
        <v>126</v>
      </c>
      <c r="I24" s="13">
        <f t="shared" si="0"/>
        <v>15</v>
      </c>
    </row>
    <row r="25" spans="1:11" s="13" customFormat="1" x14ac:dyDescent="0.25">
      <c r="A25" s="11">
        <v>1</v>
      </c>
      <c r="B25" s="12" t="s">
        <v>127</v>
      </c>
      <c r="C25" s="12" t="s">
        <v>128</v>
      </c>
      <c r="D25" s="12" t="s">
        <v>129</v>
      </c>
      <c r="E25" s="12" t="s">
        <v>130</v>
      </c>
      <c r="F25" s="12" t="s">
        <v>94</v>
      </c>
      <c r="G25" s="12" t="s">
        <v>131</v>
      </c>
      <c r="I25" s="13">
        <f t="shared" si="0"/>
        <v>15</v>
      </c>
    </row>
    <row r="26" spans="1:11" s="13" customFormat="1" x14ac:dyDescent="0.25">
      <c r="A26" s="11">
        <v>1</v>
      </c>
      <c r="B26" s="12" t="s">
        <v>132</v>
      </c>
      <c r="C26" s="12" t="s">
        <v>133</v>
      </c>
      <c r="D26" s="12" t="s">
        <v>134</v>
      </c>
      <c r="E26" s="12" t="s">
        <v>135</v>
      </c>
      <c r="F26" s="12" t="s">
        <v>94</v>
      </c>
      <c r="G26" s="12" t="s">
        <v>136</v>
      </c>
      <c r="I26" s="13">
        <f t="shared" si="0"/>
        <v>15</v>
      </c>
    </row>
    <row r="27" spans="1:11" s="16" customFormat="1" x14ac:dyDescent="0.25">
      <c r="A27" s="14">
        <v>1</v>
      </c>
      <c r="B27" s="15" t="s">
        <v>137</v>
      </c>
      <c r="C27" s="15" t="s">
        <v>138</v>
      </c>
      <c r="D27" s="15" t="s">
        <v>139</v>
      </c>
      <c r="E27" s="15" t="s">
        <v>140</v>
      </c>
      <c r="F27" s="15" t="s">
        <v>141</v>
      </c>
      <c r="G27" s="15" t="s">
        <v>142</v>
      </c>
      <c r="I27" s="16">
        <f t="shared" si="0"/>
        <v>15</v>
      </c>
    </row>
    <row r="28" spans="1:11" s="13" customFormat="1" x14ac:dyDescent="0.25">
      <c r="A28" s="11">
        <v>1</v>
      </c>
      <c r="B28" s="12" t="s">
        <v>143</v>
      </c>
      <c r="C28" s="12" t="s">
        <v>144</v>
      </c>
      <c r="D28" s="12" t="s">
        <v>145</v>
      </c>
      <c r="E28" s="12" t="s">
        <v>146</v>
      </c>
      <c r="F28" s="12" t="s">
        <v>94</v>
      </c>
      <c r="G28" s="12" t="s">
        <v>147</v>
      </c>
      <c r="I28" s="13">
        <f t="shared" si="0"/>
        <v>15</v>
      </c>
      <c r="J28" s="13">
        <f>$K$1/$B$66</f>
        <v>37.5</v>
      </c>
    </row>
    <row r="29" spans="1:11" s="13" customFormat="1" x14ac:dyDescent="0.25">
      <c r="A29" s="11">
        <v>1</v>
      </c>
      <c r="B29" s="12" t="s">
        <v>148</v>
      </c>
      <c r="C29" s="12" t="s">
        <v>149</v>
      </c>
      <c r="D29" s="12" t="s">
        <v>150</v>
      </c>
      <c r="E29" s="12" t="s">
        <v>151</v>
      </c>
      <c r="F29" s="12" t="s">
        <v>94</v>
      </c>
      <c r="G29" s="12" t="s">
        <v>152</v>
      </c>
      <c r="I29" s="13">
        <f t="shared" si="0"/>
        <v>15</v>
      </c>
    </row>
    <row r="30" spans="1:11" s="9" customFormat="1" x14ac:dyDescent="0.25">
      <c r="A30" s="6">
        <v>1</v>
      </c>
      <c r="B30" s="7" t="s">
        <v>153</v>
      </c>
      <c r="C30" s="7" t="s">
        <v>154</v>
      </c>
      <c r="D30" s="7" t="s">
        <v>155</v>
      </c>
      <c r="E30" s="7" t="s">
        <v>156</v>
      </c>
      <c r="F30" s="7" t="s">
        <v>157</v>
      </c>
      <c r="G30" s="7" t="s">
        <v>154</v>
      </c>
      <c r="H30" s="8" t="s">
        <v>306</v>
      </c>
      <c r="I30" s="9">
        <f t="shared" si="0"/>
        <v>15</v>
      </c>
    </row>
    <row r="31" spans="1:11" x14ac:dyDescent="0.25">
      <c r="A31" s="2">
        <v>1</v>
      </c>
      <c r="B31" s="3" t="s">
        <v>158</v>
      </c>
      <c r="C31" s="3" t="s">
        <v>159</v>
      </c>
      <c r="D31" s="3" t="s">
        <v>160</v>
      </c>
      <c r="E31" s="3" t="s">
        <v>161</v>
      </c>
      <c r="F31" s="3" t="s">
        <v>162</v>
      </c>
      <c r="G31" s="3" t="s">
        <v>159</v>
      </c>
      <c r="I31">
        <f t="shared" si="0"/>
        <v>15</v>
      </c>
      <c r="J31">
        <f>$K$1/12</f>
        <v>12.5</v>
      </c>
      <c r="K31">
        <v>15</v>
      </c>
    </row>
    <row r="32" spans="1:11" x14ac:dyDescent="0.25">
      <c r="A32" s="2">
        <v>1</v>
      </c>
      <c r="B32" s="3" t="s">
        <v>163</v>
      </c>
      <c r="C32" s="3" t="s">
        <v>164</v>
      </c>
      <c r="D32" s="3" t="s">
        <v>165</v>
      </c>
      <c r="E32" s="3" t="s">
        <v>166</v>
      </c>
      <c r="F32" s="3" t="s">
        <v>167</v>
      </c>
      <c r="G32" s="3" t="s">
        <v>164</v>
      </c>
      <c r="I32">
        <f t="shared" si="0"/>
        <v>15</v>
      </c>
      <c r="K32">
        <v>15</v>
      </c>
    </row>
    <row r="33" spans="1:11" x14ac:dyDescent="0.25">
      <c r="A33" s="2">
        <v>1</v>
      </c>
      <c r="B33" s="3" t="s">
        <v>168</v>
      </c>
      <c r="C33" s="3" t="s">
        <v>169</v>
      </c>
      <c r="D33" s="3" t="s">
        <v>170</v>
      </c>
      <c r="E33" s="3" t="s">
        <v>171</v>
      </c>
      <c r="F33" s="3" t="s">
        <v>167</v>
      </c>
      <c r="G33" s="3" t="s">
        <v>169</v>
      </c>
      <c r="I33">
        <f t="shared" si="0"/>
        <v>15</v>
      </c>
      <c r="K33">
        <v>15</v>
      </c>
    </row>
    <row r="34" spans="1:11" s="9" customFormat="1" x14ac:dyDescent="0.25">
      <c r="A34" s="6">
        <v>1</v>
      </c>
      <c r="B34" s="7" t="s">
        <v>172</v>
      </c>
      <c r="C34" s="7" t="s">
        <v>173</v>
      </c>
      <c r="D34" s="7" t="s">
        <v>174</v>
      </c>
      <c r="E34" s="7" t="s">
        <v>175</v>
      </c>
      <c r="F34" s="7" t="s">
        <v>175</v>
      </c>
      <c r="G34" s="7" t="s">
        <v>175</v>
      </c>
      <c r="H34" s="8" t="s">
        <v>306</v>
      </c>
      <c r="I34" s="9">
        <f t="shared" si="0"/>
        <v>15</v>
      </c>
    </row>
    <row r="35" spans="1:11" x14ac:dyDescent="0.25">
      <c r="A35" s="2">
        <v>1</v>
      </c>
      <c r="B35" s="3" t="s">
        <v>176</v>
      </c>
      <c r="C35" s="3" t="s">
        <v>177</v>
      </c>
      <c r="D35" s="3" t="s">
        <v>178</v>
      </c>
      <c r="E35" s="3" t="s">
        <v>179</v>
      </c>
      <c r="F35" s="3" t="s">
        <v>180</v>
      </c>
      <c r="G35" s="3" t="s">
        <v>181</v>
      </c>
      <c r="I35">
        <f t="shared" si="0"/>
        <v>15</v>
      </c>
      <c r="K35">
        <v>15</v>
      </c>
    </row>
    <row r="36" spans="1:11" x14ac:dyDescent="0.25">
      <c r="A36" s="2">
        <v>1</v>
      </c>
      <c r="B36" s="3" t="s">
        <v>182</v>
      </c>
      <c r="C36" s="3" t="s">
        <v>183</v>
      </c>
      <c r="D36" s="3" t="s">
        <v>184</v>
      </c>
      <c r="E36" s="3" t="s">
        <v>185</v>
      </c>
      <c r="F36" s="3" t="s">
        <v>186</v>
      </c>
      <c r="G36" s="3" t="s">
        <v>187</v>
      </c>
      <c r="I36">
        <f t="shared" si="0"/>
        <v>15</v>
      </c>
      <c r="J36">
        <f>$K$1/$B$64</f>
        <v>37.5</v>
      </c>
      <c r="K36">
        <v>38</v>
      </c>
    </row>
    <row r="37" spans="1:11" x14ac:dyDescent="0.25">
      <c r="A37" s="2">
        <v>1</v>
      </c>
      <c r="B37" s="3" t="s">
        <v>188</v>
      </c>
      <c r="C37" s="3" t="s">
        <v>189</v>
      </c>
      <c r="D37" s="3" t="s">
        <v>190</v>
      </c>
      <c r="E37" s="3" t="s">
        <v>191</v>
      </c>
      <c r="F37" s="3" t="s">
        <v>192</v>
      </c>
      <c r="G37" s="3" t="s">
        <v>193</v>
      </c>
      <c r="I37">
        <f t="shared" si="0"/>
        <v>15</v>
      </c>
      <c r="J37">
        <f>$K$1/$B$67</f>
        <v>37.5</v>
      </c>
      <c r="K37">
        <v>38</v>
      </c>
    </row>
    <row r="38" spans="1:11" x14ac:dyDescent="0.25">
      <c r="A38" s="2">
        <v>1</v>
      </c>
      <c r="B38" s="3" t="s">
        <v>194</v>
      </c>
      <c r="C38" s="3" t="s">
        <v>195</v>
      </c>
      <c r="D38" s="3" t="s">
        <v>196</v>
      </c>
      <c r="E38" s="3" t="s">
        <v>197</v>
      </c>
      <c r="F38" s="3" t="s">
        <v>198</v>
      </c>
      <c r="G38" s="3" t="s">
        <v>199</v>
      </c>
      <c r="I38">
        <f t="shared" si="0"/>
        <v>15</v>
      </c>
      <c r="J38">
        <f>$K$1/8</f>
        <v>18.75</v>
      </c>
      <c r="K38">
        <v>19</v>
      </c>
    </row>
    <row r="39" spans="1:11" x14ac:dyDescent="0.25">
      <c r="A39" s="2">
        <v>6</v>
      </c>
      <c r="B39" s="3" t="s">
        <v>200</v>
      </c>
      <c r="C39" s="3" t="s">
        <v>201</v>
      </c>
      <c r="D39" s="3" t="s">
        <v>202</v>
      </c>
      <c r="E39" s="3" t="s">
        <v>203</v>
      </c>
      <c r="F39" s="3" t="s">
        <v>204</v>
      </c>
      <c r="G39" s="3" t="s">
        <v>205</v>
      </c>
      <c r="I39">
        <f t="shared" si="0"/>
        <v>90</v>
      </c>
      <c r="J39">
        <f>$K$1/4</f>
        <v>37.5</v>
      </c>
      <c r="K39">
        <v>100</v>
      </c>
    </row>
    <row r="40" spans="1:11" s="9" customFormat="1" x14ac:dyDescent="0.25">
      <c r="A40" s="6">
        <v>4</v>
      </c>
      <c r="B40" s="7" t="s">
        <v>206</v>
      </c>
      <c r="C40" s="7" t="s">
        <v>207</v>
      </c>
      <c r="D40" s="7" t="s">
        <v>208</v>
      </c>
      <c r="E40" s="7" t="s">
        <v>209</v>
      </c>
      <c r="F40" s="7" t="s">
        <v>210</v>
      </c>
      <c r="G40" s="7" t="s">
        <v>211</v>
      </c>
      <c r="H40" s="8" t="s">
        <v>306</v>
      </c>
      <c r="I40" s="9">
        <f t="shared" si="0"/>
        <v>60</v>
      </c>
    </row>
    <row r="41" spans="1:11" x14ac:dyDescent="0.25">
      <c r="A41" s="2">
        <v>8</v>
      </c>
      <c r="B41" s="3" t="s">
        <v>212</v>
      </c>
      <c r="C41" s="3" t="s">
        <v>213</v>
      </c>
      <c r="D41" s="3" t="s">
        <v>214</v>
      </c>
      <c r="E41" s="3" t="s">
        <v>215</v>
      </c>
      <c r="F41" s="3" t="s">
        <v>204</v>
      </c>
      <c r="G41" s="3" t="s">
        <v>216</v>
      </c>
      <c r="I41">
        <f t="shared" si="0"/>
        <v>120</v>
      </c>
      <c r="J41">
        <f>$K$1/4</f>
        <v>37.5</v>
      </c>
      <c r="K41">
        <v>120</v>
      </c>
    </row>
    <row r="42" spans="1:11" x14ac:dyDescent="0.25">
      <c r="A42" s="2">
        <v>7</v>
      </c>
      <c r="B42" s="3" t="s">
        <v>217</v>
      </c>
      <c r="C42" s="3" t="s">
        <v>218</v>
      </c>
      <c r="D42" s="3" t="s">
        <v>219</v>
      </c>
      <c r="E42" s="3" t="s">
        <v>220</v>
      </c>
      <c r="F42" s="3" t="s">
        <v>221</v>
      </c>
      <c r="G42" s="3" t="s">
        <v>222</v>
      </c>
      <c r="I42">
        <f t="shared" si="0"/>
        <v>105</v>
      </c>
      <c r="J42">
        <f>$K$1/$B$63</f>
        <v>75</v>
      </c>
      <c r="K42">
        <v>105</v>
      </c>
    </row>
    <row r="43" spans="1:11" x14ac:dyDescent="0.25">
      <c r="A43" s="2">
        <v>4</v>
      </c>
      <c r="B43" s="3" t="s">
        <v>223</v>
      </c>
      <c r="C43" s="3" t="s">
        <v>224</v>
      </c>
      <c r="D43" s="3" t="s">
        <v>225</v>
      </c>
      <c r="E43" s="3" t="s">
        <v>226</v>
      </c>
      <c r="F43" s="3" t="s">
        <v>221</v>
      </c>
      <c r="G43" s="3" t="s">
        <v>227</v>
      </c>
      <c r="I43">
        <f t="shared" si="0"/>
        <v>60</v>
      </c>
      <c r="J43">
        <f>$K$1/$B$63</f>
        <v>75</v>
      </c>
      <c r="K43">
        <v>100</v>
      </c>
    </row>
    <row r="44" spans="1:11" x14ac:dyDescent="0.25">
      <c r="A44" s="2">
        <v>22</v>
      </c>
      <c r="B44" s="3" t="s">
        <v>228</v>
      </c>
      <c r="C44" s="3" t="s">
        <v>229</v>
      </c>
      <c r="D44" s="3" t="s">
        <v>230</v>
      </c>
      <c r="E44" s="3" t="s">
        <v>231</v>
      </c>
      <c r="F44" s="3" t="s">
        <v>221</v>
      </c>
      <c r="G44" s="3" t="s">
        <v>232</v>
      </c>
      <c r="I44">
        <f t="shared" si="0"/>
        <v>330</v>
      </c>
      <c r="J44">
        <f>$K$1/$B$63</f>
        <v>75</v>
      </c>
      <c r="K44">
        <v>500</v>
      </c>
    </row>
    <row r="45" spans="1:11" x14ac:dyDescent="0.25">
      <c r="A45" s="2">
        <v>7</v>
      </c>
      <c r="B45" s="3" t="s">
        <v>233</v>
      </c>
      <c r="C45" s="3" t="s">
        <v>234</v>
      </c>
      <c r="D45" s="3" t="s">
        <v>235</v>
      </c>
      <c r="E45" s="3" t="s">
        <v>236</v>
      </c>
      <c r="F45" s="3" t="s">
        <v>221</v>
      </c>
      <c r="G45" s="3" t="s">
        <v>237</v>
      </c>
      <c r="I45">
        <f t="shared" si="0"/>
        <v>105</v>
      </c>
      <c r="J45">
        <f>$K$1/$B$63</f>
        <v>75</v>
      </c>
      <c r="K45">
        <v>105</v>
      </c>
    </row>
    <row r="46" spans="1:11" x14ac:dyDescent="0.25">
      <c r="A46" s="2">
        <v>6</v>
      </c>
      <c r="B46" s="3" t="s">
        <v>238</v>
      </c>
      <c r="C46" s="3" t="s">
        <v>239</v>
      </c>
      <c r="D46" s="3" t="s">
        <v>240</v>
      </c>
      <c r="E46" s="3" t="s">
        <v>241</v>
      </c>
      <c r="F46" s="3" t="s">
        <v>221</v>
      </c>
      <c r="G46" s="3" t="s">
        <v>242</v>
      </c>
      <c r="I46">
        <f t="shared" si="0"/>
        <v>90</v>
      </c>
      <c r="J46">
        <f>$K$1/$B$63</f>
        <v>75</v>
      </c>
      <c r="K46">
        <v>100</v>
      </c>
    </row>
    <row r="47" spans="1:11" x14ac:dyDescent="0.25">
      <c r="A47" s="2">
        <v>5</v>
      </c>
      <c r="B47" s="3" t="s">
        <v>243</v>
      </c>
      <c r="C47" s="3" t="s">
        <v>244</v>
      </c>
      <c r="D47" s="3" t="s">
        <v>245</v>
      </c>
      <c r="E47" s="3" t="s">
        <v>246</v>
      </c>
      <c r="F47" s="3" t="s">
        <v>221</v>
      </c>
      <c r="G47" s="3" t="s">
        <v>247</v>
      </c>
      <c r="I47">
        <f t="shared" si="0"/>
        <v>75</v>
      </c>
      <c r="J47">
        <f>$K$1/$B$63</f>
        <v>75</v>
      </c>
      <c r="K47">
        <v>100</v>
      </c>
    </row>
    <row r="48" spans="1:11" x14ac:dyDescent="0.25">
      <c r="A48" s="2">
        <v>23</v>
      </c>
      <c r="B48" s="3" t="s">
        <v>248</v>
      </c>
      <c r="C48" s="3" t="s">
        <v>249</v>
      </c>
      <c r="D48" s="3" t="s">
        <v>250</v>
      </c>
      <c r="E48" s="3" t="s">
        <v>251</v>
      </c>
      <c r="F48" s="3" t="s">
        <v>221</v>
      </c>
      <c r="G48" s="3" t="s">
        <v>252</v>
      </c>
      <c r="I48">
        <f t="shared" si="0"/>
        <v>345</v>
      </c>
      <c r="J48">
        <f>$K$1/$B$63</f>
        <v>75</v>
      </c>
      <c r="K48">
        <v>500</v>
      </c>
    </row>
    <row r="49" spans="1:11" x14ac:dyDescent="0.25">
      <c r="A49" s="2">
        <v>16</v>
      </c>
      <c r="B49" s="3" t="s">
        <v>253</v>
      </c>
      <c r="C49" s="3" t="s">
        <v>234</v>
      </c>
      <c r="D49" s="3" t="s">
        <v>235</v>
      </c>
      <c r="E49" s="3" t="s">
        <v>236</v>
      </c>
      <c r="F49" s="3" t="s">
        <v>221</v>
      </c>
      <c r="G49" s="3" t="s">
        <v>237</v>
      </c>
      <c r="I49">
        <f t="shared" si="0"/>
        <v>240</v>
      </c>
      <c r="J49">
        <f>$K$1/$B$63</f>
        <v>75</v>
      </c>
      <c r="K49">
        <v>240</v>
      </c>
    </row>
    <row r="50" spans="1:11" x14ac:dyDescent="0.25">
      <c r="A50" s="2">
        <v>2</v>
      </c>
      <c r="B50" s="3" t="s">
        <v>254</v>
      </c>
      <c r="C50" s="3" t="s">
        <v>255</v>
      </c>
      <c r="D50" s="3" t="s">
        <v>256</v>
      </c>
      <c r="E50" s="3" t="s">
        <v>257</v>
      </c>
      <c r="F50" s="3" t="s">
        <v>221</v>
      </c>
      <c r="G50" s="3" t="s">
        <v>258</v>
      </c>
      <c r="I50">
        <f t="shared" si="0"/>
        <v>30</v>
      </c>
      <c r="J50">
        <f>$K$1/$B$63</f>
        <v>75</v>
      </c>
      <c r="K50">
        <v>100</v>
      </c>
    </row>
    <row r="51" spans="1:11" x14ac:dyDescent="0.25">
      <c r="A51" s="2">
        <v>2</v>
      </c>
      <c r="B51" s="3" t="s">
        <v>259</v>
      </c>
      <c r="C51" s="3" t="s">
        <v>260</v>
      </c>
      <c r="D51" s="3" t="s">
        <v>261</v>
      </c>
      <c r="E51" s="3" t="s">
        <v>262</v>
      </c>
      <c r="F51" s="3" t="s">
        <v>221</v>
      </c>
      <c r="G51" s="3" t="s">
        <v>263</v>
      </c>
      <c r="I51">
        <f t="shared" si="0"/>
        <v>30</v>
      </c>
      <c r="J51">
        <f>$K$1/$B$63</f>
        <v>75</v>
      </c>
      <c r="K51">
        <v>100</v>
      </c>
    </row>
    <row r="52" spans="1:11" s="9" customFormat="1" x14ac:dyDescent="0.25">
      <c r="A52" s="6">
        <v>2</v>
      </c>
      <c r="B52" s="7" t="s">
        <v>264</v>
      </c>
      <c r="C52" s="7" t="s">
        <v>265</v>
      </c>
      <c r="D52" s="7" t="s">
        <v>266</v>
      </c>
      <c r="E52" s="7" t="s">
        <v>267</v>
      </c>
      <c r="F52" s="7" t="s">
        <v>268</v>
      </c>
      <c r="G52" s="7" t="s">
        <v>269</v>
      </c>
      <c r="H52" s="8" t="s">
        <v>306</v>
      </c>
      <c r="I52" s="9">
        <f t="shared" si="0"/>
        <v>30</v>
      </c>
    </row>
    <row r="53" spans="1:11" x14ac:dyDescent="0.25">
      <c r="A53" s="2">
        <v>5</v>
      </c>
      <c r="B53" s="3" t="s">
        <v>270</v>
      </c>
      <c r="C53" s="3" t="s">
        <v>271</v>
      </c>
      <c r="D53" s="3" t="s">
        <v>272</v>
      </c>
      <c r="E53" s="3" t="s">
        <v>273</v>
      </c>
      <c r="F53" s="3" t="s">
        <v>221</v>
      </c>
      <c r="G53" s="3" t="s">
        <v>274</v>
      </c>
      <c r="I53">
        <f t="shared" si="0"/>
        <v>75</v>
      </c>
      <c r="J53">
        <f>$K$1/$B$63</f>
        <v>75</v>
      </c>
      <c r="K53">
        <v>100</v>
      </c>
    </row>
    <row r="54" spans="1:11" x14ac:dyDescent="0.25">
      <c r="A54" s="2">
        <v>3</v>
      </c>
      <c r="B54" s="3" t="s">
        <v>275</v>
      </c>
      <c r="C54" s="3" t="s">
        <v>276</v>
      </c>
      <c r="D54" s="3" t="s">
        <v>277</v>
      </c>
      <c r="E54" s="3" t="s">
        <v>278</v>
      </c>
      <c r="F54" s="3" t="s">
        <v>221</v>
      </c>
      <c r="G54" s="3" t="s">
        <v>279</v>
      </c>
      <c r="I54">
        <f t="shared" si="0"/>
        <v>45</v>
      </c>
      <c r="J54">
        <f>$K$1/$B$63</f>
        <v>75</v>
      </c>
      <c r="K54">
        <v>100</v>
      </c>
    </row>
    <row r="55" spans="1:11" x14ac:dyDescent="0.25">
      <c r="A55" s="2">
        <v>7</v>
      </c>
      <c r="B55" s="3" t="s">
        <v>280</v>
      </c>
      <c r="C55" s="3" t="s">
        <v>281</v>
      </c>
      <c r="D55" s="3" t="s">
        <v>282</v>
      </c>
      <c r="E55" s="3" t="s">
        <v>283</v>
      </c>
      <c r="F55" s="3" t="s">
        <v>221</v>
      </c>
      <c r="G55" s="3" t="s">
        <v>284</v>
      </c>
      <c r="I55">
        <f t="shared" si="0"/>
        <v>105</v>
      </c>
      <c r="J55">
        <f>$K$1/$B$63</f>
        <v>75</v>
      </c>
      <c r="K55">
        <v>105</v>
      </c>
    </row>
    <row r="56" spans="1:11" x14ac:dyDescent="0.25">
      <c r="A56" s="2">
        <v>6</v>
      </c>
      <c r="B56" s="3" t="s">
        <v>285</v>
      </c>
      <c r="C56" s="3" t="s">
        <v>286</v>
      </c>
      <c r="D56" s="3" t="s">
        <v>287</v>
      </c>
      <c r="E56" s="3" t="s">
        <v>288</v>
      </c>
      <c r="F56" s="3" t="s">
        <v>221</v>
      </c>
      <c r="G56" s="3" t="s">
        <v>289</v>
      </c>
      <c r="I56">
        <f t="shared" si="0"/>
        <v>90</v>
      </c>
      <c r="J56">
        <f>$K$1/$B$63</f>
        <v>75</v>
      </c>
      <c r="K56">
        <v>100</v>
      </c>
    </row>
    <row r="57" spans="1:11" x14ac:dyDescent="0.25">
      <c r="A57" s="2">
        <v>1</v>
      </c>
      <c r="B57" s="3" t="s">
        <v>290</v>
      </c>
      <c r="C57" s="3" t="s">
        <v>291</v>
      </c>
      <c r="D57" s="3" t="s">
        <v>292</v>
      </c>
      <c r="E57" s="3" t="s">
        <v>293</v>
      </c>
      <c r="F57" s="3" t="s">
        <v>221</v>
      </c>
      <c r="G57" s="3" t="s">
        <v>294</v>
      </c>
      <c r="I57">
        <f t="shared" si="0"/>
        <v>15</v>
      </c>
      <c r="J57">
        <f>$K$1/$B$63</f>
        <v>75</v>
      </c>
      <c r="K57">
        <v>100</v>
      </c>
    </row>
    <row r="58" spans="1:11" x14ac:dyDescent="0.25">
      <c r="A58" s="2">
        <v>1</v>
      </c>
      <c r="B58" s="3" t="s">
        <v>295</v>
      </c>
      <c r="C58" s="3" t="s">
        <v>296</v>
      </c>
      <c r="D58" s="3" t="s">
        <v>297</v>
      </c>
      <c r="E58" s="3" t="s">
        <v>298</v>
      </c>
      <c r="F58" s="3" t="s">
        <v>27</v>
      </c>
      <c r="G58" s="3" t="s">
        <v>299</v>
      </c>
      <c r="I58">
        <f t="shared" si="0"/>
        <v>15</v>
      </c>
      <c r="J58">
        <f>$K$1/$B$63</f>
        <v>75</v>
      </c>
      <c r="K58">
        <v>100</v>
      </c>
    </row>
    <row r="59" spans="1:11" x14ac:dyDescent="0.25">
      <c r="A59" s="2">
        <v>2</v>
      </c>
      <c r="B59" s="3" t="s">
        <v>300</v>
      </c>
      <c r="C59" s="3" t="s">
        <v>301</v>
      </c>
      <c r="D59" s="3" t="s">
        <v>302</v>
      </c>
      <c r="E59" s="3" t="s">
        <v>303</v>
      </c>
      <c r="F59" s="3" t="s">
        <v>304</v>
      </c>
      <c r="G59" s="3" t="s">
        <v>305</v>
      </c>
      <c r="I59">
        <f t="shared" si="0"/>
        <v>30</v>
      </c>
      <c r="J59">
        <f>$K$1/$B$63</f>
        <v>75</v>
      </c>
      <c r="K59">
        <v>100</v>
      </c>
    </row>
    <row r="60" spans="1:11" x14ac:dyDescent="0.25">
      <c r="A60" s="2">
        <v>1</v>
      </c>
      <c r="B60" s="3" t="s">
        <v>307</v>
      </c>
      <c r="C60" s="3" t="s">
        <v>308</v>
      </c>
      <c r="D60" s="3" t="s">
        <v>309</v>
      </c>
      <c r="E60" s="3" t="s">
        <v>310</v>
      </c>
      <c r="F60" s="3" t="s">
        <v>311</v>
      </c>
      <c r="G60" s="3" t="s">
        <v>312</v>
      </c>
      <c r="I60">
        <f t="shared" si="0"/>
        <v>15</v>
      </c>
      <c r="J60">
        <f>$K$1/8</f>
        <v>18.75</v>
      </c>
      <c r="K60">
        <v>19</v>
      </c>
    </row>
    <row r="62" spans="1:11" x14ac:dyDescent="0.25">
      <c r="B62" s="5" t="s">
        <v>319</v>
      </c>
    </row>
    <row r="63" spans="1:11" x14ac:dyDescent="0.25">
      <c r="A63" t="s">
        <v>318</v>
      </c>
      <c r="B63">
        <v>2</v>
      </c>
    </row>
    <row r="64" spans="1:11" x14ac:dyDescent="0.25">
      <c r="A64" t="s">
        <v>320</v>
      </c>
      <c r="B64">
        <v>4</v>
      </c>
    </row>
    <row r="65" spans="1:2" x14ac:dyDescent="0.25">
      <c r="A65" t="s">
        <v>321</v>
      </c>
      <c r="B65">
        <v>4</v>
      </c>
    </row>
    <row r="66" spans="1:2" x14ac:dyDescent="0.25">
      <c r="A66" t="s">
        <v>323</v>
      </c>
      <c r="B66">
        <v>4</v>
      </c>
    </row>
    <row r="67" spans="1:2" x14ac:dyDescent="0.25">
      <c r="A67" t="s">
        <v>324</v>
      </c>
      <c r="B67">
        <v>4</v>
      </c>
    </row>
    <row r="68" spans="1:2" x14ac:dyDescent="0.25">
      <c r="A68" t="s">
        <v>325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Digikey</vt:lpstr>
      <vt:lpstr>Bill of Materials-VUE_PIC32_v1_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JFDuval</dc:creator>
  <cp:lastModifiedBy>JFDuval</cp:lastModifiedBy>
  <dcterms:created xsi:type="dcterms:W3CDTF">2012-07-08T16:36:57Z</dcterms:created>
  <dcterms:modified xsi:type="dcterms:W3CDTF">2012-07-13T15:42:12Z</dcterms:modified>
</cp:coreProperties>
</file>