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240" yWindow="300" windowWidth="20115" windowHeight="7740" tabRatio="793"/>
  </bookViews>
  <sheets>
    <sheet name="26F-OCV" sheetId="10" r:id="rId1"/>
    <sheet name="Dsg--5℃" sheetId="24" r:id="rId2"/>
    <sheet name="Dsg-5℃" sheetId="25" r:id="rId3"/>
    <sheet name="Dsg-15℃" sheetId="26" r:id="rId4"/>
    <sheet name="Dsg-25℃" sheetId="27" r:id="rId5"/>
    <sheet name="Chg-7P-26F" sheetId="30" r:id="rId6"/>
    <sheet name="Chg-6P-26F" sheetId="29" r:id="rId7"/>
    <sheet name="Chg-5P-26F" sheetId="28" r:id="rId8"/>
    <sheet name="Chg-4P-26F" sheetId="19" r:id="rId9"/>
    <sheet name="Chg-3P-26F" sheetId="20" r:id="rId10"/>
    <sheet name="Variable T - 9A" sheetId="16" r:id="rId11"/>
    <sheet name="Variable I - 5'C" sheetId="17" r:id="rId12"/>
    <sheet name="Variable I - 25'C" sheetId="18" r:id="rId13"/>
    <sheet name="Sheet1" sheetId="21" r:id="rId14"/>
    <sheet name="Sheet2" sheetId="22" r:id="rId15"/>
  </sheets>
  <calcPr calcId="125725"/>
</workbook>
</file>

<file path=xl/calcChain.xml><?xml version="1.0" encoding="utf-8"?>
<calcChain xmlns="http://schemas.openxmlformats.org/spreadsheetml/2006/main">
  <c r="J44" i="30"/>
  <c r="K44" s="1"/>
  <c r="G44"/>
  <c r="C44"/>
  <c r="J43"/>
  <c r="K43" s="1"/>
  <c r="G43"/>
  <c r="C43"/>
  <c r="J42"/>
  <c r="K42" s="1"/>
  <c r="G42"/>
  <c r="C42"/>
  <c r="J41"/>
  <c r="K41" s="1"/>
  <c r="G41"/>
  <c r="C41"/>
  <c r="J40"/>
  <c r="K40" s="1"/>
  <c r="G40"/>
  <c r="C40"/>
  <c r="J39"/>
  <c r="K39" s="1"/>
  <c r="G39"/>
  <c r="C39"/>
  <c r="J38"/>
  <c r="K38" s="1"/>
  <c r="G38"/>
  <c r="C38"/>
  <c r="J37"/>
  <c r="K37" s="1"/>
  <c r="G37"/>
  <c r="C37"/>
  <c r="J36"/>
  <c r="K36" s="1"/>
  <c r="G36"/>
  <c r="C36"/>
  <c r="J35"/>
  <c r="K35" s="1"/>
  <c r="G35"/>
  <c r="C35"/>
  <c r="J34"/>
  <c r="K34" s="1"/>
  <c r="G34"/>
  <c r="C34"/>
  <c r="J33"/>
  <c r="K33" s="1"/>
  <c r="G33"/>
  <c r="C33"/>
  <c r="J32"/>
  <c r="K32" s="1"/>
  <c r="G32"/>
  <c r="C32"/>
  <c r="J31"/>
  <c r="K31" s="1"/>
  <c r="G31"/>
  <c r="C31"/>
  <c r="J30"/>
  <c r="K30" s="1"/>
  <c r="G30"/>
  <c r="C30"/>
  <c r="J29"/>
  <c r="K29" s="1"/>
  <c r="G29"/>
  <c r="C29"/>
  <c r="J28"/>
  <c r="K28" s="1"/>
  <c r="G28"/>
  <c r="C28"/>
  <c r="J27"/>
  <c r="K27" s="1"/>
  <c r="G27"/>
  <c r="C27"/>
  <c r="J26"/>
  <c r="K26" s="1"/>
  <c r="G26"/>
  <c r="C26"/>
  <c r="J25"/>
  <c r="K25" s="1"/>
  <c r="G25"/>
  <c r="C25"/>
  <c r="J24"/>
  <c r="K24" s="1"/>
  <c r="G24"/>
  <c r="C24"/>
  <c r="J23"/>
  <c r="K23" s="1"/>
  <c r="G23"/>
  <c r="C23"/>
  <c r="J22"/>
  <c r="K22" s="1"/>
  <c r="G22"/>
  <c r="C22"/>
  <c r="J21"/>
  <c r="K21" s="1"/>
  <c r="G21"/>
  <c r="C21"/>
  <c r="J20"/>
  <c r="K20" s="1"/>
  <c r="G20"/>
  <c r="C20"/>
  <c r="J19"/>
  <c r="K19" s="1"/>
  <c r="G19"/>
  <c r="C19"/>
  <c r="J18"/>
  <c r="K18" s="1"/>
  <c r="G18"/>
  <c r="C18"/>
  <c r="J17"/>
  <c r="K17" s="1"/>
  <c r="G17"/>
  <c r="C17"/>
  <c r="J16"/>
  <c r="K16" s="1"/>
  <c r="G16"/>
  <c r="C16"/>
  <c r="J15"/>
  <c r="K15" s="1"/>
  <c r="G15"/>
  <c r="C15"/>
  <c r="J14"/>
  <c r="K14" s="1"/>
  <c r="G14"/>
  <c r="C14"/>
  <c r="J13"/>
  <c r="K13" s="1"/>
  <c r="G13"/>
  <c r="C13"/>
  <c r="J12"/>
  <c r="K12" s="1"/>
  <c r="G12"/>
  <c r="C12"/>
  <c r="J11"/>
  <c r="K11" s="1"/>
  <c r="G11"/>
  <c r="C11"/>
  <c r="J10"/>
  <c r="K10" s="1"/>
  <c r="G10"/>
  <c r="C10"/>
  <c r="J9"/>
  <c r="K9" s="1"/>
  <c r="G9"/>
  <c r="C9"/>
  <c r="J8"/>
  <c r="K8" s="1"/>
  <c r="G8"/>
  <c r="C8"/>
  <c r="J7"/>
  <c r="K7" s="1"/>
  <c r="G7"/>
  <c r="C7"/>
  <c r="J6"/>
  <c r="K6" s="1"/>
  <c r="G6"/>
  <c r="C6"/>
  <c r="J5"/>
  <c r="K5" s="1"/>
  <c r="G5"/>
  <c r="C5"/>
  <c r="J4"/>
  <c r="K4" s="1"/>
  <c r="G4"/>
  <c r="C4"/>
  <c r="J44" i="29"/>
  <c r="K44" s="1"/>
  <c r="G44"/>
  <c r="C44"/>
  <c r="J43"/>
  <c r="K43" s="1"/>
  <c r="G43"/>
  <c r="C43"/>
  <c r="J42"/>
  <c r="K42" s="1"/>
  <c r="G42"/>
  <c r="C42"/>
  <c r="J41"/>
  <c r="K41" s="1"/>
  <c r="G41"/>
  <c r="C41"/>
  <c r="J40"/>
  <c r="K40" s="1"/>
  <c r="G40"/>
  <c r="C40"/>
  <c r="J39"/>
  <c r="K39" s="1"/>
  <c r="G39"/>
  <c r="C39"/>
  <c r="J38"/>
  <c r="K38" s="1"/>
  <c r="G38"/>
  <c r="C38"/>
  <c r="J37"/>
  <c r="K37" s="1"/>
  <c r="G37"/>
  <c r="C37"/>
  <c r="J36"/>
  <c r="K36" s="1"/>
  <c r="G36"/>
  <c r="C36"/>
  <c r="J35"/>
  <c r="K35" s="1"/>
  <c r="G35"/>
  <c r="C35"/>
  <c r="J34"/>
  <c r="K34" s="1"/>
  <c r="G34"/>
  <c r="C34"/>
  <c r="J33"/>
  <c r="K33" s="1"/>
  <c r="G33"/>
  <c r="C33"/>
  <c r="J32"/>
  <c r="K32" s="1"/>
  <c r="G32"/>
  <c r="C32"/>
  <c r="J31"/>
  <c r="K31" s="1"/>
  <c r="G31"/>
  <c r="C31"/>
  <c r="J30"/>
  <c r="K30" s="1"/>
  <c r="G30"/>
  <c r="C30"/>
  <c r="J29"/>
  <c r="K29" s="1"/>
  <c r="G29"/>
  <c r="C29"/>
  <c r="J28"/>
  <c r="K28" s="1"/>
  <c r="G28"/>
  <c r="C28"/>
  <c r="J27"/>
  <c r="K27" s="1"/>
  <c r="G27"/>
  <c r="C27"/>
  <c r="J26"/>
  <c r="K26" s="1"/>
  <c r="G26"/>
  <c r="C26"/>
  <c r="J25"/>
  <c r="K25" s="1"/>
  <c r="G25"/>
  <c r="C25"/>
  <c r="J24"/>
  <c r="K24" s="1"/>
  <c r="G24"/>
  <c r="C24"/>
  <c r="J23"/>
  <c r="K23" s="1"/>
  <c r="G23"/>
  <c r="C23"/>
  <c r="J22"/>
  <c r="K22" s="1"/>
  <c r="G22"/>
  <c r="C22"/>
  <c r="J21"/>
  <c r="K21" s="1"/>
  <c r="G21"/>
  <c r="C21"/>
  <c r="J20"/>
  <c r="K20" s="1"/>
  <c r="G20"/>
  <c r="C20"/>
  <c r="J19"/>
  <c r="K19" s="1"/>
  <c r="G19"/>
  <c r="C19"/>
  <c r="J18"/>
  <c r="K18" s="1"/>
  <c r="G18"/>
  <c r="C18"/>
  <c r="J17"/>
  <c r="K17" s="1"/>
  <c r="G17"/>
  <c r="C17"/>
  <c r="J16"/>
  <c r="K16" s="1"/>
  <c r="G16"/>
  <c r="C16"/>
  <c r="J15"/>
  <c r="K15" s="1"/>
  <c r="G15"/>
  <c r="C15"/>
  <c r="J14"/>
  <c r="K14" s="1"/>
  <c r="G14"/>
  <c r="C14"/>
  <c r="J13"/>
  <c r="K13" s="1"/>
  <c r="G13"/>
  <c r="C13"/>
  <c r="J12"/>
  <c r="K12" s="1"/>
  <c r="G12"/>
  <c r="C12"/>
  <c r="J11"/>
  <c r="K11" s="1"/>
  <c r="G11"/>
  <c r="C11"/>
  <c r="J10"/>
  <c r="K10" s="1"/>
  <c r="G10"/>
  <c r="C10"/>
  <c r="J9"/>
  <c r="K9" s="1"/>
  <c r="G9"/>
  <c r="C9"/>
  <c r="J8"/>
  <c r="K8" s="1"/>
  <c r="G8"/>
  <c r="C8"/>
  <c r="J7"/>
  <c r="K7" s="1"/>
  <c r="G7"/>
  <c r="C7"/>
  <c r="J6"/>
  <c r="K6" s="1"/>
  <c r="G6"/>
  <c r="C6"/>
  <c r="J5"/>
  <c r="K5" s="1"/>
  <c r="G5"/>
  <c r="C5"/>
  <c r="J4"/>
  <c r="K4" s="1"/>
  <c r="G4"/>
  <c r="C4"/>
  <c r="T48" i="27"/>
  <c r="T47"/>
  <c r="T44"/>
  <c r="T43"/>
  <c r="T40"/>
  <c r="T39"/>
  <c r="T36"/>
  <c r="T35"/>
  <c r="T32"/>
  <c r="T31"/>
  <c r="T28"/>
  <c r="T27"/>
  <c r="T24"/>
  <c r="T23"/>
  <c r="T20"/>
  <c r="T19"/>
  <c r="T16"/>
  <c r="T15"/>
  <c r="T12"/>
  <c r="T11"/>
  <c r="T8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T46"/>
  <c r="T45"/>
  <c r="T42"/>
  <c r="T41"/>
  <c r="T38"/>
  <c r="T37"/>
  <c r="T34"/>
  <c r="T33"/>
  <c r="T30"/>
  <c r="T29"/>
  <c r="T26"/>
  <c r="T25"/>
  <c r="T22"/>
  <c r="T21"/>
  <c r="T18"/>
  <c r="T17"/>
  <c r="T14"/>
  <c r="T13"/>
  <c r="T10"/>
  <c r="T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AB48" i="26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V5"/>
  <c r="R5"/>
  <c r="N5"/>
  <c r="F5"/>
  <c r="J5" s="1"/>
  <c r="V4"/>
  <c r="Z4" s="1"/>
  <c r="R4"/>
  <c r="N4"/>
  <c r="F4"/>
  <c r="J4" s="1"/>
  <c r="V5" i="27"/>
  <c r="R5"/>
  <c r="N5"/>
  <c r="F5"/>
  <c r="J5" s="1"/>
  <c r="V4"/>
  <c r="Z4" s="1"/>
  <c r="R4"/>
  <c r="N4"/>
  <c r="F4"/>
  <c r="J4" s="1"/>
  <c r="AB48" i="25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V5"/>
  <c r="N5"/>
  <c r="R5" s="1"/>
  <c r="F5"/>
  <c r="J5" s="1"/>
  <c r="V4"/>
  <c r="Z4" s="1"/>
  <c r="R4"/>
  <c r="N4"/>
  <c r="F4"/>
  <c r="J4" s="1"/>
  <c r="R4" i="24"/>
  <c r="J5"/>
  <c r="J4"/>
  <c r="N4"/>
  <c r="N5"/>
  <c r="V5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8"/>
  <c r="Z4"/>
  <c r="R5"/>
  <c r="B5"/>
  <c r="B4"/>
  <c r="V4"/>
  <c r="F5"/>
  <c r="F4"/>
  <c r="F2"/>
  <c r="B4" i="26" l="1"/>
  <c r="B5"/>
  <c r="B4" i="27"/>
  <c r="B5"/>
  <c r="B4" i="25"/>
  <c r="B5"/>
  <c r="J44" i="28" l="1"/>
  <c r="K44" s="1"/>
  <c r="G44"/>
  <c r="C44"/>
  <c r="J43"/>
  <c r="K43" s="1"/>
  <c r="G43"/>
  <c r="C43"/>
  <c r="J42"/>
  <c r="K42" s="1"/>
  <c r="G42"/>
  <c r="C42"/>
  <c r="J41"/>
  <c r="K41" s="1"/>
  <c r="G41"/>
  <c r="C41"/>
  <c r="J40"/>
  <c r="K40" s="1"/>
  <c r="G40"/>
  <c r="C40"/>
  <c r="J39"/>
  <c r="K39" s="1"/>
  <c r="G39"/>
  <c r="C39"/>
  <c r="J38"/>
  <c r="K38" s="1"/>
  <c r="G38"/>
  <c r="C38"/>
  <c r="J37"/>
  <c r="K37" s="1"/>
  <c r="G37"/>
  <c r="C37"/>
  <c r="J36"/>
  <c r="K36" s="1"/>
  <c r="G36"/>
  <c r="C36"/>
  <c r="J35"/>
  <c r="K35" s="1"/>
  <c r="G35"/>
  <c r="C35"/>
  <c r="J34"/>
  <c r="K34" s="1"/>
  <c r="G34"/>
  <c r="C34"/>
  <c r="J33"/>
  <c r="K33" s="1"/>
  <c r="G33"/>
  <c r="C33"/>
  <c r="J32"/>
  <c r="K32" s="1"/>
  <c r="G32"/>
  <c r="C32"/>
  <c r="J31"/>
  <c r="K31" s="1"/>
  <c r="G31"/>
  <c r="C31"/>
  <c r="J30"/>
  <c r="K30" s="1"/>
  <c r="G30"/>
  <c r="C30"/>
  <c r="J29"/>
  <c r="K29" s="1"/>
  <c r="G29"/>
  <c r="C29"/>
  <c r="J28"/>
  <c r="K28" s="1"/>
  <c r="G28"/>
  <c r="C28"/>
  <c r="J27"/>
  <c r="K27" s="1"/>
  <c r="G27"/>
  <c r="C27"/>
  <c r="J26"/>
  <c r="K26" s="1"/>
  <c r="G26"/>
  <c r="C26"/>
  <c r="J25"/>
  <c r="K25" s="1"/>
  <c r="G25"/>
  <c r="C25"/>
  <c r="J24"/>
  <c r="K24" s="1"/>
  <c r="G24"/>
  <c r="C24"/>
  <c r="J23"/>
  <c r="K23" s="1"/>
  <c r="G23"/>
  <c r="C23"/>
  <c r="J22"/>
  <c r="K22" s="1"/>
  <c r="G22"/>
  <c r="C22"/>
  <c r="J21"/>
  <c r="K21" s="1"/>
  <c r="G21"/>
  <c r="C21"/>
  <c r="J20"/>
  <c r="K20" s="1"/>
  <c r="G20"/>
  <c r="C20"/>
  <c r="J19"/>
  <c r="K19" s="1"/>
  <c r="G19"/>
  <c r="C19"/>
  <c r="J18"/>
  <c r="K18" s="1"/>
  <c r="G18"/>
  <c r="C18"/>
  <c r="J17"/>
  <c r="K17" s="1"/>
  <c r="G17"/>
  <c r="C17"/>
  <c r="J16"/>
  <c r="K16" s="1"/>
  <c r="G16"/>
  <c r="C16"/>
  <c r="J15"/>
  <c r="K15" s="1"/>
  <c r="G15"/>
  <c r="C15"/>
  <c r="J14"/>
  <c r="K14" s="1"/>
  <c r="G14"/>
  <c r="C14"/>
  <c r="J13"/>
  <c r="K13" s="1"/>
  <c r="G13"/>
  <c r="C13"/>
  <c r="J12"/>
  <c r="K12" s="1"/>
  <c r="G12"/>
  <c r="C12"/>
  <c r="J11"/>
  <c r="K11" s="1"/>
  <c r="G11"/>
  <c r="C11"/>
  <c r="J10"/>
  <c r="K10" s="1"/>
  <c r="G10"/>
  <c r="C10"/>
  <c r="J9"/>
  <c r="K9" s="1"/>
  <c r="G9"/>
  <c r="C9"/>
  <c r="J8"/>
  <c r="K8" s="1"/>
  <c r="G8"/>
  <c r="C8"/>
  <c r="J7"/>
  <c r="K7" s="1"/>
  <c r="G7"/>
  <c r="C7"/>
  <c r="J6"/>
  <c r="K6" s="1"/>
  <c r="G6"/>
  <c r="C6"/>
  <c r="J5"/>
  <c r="K5" s="1"/>
  <c r="G5"/>
  <c r="C5"/>
  <c r="J4"/>
  <c r="K4" s="1"/>
  <c r="G4"/>
  <c r="C4"/>
  <c r="AH3" i="24"/>
  <c r="AD3"/>
  <c r="V3"/>
  <c r="N3"/>
  <c r="F3"/>
  <c r="AH3" i="25"/>
  <c r="AD3"/>
  <c r="V3"/>
  <c r="N3"/>
  <c r="F3"/>
  <c r="AH3" i="26"/>
  <c r="AD3"/>
  <c r="V3"/>
  <c r="N3"/>
  <c r="F3"/>
  <c r="AH3" i="27"/>
  <c r="AD3"/>
  <c r="V3"/>
  <c r="N3"/>
  <c r="F3"/>
  <c r="C4" i="10" l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3"/>
  <c r="D32" l="1"/>
  <c r="D24"/>
  <c r="D16"/>
  <c r="D12"/>
  <c r="D4"/>
  <c r="D37"/>
  <c r="D29"/>
  <c r="D21"/>
  <c r="D13"/>
  <c r="D9"/>
  <c r="D42"/>
  <c r="D38"/>
  <c r="D34"/>
  <c r="D30"/>
  <c r="D26"/>
  <c r="D22"/>
  <c r="D18"/>
  <c r="D14"/>
  <c r="D10"/>
  <c r="D6"/>
  <c r="D43"/>
  <c r="D40"/>
  <c r="D36"/>
  <c r="D28"/>
  <c r="D20"/>
  <c r="D8"/>
  <c r="D41"/>
  <c r="D33"/>
  <c r="D25"/>
  <c r="D17"/>
  <c r="D5"/>
  <c r="D3"/>
  <c r="D39"/>
  <c r="D35"/>
  <c r="D31"/>
  <c r="D27"/>
  <c r="D23"/>
  <c r="D19"/>
  <c r="D15"/>
  <c r="D11"/>
  <c r="D7"/>
  <c r="AR8" i="27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H9" i="26" l="1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8"/>
  <c r="AN48" i="27"/>
  <c r="AJ48"/>
  <c r="AF48"/>
  <c r="X48"/>
  <c r="P48"/>
  <c r="H48"/>
  <c r="AN47"/>
  <c r="AJ47"/>
  <c r="AF47"/>
  <c r="X47"/>
  <c r="P47"/>
  <c r="H47"/>
  <c r="AN46"/>
  <c r="AJ46"/>
  <c r="AF46"/>
  <c r="X46"/>
  <c r="P46"/>
  <c r="H46"/>
  <c r="AN45"/>
  <c r="AJ45"/>
  <c r="AF45"/>
  <c r="X45"/>
  <c r="P45"/>
  <c r="H45"/>
  <c r="AN44"/>
  <c r="AJ44"/>
  <c r="AF44"/>
  <c r="X44"/>
  <c r="P44"/>
  <c r="H44"/>
  <c r="AN43"/>
  <c r="AJ43"/>
  <c r="AF43"/>
  <c r="X43"/>
  <c r="P43"/>
  <c r="H43"/>
  <c r="AN42"/>
  <c r="AJ42"/>
  <c r="AF42"/>
  <c r="X42"/>
  <c r="P42"/>
  <c r="H42"/>
  <c r="AN41"/>
  <c r="AJ41"/>
  <c r="AF41"/>
  <c r="X41"/>
  <c r="P41"/>
  <c r="H41"/>
  <c r="AN40"/>
  <c r="AJ40"/>
  <c r="AF40"/>
  <c r="X40"/>
  <c r="P40"/>
  <c r="H40"/>
  <c r="AN39"/>
  <c r="AJ39"/>
  <c r="AF39"/>
  <c r="X39"/>
  <c r="P39"/>
  <c r="H39"/>
  <c r="AN38"/>
  <c r="AJ38"/>
  <c r="AF38"/>
  <c r="X38"/>
  <c r="P38"/>
  <c r="H38"/>
  <c r="AN37"/>
  <c r="AJ37"/>
  <c r="AF37"/>
  <c r="X37"/>
  <c r="P37"/>
  <c r="H37"/>
  <c r="AN36"/>
  <c r="AJ36"/>
  <c r="AF36"/>
  <c r="X36"/>
  <c r="P36"/>
  <c r="H36"/>
  <c r="AN35"/>
  <c r="AJ35"/>
  <c r="AF35"/>
  <c r="X35"/>
  <c r="P35"/>
  <c r="H35"/>
  <c r="AN34"/>
  <c r="AJ34"/>
  <c r="AF34"/>
  <c r="X34"/>
  <c r="P34"/>
  <c r="H34"/>
  <c r="AN33"/>
  <c r="AJ33"/>
  <c r="AF33"/>
  <c r="X33"/>
  <c r="P33"/>
  <c r="H33"/>
  <c r="AN32"/>
  <c r="AJ32"/>
  <c r="AF32"/>
  <c r="X32"/>
  <c r="P32"/>
  <c r="H32"/>
  <c r="AN31"/>
  <c r="AJ31"/>
  <c r="AF31"/>
  <c r="X31"/>
  <c r="P31"/>
  <c r="H31"/>
  <c r="AN30"/>
  <c r="AJ30"/>
  <c r="AF30"/>
  <c r="X30"/>
  <c r="P30"/>
  <c r="H30"/>
  <c r="AN29"/>
  <c r="AJ29"/>
  <c r="AF29"/>
  <c r="X29"/>
  <c r="P29"/>
  <c r="H29"/>
  <c r="AN28"/>
  <c r="AJ28"/>
  <c r="AF28"/>
  <c r="X28"/>
  <c r="P28"/>
  <c r="H28"/>
  <c r="AN27"/>
  <c r="AJ27"/>
  <c r="AF27"/>
  <c r="X27"/>
  <c r="P27"/>
  <c r="H27"/>
  <c r="AN26"/>
  <c r="AJ26"/>
  <c r="AF26"/>
  <c r="X26"/>
  <c r="P26"/>
  <c r="H26"/>
  <c r="AN25"/>
  <c r="AJ25"/>
  <c r="AF25"/>
  <c r="X25"/>
  <c r="P25"/>
  <c r="H25"/>
  <c r="AN24"/>
  <c r="AJ24"/>
  <c r="AF24"/>
  <c r="X24"/>
  <c r="P24"/>
  <c r="H24"/>
  <c r="AN23"/>
  <c r="AJ23"/>
  <c r="AF23"/>
  <c r="X23"/>
  <c r="P23"/>
  <c r="H23"/>
  <c r="AN22"/>
  <c r="AJ22"/>
  <c r="AF22"/>
  <c r="X22"/>
  <c r="P22"/>
  <c r="H22"/>
  <c r="AN21"/>
  <c r="AJ21"/>
  <c r="AF21"/>
  <c r="X21"/>
  <c r="P21"/>
  <c r="H21"/>
  <c r="AN20"/>
  <c r="AJ20"/>
  <c r="AF20"/>
  <c r="X20"/>
  <c r="P20"/>
  <c r="H20"/>
  <c r="AN19"/>
  <c r="AJ19"/>
  <c r="AF19"/>
  <c r="X19"/>
  <c r="P19"/>
  <c r="H19"/>
  <c r="AN18"/>
  <c r="AJ18"/>
  <c r="AF18"/>
  <c r="X18"/>
  <c r="P18"/>
  <c r="H18"/>
  <c r="AN17"/>
  <c r="AJ17"/>
  <c r="AF17"/>
  <c r="X17"/>
  <c r="P17"/>
  <c r="H17"/>
  <c r="AN16"/>
  <c r="AJ16"/>
  <c r="AF16"/>
  <c r="X16"/>
  <c r="P16"/>
  <c r="H16"/>
  <c r="AN15"/>
  <c r="AJ15"/>
  <c r="AF15"/>
  <c r="X15"/>
  <c r="P15"/>
  <c r="H15"/>
  <c r="AN14"/>
  <c r="AJ14"/>
  <c r="AF14"/>
  <c r="X14"/>
  <c r="P14"/>
  <c r="H14"/>
  <c r="AN13"/>
  <c r="AJ13"/>
  <c r="AF13"/>
  <c r="X13"/>
  <c r="P13"/>
  <c r="H13"/>
  <c r="AN12"/>
  <c r="AJ12"/>
  <c r="AF12"/>
  <c r="X12"/>
  <c r="P12"/>
  <c r="H12"/>
  <c r="AN11"/>
  <c r="AJ11"/>
  <c r="AF11"/>
  <c r="X11"/>
  <c r="P11"/>
  <c r="H11"/>
  <c r="AN10"/>
  <c r="AJ10"/>
  <c r="AF10"/>
  <c r="X10"/>
  <c r="P10"/>
  <c r="H10"/>
  <c r="AN9"/>
  <c r="AJ9"/>
  <c r="AF9"/>
  <c r="X9"/>
  <c r="P9"/>
  <c r="H9"/>
  <c r="AN8"/>
  <c r="AJ8"/>
  <c r="AF8"/>
  <c r="X8"/>
  <c r="P8"/>
  <c r="H8"/>
  <c r="AH2"/>
  <c r="AD2"/>
  <c r="V2"/>
  <c r="N2"/>
  <c r="F2"/>
  <c r="AR48" i="26"/>
  <c r="AN48"/>
  <c r="AJ48"/>
  <c r="AF48"/>
  <c r="X48"/>
  <c r="AR47"/>
  <c r="AN47"/>
  <c r="AJ47"/>
  <c r="AF47"/>
  <c r="X47"/>
  <c r="AR46"/>
  <c r="AN46"/>
  <c r="AJ46"/>
  <c r="AF46"/>
  <c r="X46"/>
  <c r="AR45"/>
  <c r="AN45"/>
  <c r="AJ45"/>
  <c r="AF45"/>
  <c r="X45"/>
  <c r="AR44"/>
  <c r="AN44"/>
  <c r="AJ44"/>
  <c r="AF44"/>
  <c r="X44"/>
  <c r="AR43"/>
  <c r="AN43"/>
  <c r="AJ43"/>
  <c r="AF43"/>
  <c r="X43"/>
  <c r="AR42"/>
  <c r="AN42"/>
  <c r="AJ42"/>
  <c r="AF42"/>
  <c r="X42"/>
  <c r="AR41"/>
  <c r="AN41"/>
  <c r="AJ41"/>
  <c r="AF41"/>
  <c r="X41"/>
  <c r="AR40"/>
  <c r="AN40"/>
  <c r="AJ40"/>
  <c r="AF40"/>
  <c r="X40"/>
  <c r="AR39"/>
  <c r="AN39"/>
  <c r="AJ39"/>
  <c r="AF39"/>
  <c r="X39"/>
  <c r="AR38"/>
  <c r="AN38"/>
  <c r="AJ38"/>
  <c r="AF38"/>
  <c r="X38"/>
  <c r="AR37"/>
  <c r="AN37"/>
  <c r="AJ37"/>
  <c r="AF37"/>
  <c r="X37"/>
  <c r="AR36"/>
  <c r="AN36"/>
  <c r="AJ36"/>
  <c r="AF36"/>
  <c r="X36"/>
  <c r="AR35"/>
  <c r="AN35"/>
  <c r="AJ35"/>
  <c r="AF35"/>
  <c r="X35"/>
  <c r="AR34"/>
  <c r="AN34"/>
  <c r="AJ34"/>
  <c r="AF34"/>
  <c r="X34"/>
  <c r="AR33"/>
  <c r="AN33"/>
  <c r="AJ33"/>
  <c r="AF33"/>
  <c r="X33"/>
  <c r="AR32"/>
  <c r="AN32"/>
  <c r="AJ32"/>
  <c r="AF32"/>
  <c r="X32"/>
  <c r="AR31"/>
  <c r="AN31"/>
  <c r="AJ31"/>
  <c r="AF31"/>
  <c r="X31"/>
  <c r="AR30"/>
  <c r="AN30"/>
  <c r="AJ30"/>
  <c r="AF30"/>
  <c r="X30"/>
  <c r="AR29"/>
  <c r="AN29"/>
  <c r="AJ29"/>
  <c r="AF29"/>
  <c r="X29"/>
  <c r="AR28"/>
  <c r="AN28"/>
  <c r="AJ28"/>
  <c r="AF28"/>
  <c r="X28"/>
  <c r="AR27"/>
  <c r="AN27"/>
  <c r="AJ27"/>
  <c r="AF27"/>
  <c r="X27"/>
  <c r="AR26"/>
  <c r="AN26"/>
  <c r="AJ26"/>
  <c r="AF26"/>
  <c r="X26"/>
  <c r="AR25"/>
  <c r="AN25"/>
  <c r="AJ25"/>
  <c r="AF25"/>
  <c r="X25"/>
  <c r="AR24"/>
  <c r="AN24"/>
  <c r="AJ24"/>
  <c r="AF24"/>
  <c r="X24"/>
  <c r="AR23"/>
  <c r="AN23"/>
  <c r="AJ23"/>
  <c r="AF23"/>
  <c r="X23"/>
  <c r="AR22"/>
  <c r="AN22"/>
  <c r="AJ22"/>
  <c r="AF22"/>
  <c r="X22"/>
  <c r="AR21"/>
  <c r="AN21"/>
  <c r="AJ21"/>
  <c r="AF21"/>
  <c r="X21"/>
  <c r="AR20"/>
  <c r="AN20"/>
  <c r="AJ20"/>
  <c r="AF20"/>
  <c r="X20"/>
  <c r="AR19"/>
  <c r="AN19"/>
  <c r="AJ19"/>
  <c r="AF19"/>
  <c r="X19"/>
  <c r="AR18"/>
  <c r="AN18"/>
  <c r="AJ18"/>
  <c r="AF18"/>
  <c r="X18"/>
  <c r="AR17"/>
  <c r="AN17"/>
  <c r="AJ17"/>
  <c r="AF17"/>
  <c r="X17"/>
  <c r="AR16"/>
  <c r="AN16"/>
  <c r="AJ16"/>
  <c r="AF16"/>
  <c r="X16"/>
  <c r="AR15"/>
  <c r="AN15"/>
  <c r="AJ15"/>
  <c r="AF15"/>
  <c r="X15"/>
  <c r="AR14"/>
  <c r="AN14"/>
  <c r="AJ14"/>
  <c r="AF14"/>
  <c r="X14"/>
  <c r="AR13"/>
  <c r="AN13"/>
  <c r="AJ13"/>
  <c r="AF13"/>
  <c r="X13"/>
  <c r="AR12"/>
  <c r="AN12"/>
  <c r="AJ12"/>
  <c r="AF12"/>
  <c r="X12"/>
  <c r="AR11"/>
  <c r="AN11"/>
  <c r="AJ11"/>
  <c r="AF11"/>
  <c r="X11"/>
  <c r="AR10"/>
  <c r="AN10"/>
  <c r="AJ10"/>
  <c r="AF10"/>
  <c r="X10"/>
  <c r="AR9"/>
  <c r="AN9"/>
  <c r="AJ9"/>
  <c r="AF9"/>
  <c r="X9"/>
  <c r="AR8"/>
  <c r="AN8"/>
  <c r="AJ8"/>
  <c r="AF8"/>
  <c r="X8"/>
  <c r="AH2"/>
  <c r="AD2"/>
  <c r="V2"/>
  <c r="N2"/>
  <c r="F2"/>
  <c r="AR48" i="25"/>
  <c r="AN48"/>
  <c r="AJ48"/>
  <c r="AF48"/>
  <c r="X48"/>
  <c r="P48"/>
  <c r="H48"/>
  <c r="AR47"/>
  <c r="AN47"/>
  <c r="AJ47"/>
  <c r="AF47"/>
  <c r="X47"/>
  <c r="P47"/>
  <c r="H47"/>
  <c r="AR46"/>
  <c r="AN46"/>
  <c r="AJ46"/>
  <c r="AF46"/>
  <c r="X46"/>
  <c r="P46"/>
  <c r="H46"/>
  <c r="AR45"/>
  <c r="AN45"/>
  <c r="AJ45"/>
  <c r="AF45"/>
  <c r="X45"/>
  <c r="P45"/>
  <c r="H45"/>
  <c r="AR44"/>
  <c r="AN44"/>
  <c r="AJ44"/>
  <c r="AF44"/>
  <c r="X44"/>
  <c r="P44"/>
  <c r="H44"/>
  <c r="AR43"/>
  <c r="AN43"/>
  <c r="AJ43"/>
  <c r="AF43"/>
  <c r="X43"/>
  <c r="P43"/>
  <c r="H43"/>
  <c r="AR42"/>
  <c r="AN42"/>
  <c r="AJ42"/>
  <c r="AF42"/>
  <c r="X42"/>
  <c r="P42"/>
  <c r="H42"/>
  <c r="AR41"/>
  <c r="AN41"/>
  <c r="AJ41"/>
  <c r="AF41"/>
  <c r="X41"/>
  <c r="P41"/>
  <c r="H41"/>
  <c r="AR40"/>
  <c r="AN40"/>
  <c r="AJ40"/>
  <c r="AF40"/>
  <c r="X40"/>
  <c r="P40"/>
  <c r="H40"/>
  <c r="AR39"/>
  <c r="AN39"/>
  <c r="AJ39"/>
  <c r="AF39"/>
  <c r="X39"/>
  <c r="P39"/>
  <c r="H39"/>
  <c r="AR38"/>
  <c r="AN38"/>
  <c r="AJ38"/>
  <c r="AF38"/>
  <c r="X38"/>
  <c r="P38"/>
  <c r="H38"/>
  <c r="AR37"/>
  <c r="AN37"/>
  <c r="AJ37"/>
  <c r="AF37"/>
  <c r="X37"/>
  <c r="P37"/>
  <c r="H37"/>
  <c r="AR36"/>
  <c r="AN36"/>
  <c r="AJ36"/>
  <c r="AF36"/>
  <c r="X36"/>
  <c r="P36"/>
  <c r="H36"/>
  <c r="AR35"/>
  <c r="AN35"/>
  <c r="AJ35"/>
  <c r="AF35"/>
  <c r="X35"/>
  <c r="P35"/>
  <c r="H35"/>
  <c r="AR34"/>
  <c r="AN34"/>
  <c r="AJ34"/>
  <c r="AF34"/>
  <c r="X34"/>
  <c r="P34"/>
  <c r="H34"/>
  <c r="AR33"/>
  <c r="AN33"/>
  <c r="AJ33"/>
  <c r="AF33"/>
  <c r="X33"/>
  <c r="P33"/>
  <c r="H33"/>
  <c r="AR32"/>
  <c r="AN32"/>
  <c r="AJ32"/>
  <c r="AF32"/>
  <c r="X32"/>
  <c r="P32"/>
  <c r="H32"/>
  <c r="AR31"/>
  <c r="AN31"/>
  <c r="AJ31"/>
  <c r="AF31"/>
  <c r="X31"/>
  <c r="P31"/>
  <c r="H31"/>
  <c r="AR30"/>
  <c r="AN30"/>
  <c r="AJ30"/>
  <c r="AF30"/>
  <c r="X30"/>
  <c r="P30"/>
  <c r="H30"/>
  <c r="AR29"/>
  <c r="AN29"/>
  <c r="AJ29"/>
  <c r="AF29"/>
  <c r="X29"/>
  <c r="P29"/>
  <c r="H29"/>
  <c r="AR28"/>
  <c r="AN28"/>
  <c r="AJ28"/>
  <c r="AF28"/>
  <c r="X28"/>
  <c r="P28"/>
  <c r="H28"/>
  <c r="AR27"/>
  <c r="AN27"/>
  <c r="AJ27"/>
  <c r="AF27"/>
  <c r="X27"/>
  <c r="P27"/>
  <c r="H27"/>
  <c r="AR26"/>
  <c r="AN26"/>
  <c r="AJ26"/>
  <c r="AF26"/>
  <c r="X26"/>
  <c r="P26"/>
  <c r="H26"/>
  <c r="AR25"/>
  <c r="AN25"/>
  <c r="AJ25"/>
  <c r="AF25"/>
  <c r="X25"/>
  <c r="P25"/>
  <c r="H25"/>
  <c r="AR24"/>
  <c r="AN24"/>
  <c r="AJ24"/>
  <c r="AF24"/>
  <c r="X24"/>
  <c r="P24"/>
  <c r="H24"/>
  <c r="AR23"/>
  <c r="AN23"/>
  <c r="AJ23"/>
  <c r="AF23"/>
  <c r="X23"/>
  <c r="P23"/>
  <c r="H23"/>
  <c r="AR22"/>
  <c r="AN22"/>
  <c r="AJ22"/>
  <c r="AF22"/>
  <c r="X22"/>
  <c r="P22"/>
  <c r="H22"/>
  <c r="AR21"/>
  <c r="AN21"/>
  <c r="AJ21"/>
  <c r="AF21"/>
  <c r="X21"/>
  <c r="P21"/>
  <c r="H21"/>
  <c r="AR20"/>
  <c r="AN20"/>
  <c r="AJ20"/>
  <c r="AF20"/>
  <c r="X20"/>
  <c r="P20"/>
  <c r="H20"/>
  <c r="AR19"/>
  <c r="AN19"/>
  <c r="AJ19"/>
  <c r="AF19"/>
  <c r="X19"/>
  <c r="P19"/>
  <c r="H19"/>
  <c r="AR18"/>
  <c r="AN18"/>
  <c r="AJ18"/>
  <c r="AF18"/>
  <c r="X18"/>
  <c r="P18"/>
  <c r="H18"/>
  <c r="AR17"/>
  <c r="AN17"/>
  <c r="AJ17"/>
  <c r="AF17"/>
  <c r="X17"/>
  <c r="P17"/>
  <c r="H17"/>
  <c r="AR16"/>
  <c r="AN16"/>
  <c r="AJ16"/>
  <c r="AF16"/>
  <c r="X16"/>
  <c r="P16"/>
  <c r="H16"/>
  <c r="AR15"/>
  <c r="AN15"/>
  <c r="AJ15"/>
  <c r="AF15"/>
  <c r="X15"/>
  <c r="P15"/>
  <c r="H15"/>
  <c r="AR14"/>
  <c r="AN14"/>
  <c r="AJ14"/>
  <c r="AF14"/>
  <c r="X14"/>
  <c r="P14"/>
  <c r="H14"/>
  <c r="AR13"/>
  <c r="AN13"/>
  <c r="AJ13"/>
  <c r="AF13"/>
  <c r="X13"/>
  <c r="P13"/>
  <c r="H13"/>
  <c r="AR12"/>
  <c r="AN12"/>
  <c r="AJ12"/>
  <c r="AF12"/>
  <c r="X12"/>
  <c r="P12"/>
  <c r="H12"/>
  <c r="AR11"/>
  <c r="AN11"/>
  <c r="AJ11"/>
  <c r="AF11"/>
  <c r="X11"/>
  <c r="P11"/>
  <c r="H11"/>
  <c r="AR10"/>
  <c r="AN10"/>
  <c r="AJ10"/>
  <c r="AF10"/>
  <c r="X10"/>
  <c r="P10"/>
  <c r="H10"/>
  <c r="AR9"/>
  <c r="AN9"/>
  <c r="AJ9"/>
  <c r="AF9"/>
  <c r="X9"/>
  <c r="P9"/>
  <c r="H9"/>
  <c r="AR8"/>
  <c r="AN8"/>
  <c r="AJ8"/>
  <c r="AF8"/>
  <c r="X8"/>
  <c r="P8"/>
  <c r="H8"/>
  <c r="AH2"/>
  <c r="AD2"/>
  <c r="V2"/>
  <c r="N2"/>
  <c r="F2"/>
  <c r="AR48" i="24" l="1"/>
  <c r="AN48"/>
  <c r="AJ48"/>
  <c r="AF48"/>
  <c r="X48"/>
  <c r="P48"/>
  <c r="H48"/>
  <c r="AR47"/>
  <c r="AN47"/>
  <c r="AJ47"/>
  <c r="AF47"/>
  <c r="X47"/>
  <c r="P47"/>
  <c r="H47"/>
  <c r="AR46"/>
  <c r="AN46"/>
  <c r="AJ46"/>
  <c r="AF46"/>
  <c r="X46"/>
  <c r="P46"/>
  <c r="H46"/>
  <c r="AR45"/>
  <c r="AN45"/>
  <c r="AJ45"/>
  <c r="AF45"/>
  <c r="X45"/>
  <c r="P45"/>
  <c r="H45"/>
  <c r="AR44"/>
  <c r="AN44"/>
  <c r="AJ44"/>
  <c r="AF44"/>
  <c r="X44"/>
  <c r="P44"/>
  <c r="H44"/>
  <c r="AR43"/>
  <c r="AN43"/>
  <c r="AJ43"/>
  <c r="AF43"/>
  <c r="X43"/>
  <c r="P43"/>
  <c r="H43"/>
  <c r="AR42"/>
  <c r="AN42"/>
  <c r="AJ42"/>
  <c r="AF42"/>
  <c r="X42"/>
  <c r="P42"/>
  <c r="H42"/>
  <c r="AR41"/>
  <c r="AN41"/>
  <c r="AJ41"/>
  <c r="AF41"/>
  <c r="X41"/>
  <c r="P41"/>
  <c r="H41"/>
  <c r="AR40"/>
  <c r="AN40"/>
  <c r="AJ40"/>
  <c r="AF40"/>
  <c r="X40"/>
  <c r="P40"/>
  <c r="H40"/>
  <c r="AR39"/>
  <c r="AN39"/>
  <c r="AJ39"/>
  <c r="AF39"/>
  <c r="X39"/>
  <c r="P39"/>
  <c r="H39"/>
  <c r="AR38"/>
  <c r="AN38"/>
  <c r="AJ38"/>
  <c r="AF38"/>
  <c r="X38"/>
  <c r="P38"/>
  <c r="H38"/>
  <c r="AR37"/>
  <c r="AN37"/>
  <c r="AJ37"/>
  <c r="AF37"/>
  <c r="X37"/>
  <c r="P37"/>
  <c r="H37"/>
  <c r="AR36"/>
  <c r="AN36"/>
  <c r="AJ36"/>
  <c r="AF36"/>
  <c r="X36"/>
  <c r="P36"/>
  <c r="H36"/>
  <c r="AR35"/>
  <c r="AN35"/>
  <c r="AJ35"/>
  <c r="AF35"/>
  <c r="X35"/>
  <c r="P35"/>
  <c r="H35"/>
  <c r="AR34"/>
  <c r="AN34"/>
  <c r="AJ34"/>
  <c r="AF34"/>
  <c r="X34"/>
  <c r="P34"/>
  <c r="H34"/>
  <c r="AR33"/>
  <c r="AN33"/>
  <c r="AJ33"/>
  <c r="AF33"/>
  <c r="X33"/>
  <c r="P33"/>
  <c r="H33"/>
  <c r="AR32"/>
  <c r="AN32"/>
  <c r="AJ32"/>
  <c r="AF32"/>
  <c r="X32"/>
  <c r="P32"/>
  <c r="H32"/>
  <c r="AR31"/>
  <c r="AN31"/>
  <c r="AJ31"/>
  <c r="AF31"/>
  <c r="X31"/>
  <c r="P31"/>
  <c r="H31"/>
  <c r="AR30"/>
  <c r="AN30"/>
  <c r="AJ30"/>
  <c r="AF30"/>
  <c r="X30"/>
  <c r="P30"/>
  <c r="H30"/>
  <c r="AR29"/>
  <c r="AN29"/>
  <c r="AJ29"/>
  <c r="AF29"/>
  <c r="X29"/>
  <c r="P29"/>
  <c r="H29"/>
  <c r="AR28"/>
  <c r="AN28"/>
  <c r="AJ28"/>
  <c r="AF28"/>
  <c r="X28"/>
  <c r="P28"/>
  <c r="H28"/>
  <c r="AR27"/>
  <c r="AN27"/>
  <c r="AJ27"/>
  <c r="AF27"/>
  <c r="X27"/>
  <c r="P27"/>
  <c r="H27"/>
  <c r="AR26"/>
  <c r="AN26"/>
  <c r="AJ26"/>
  <c r="AF26"/>
  <c r="X26"/>
  <c r="P26"/>
  <c r="H26"/>
  <c r="AR25"/>
  <c r="AN25"/>
  <c r="AJ25"/>
  <c r="AF25"/>
  <c r="X25"/>
  <c r="P25"/>
  <c r="H25"/>
  <c r="AR24"/>
  <c r="AN24"/>
  <c r="AJ24"/>
  <c r="AF24"/>
  <c r="X24"/>
  <c r="P24"/>
  <c r="H24"/>
  <c r="AR23"/>
  <c r="AN23"/>
  <c r="AJ23"/>
  <c r="AF23"/>
  <c r="X23"/>
  <c r="P23"/>
  <c r="H23"/>
  <c r="AR22"/>
  <c r="AN22"/>
  <c r="AJ22"/>
  <c r="AF22"/>
  <c r="X22"/>
  <c r="P22"/>
  <c r="H22"/>
  <c r="AR21"/>
  <c r="AN21"/>
  <c r="AJ21"/>
  <c r="AF21"/>
  <c r="X21"/>
  <c r="P21"/>
  <c r="H21"/>
  <c r="AR20"/>
  <c r="AN20"/>
  <c r="AJ20"/>
  <c r="AF20"/>
  <c r="X20"/>
  <c r="P20"/>
  <c r="H20"/>
  <c r="AR19"/>
  <c r="AN19"/>
  <c r="AJ19"/>
  <c r="AF19"/>
  <c r="X19"/>
  <c r="P19"/>
  <c r="H19"/>
  <c r="AR18"/>
  <c r="AN18"/>
  <c r="AJ18"/>
  <c r="AF18"/>
  <c r="X18"/>
  <c r="P18"/>
  <c r="H18"/>
  <c r="AR17"/>
  <c r="AN17"/>
  <c r="AJ17"/>
  <c r="AF17"/>
  <c r="X17"/>
  <c r="P17"/>
  <c r="H17"/>
  <c r="AR16"/>
  <c r="AN16"/>
  <c r="AJ16"/>
  <c r="AF16"/>
  <c r="X16"/>
  <c r="P16"/>
  <c r="H16"/>
  <c r="AR15"/>
  <c r="AN15"/>
  <c r="AJ15"/>
  <c r="AF15"/>
  <c r="X15"/>
  <c r="P15"/>
  <c r="H15"/>
  <c r="AR14"/>
  <c r="AN14"/>
  <c r="AJ14"/>
  <c r="AF14"/>
  <c r="X14"/>
  <c r="P14"/>
  <c r="H14"/>
  <c r="AR13"/>
  <c r="AN13"/>
  <c r="AJ13"/>
  <c r="AF13"/>
  <c r="X13"/>
  <c r="P13"/>
  <c r="H13"/>
  <c r="AR12"/>
  <c r="AN12"/>
  <c r="AJ12"/>
  <c r="AF12"/>
  <c r="X12"/>
  <c r="P12"/>
  <c r="H12"/>
  <c r="AR11"/>
  <c r="AN11"/>
  <c r="AJ11"/>
  <c r="AF11"/>
  <c r="X11"/>
  <c r="P11"/>
  <c r="H11"/>
  <c r="AR10"/>
  <c r="AN10"/>
  <c r="AJ10"/>
  <c r="AF10"/>
  <c r="X10"/>
  <c r="P10"/>
  <c r="H10"/>
  <c r="AR9"/>
  <c r="AN9"/>
  <c r="AJ9"/>
  <c r="AF9"/>
  <c r="X9"/>
  <c r="P9"/>
  <c r="H9"/>
  <c r="AR8"/>
  <c r="AN8"/>
  <c r="AJ8"/>
  <c r="AF8"/>
  <c r="X8"/>
  <c r="P8"/>
  <c r="H8"/>
  <c r="AH2"/>
  <c r="AD2"/>
  <c r="V2"/>
  <c r="N2"/>
  <c r="G5" i="19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G4"/>
  <c r="C4"/>
  <c r="G5" i="2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"/>
  <c r="V4" i="2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3"/>
  <c r="L4"/>
  <c r="S4" s="1"/>
  <c r="L5"/>
  <c r="S5" s="1"/>
  <c r="L6"/>
  <c r="S6" s="1"/>
  <c r="L7"/>
  <c r="L8"/>
  <c r="S8" s="1"/>
  <c r="L9"/>
  <c r="S9" s="1"/>
  <c r="L10"/>
  <c r="S10" s="1"/>
  <c r="L11"/>
  <c r="L12"/>
  <c r="S12" s="1"/>
  <c r="L13"/>
  <c r="S13" s="1"/>
  <c r="L14"/>
  <c r="S14" s="1"/>
  <c r="L15"/>
  <c r="L16"/>
  <c r="S16" s="1"/>
  <c r="L17"/>
  <c r="S17" s="1"/>
  <c r="L18"/>
  <c r="S18" s="1"/>
  <c r="L19"/>
  <c r="L20"/>
  <c r="S20" s="1"/>
  <c r="L21"/>
  <c r="S21" s="1"/>
  <c r="L22"/>
  <c r="S22" s="1"/>
  <c r="L23"/>
  <c r="L24"/>
  <c r="S24" s="1"/>
  <c r="L25"/>
  <c r="S25" s="1"/>
  <c r="L26"/>
  <c r="S26" s="1"/>
  <c r="L27"/>
  <c r="L28"/>
  <c r="S28" s="1"/>
  <c r="L29"/>
  <c r="S29" s="1"/>
  <c r="L30"/>
  <c r="S30" s="1"/>
  <c r="L31"/>
  <c r="L32"/>
  <c r="S32" s="1"/>
  <c r="L33"/>
  <c r="S33" s="1"/>
  <c r="L34"/>
  <c r="S34" s="1"/>
  <c r="L35"/>
  <c r="L36"/>
  <c r="S36" s="1"/>
  <c r="L37"/>
  <c r="S37" s="1"/>
  <c r="L38"/>
  <c r="S38" s="1"/>
  <c r="L39"/>
  <c r="L40"/>
  <c r="S40" s="1"/>
  <c r="L41"/>
  <c r="S41" s="1"/>
  <c r="L42"/>
  <c r="S42" s="1"/>
  <c r="L43"/>
  <c r="L3"/>
  <c r="S7"/>
  <c r="S11"/>
  <c r="S15"/>
  <c r="S19"/>
  <c r="S23"/>
  <c r="S27"/>
  <c r="S31"/>
  <c r="S35"/>
  <c r="S39"/>
  <c r="S43"/>
  <c r="S3"/>
  <c r="O10"/>
  <c r="O18"/>
  <c r="O26"/>
  <c r="O34"/>
  <c r="O42"/>
  <c r="K14"/>
  <c r="K18"/>
  <c r="K29"/>
  <c r="K30"/>
  <c r="K34"/>
  <c r="AE4"/>
  <c r="K4" s="1"/>
  <c r="AE5"/>
  <c r="O5" s="1"/>
  <c r="AE6"/>
  <c r="K6" s="1"/>
  <c r="AE7"/>
  <c r="O7" s="1"/>
  <c r="AE8"/>
  <c r="K8" s="1"/>
  <c r="AE9"/>
  <c r="O9" s="1"/>
  <c r="AE10"/>
  <c r="K10" s="1"/>
  <c r="AE11"/>
  <c r="K11" s="1"/>
  <c r="AE12"/>
  <c r="K12" s="1"/>
  <c r="AE13"/>
  <c r="O13" s="1"/>
  <c r="AE14"/>
  <c r="O14" s="1"/>
  <c r="AE15"/>
  <c r="O15" s="1"/>
  <c r="AE16"/>
  <c r="K16" s="1"/>
  <c r="AE17"/>
  <c r="O17" s="1"/>
  <c r="AE18"/>
  <c r="AE19"/>
  <c r="O19" s="1"/>
  <c r="AE20"/>
  <c r="K20" s="1"/>
  <c r="AE21"/>
  <c r="O21" s="1"/>
  <c r="AE22"/>
  <c r="K22" s="1"/>
  <c r="AE23"/>
  <c r="O23" s="1"/>
  <c r="AE24"/>
  <c r="K24" s="1"/>
  <c r="AE25"/>
  <c r="O25" s="1"/>
  <c r="AE26"/>
  <c r="K26" s="1"/>
  <c r="AE27"/>
  <c r="K27" s="1"/>
  <c r="AE28"/>
  <c r="K28" s="1"/>
  <c r="AE29"/>
  <c r="O29" s="1"/>
  <c r="AE30"/>
  <c r="O30" s="1"/>
  <c r="AE31"/>
  <c r="O31" s="1"/>
  <c r="AE32"/>
  <c r="K32" s="1"/>
  <c r="AE33"/>
  <c r="O33" s="1"/>
  <c r="AE34"/>
  <c r="AE35"/>
  <c r="O35" s="1"/>
  <c r="AE36"/>
  <c r="K36" s="1"/>
  <c r="AE37"/>
  <c r="O37" s="1"/>
  <c r="AE38"/>
  <c r="K38" s="1"/>
  <c r="AE39"/>
  <c r="O39" s="1"/>
  <c r="AE40"/>
  <c r="K40" s="1"/>
  <c r="AE41"/>
  <c r="O41" s="1"/>
  <c r="AE42"/>
  <c r="K42" s="1"/>
  <c r="AE43"/>
  <c r="K43" s="1"/>
  <c r="AE3"/>
  <c r="K3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3"/>
  <c r="K39" l="1"/>
  <c r="O43"/>
  <c r="O27"/>
  <c r="O11"/>
  <c r="K19"/>
  <c r="K7"/>
  <c r="K35"/>
  <c r="K23"/>
  <c r="K13"/>
  <c r="K25"/>
  <c r="K37"/>
  <c r="K31"/>
  <c r="K21"/>
  <c r="K15"/>
  <c r="K5"/>
  <c r="O38"/>
  <c r="O22"/>
  <c r="O6"/>
  <c r="K41"/>
  <c r="K9"/>
  <c r="K33"/>
  <c r="K17"/>
  <c r="O3"/>
  <c r="O40"/>
  <c r="O36"/>
  <c r="O32"/>
  <c r="O28"/>
  <c r="O24"/>
  <c r="O20"/>
  <c r="O16"/>
  <c r="O12"/>
  <c r="O8"/>
  <c r="O4"/>
  <c r="J4" i="19" l="1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K44" i="20"/>
  <c r="J44"/>
  <c r="J43"/>
  <c r="K43" s="1"/>
  <c r="J42"/>
  <c r="K42" s="1"/>
  <c r="K41"/>
  <c r="J41"/>
  <c r="J40"/>
  <c r="K40" s="1"/>
  <c r="J39"/>
  <c r="K39" s="1"/>
  <c r="J38"/>
  <c r="K38" s="1"/>
  <c r="J37"/>
  <c r="K37" s="1"/>
  <c r="J36"/>
  <c r="K36" s="1"/>
  <c r="K35"/>
  <c r="J35"/>
  <c r="J34"/>
  <c r="K34" s="1"/>
  <c r="J33"/>
  <c r="K33" s="1"/>
  <c r="K32"/>
  <c r="J32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K21"/>
  <c r="J2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</calcChain>
</file>

<file path=xl/sharedStrings.xml><?xml version="1.0" encoding="utf-8"?>
<sst xmlns="http://schemas.openxmlformats.org/spreadsheetml/2006/main" count="410" uniqueCount="88">
  <si>
    <t>Current-7.8Ah (A)</t>
    <phoneticPr fontId="10" type="noConversion"/>
  </si>
  <si>
    <t>SOC%</t>
  </si>
  <si>
    <t>SOC%</t>
    <phoneticPr fontId="10" type="noConversion"/>
  </si>
  <si>
    <t>Pack V</t>
  </si>
  <si>
    <t>Pack V</t>
    <phoneticPr fontId="10" type="noConversion"/>
  </si>
  <si>
    <t>&lt;5.3A</t>
    <phoneticPr fontId="10" type="noConversion"/>
  </si>
  <si>
    <t>10~20'C</t>
    <phoneticPr fontId="10" type="noConversion"/>
  </si>
  <si>
    <t>Cell V</t>
  </si>
  <si>
    <t>2A Charge 5'C</t>
  </si>
  <si>
    <t>2A Charge 25'C</t>
  </si>
  <si>
    <t>2A Charge 15'C</t>
    <phoneticPr fontId="11" type="noConversion"/>
  </si>
  <si>
    <t>Pack V</t>
    <phoneticPr fontId="11" type="noConversion"/>
  </si>
  <si>
    <t>5LEDs Project :</t>
  </si>
  <si>
    <t>閃爍</t>
    <phoneticPr fontId="11" type="noConversion"/>
  </si>
  <si>
    <t>1 LED : charging, 0-30%</t>
  </si>
  <si>
    <t>2 LEDs : 31-50%</t>
  </si>
  <si>
    <t>3 LEDs : 51-70%</t>
  </si>
  <si>
    <t>4 LEDs : &gt;71%</t>
  </si>
  <si>
    <t>5 LEDs : tap current = 1.5A (&gt;90%) -&gt; Full Charge State</t>
    <phoneticPr fontId="11" type="noConversion"/>
  </si>
  <si>
    <r>
      <t xml:space="preserve">Full Charge State </t>
    </r>
    <r>
      <rPr>
        <sz val="12"/>
        <color theme="1"/>
        <rFont val="細明體"/>
        <family val="3"/>
        <charset val="136"/>
      </rPr>
      <t>解除條件</t>
    </r>
    <r>
      <rPr>
        <sz val="12"/>
        <color theme="1"/>
        <rFont val="Calibri"/>
        <family val="2"/>
      </rPr>
      <t xml:space="preserve"> : </t>
    </r>
    <r>
      <rPr>
        <sz val="12"/>
        <color theme="1"/>
        <rFont val="細明體"/>
        <family val="3"/>
        <charset val="136"/>
      </rPr>
      <t>放電</t>
    </r>
    <r>
      <rPr>
        <sz val="12"/>
        <color theme="1"/>
        <rFont val="Calibri"/>
        <family val="2"/>
      </rPr>
      <t xml:space="preserve">; </t>
    </r>
    <r>
      <rPr>
        <sz val="12"/>
        <color theme="1"/>
        <rFont val="細明體"/>
        <family val="3"/>
        <charset val="136"/>
      </rPr>
      <t>靜置</t>
    </r>
    <r>
      <rPr>
        <sz val="12"/>
        <color theme="1"/>
        <rFont val="Calibri"/>
        <family val="2"/>
      </rPr>
      <t>1days</t>
    </r>
    <phoneticPr fontId="11" type="noConversion"/>
  </si>
  <si>
    <t>4LEDs Project :</t>
  </si>
  <si>
    <t>1 LED : charging, 0-35%</t>
  </si>
  <si>
    <t>2 LEDs : 36-60%</t>
  </si>
  <si>
    <t>3 LEDs : &gt;61%</t>
  </si>
  <si>
    <t>4 LEDs : tap current = 1.5A (&gt;90%)</t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</si>
  <si>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10" type="noConversion"/>
  </si>
  <si>
    <t>9.1~11.2A</t>
    <phoneticPr fontId="10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</si>
  <si>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10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</si>
  <si>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10" type="noConversion"/>
  </si>
  <si>
    <t>&gt;13.1A</t>
    <phoneticPr fontId="10" type="noConversion"/>
  </si>
  <si>
    <t>9.4~12.0A</t>
    <phoneticPr fontId="10" type="noConversion"/>
  </si>
  <si>
    <r>
      <t>6.</t>
    </r>
    <r>
      <rPr>
        <sz val="12"/>
        <rFont val="Times New Roman"/>
        <family val="1"/>
      </rPr>
      <t>8</t>
    </r>
    <r>
      <rPr>
        <sz val="12"/>
        <rFont val="Times New Roman"/>
        <family val="1"/>
      </rPr>
      <t>~</t>
    </r>
    <r>
      <rPr>
        <sz val="12"/>
        <rFont val="Times New Roman"/>
        <family val="1"/>
      </rPr>
      <t>9.3</t>
    </r>
    <r>
      <rPr>
        <sz val="12"/>
        <rFont val="Times New Roman"/>
        <family val="1"/>
      </rPr>
      <t>A</t>
    </r>
    <phoneticPr fontId="10" type="noConversion"/>
  </si>
  <si>
    <r>
      <t>5.4~</t>
    </r>
    <r>
      <rPr>
        <sz val="12"/>
        <rFont val="Times New Roman"/>
        <family val="1"/>
      </rPr>
      <t>6.7</t>
    </r>
    <r>
      <rPr>
        <sz val="12"/>
        <rFont val="Times New Roman"/>
        <family val="1"/>
      </rPr>
      <t>A</t>
    </r>
    <phoneticPr fontId="10" type="noConversion"/>
  </si>
  <si>
    <t>2A 5'C 26F</t>
    <phoneticPr fontId="10" type="noConversion"/>
  </si>
  <si>
    <t>2A 25'C 26F</t>
    <phoneticPr fontId="10" type="noConversion"/>
  </si>
  <si>
    <t>10S4P</t>
    <phoneticPr fontId="10" type="noConversion"/>
  </si>
  <si>
    <t>26H OCV</t>
    <phoneticPr fontId="10" type="noConversion"/>
  </si>
  <si>
    <t>26F OCV</t>
    <phoneticPr fontId="10" type="noConversion"/>
  </si>
  <si>
    <t>R</t>
    <phoneticPr fontId="10" type="noConversion"/>
  </si>
  <si>
    <t>26F-26H</t>
    <phoneticPr fontId="10" type="noConversion"/>
  </si>
  <si>
    <t>Delta V</t>
    <phoneticPr fontId="10" type="noConversion"/>
  </si>
  <si>
    <t>Cell V</t>
    <phoneticPr fontId="10" type="noConversion"/>
  </si>
  <si>
    <t>2A 5'C 26F-&gt;26H</t>
    <phoneticPr fontId="10" type="noConversion"/>
  </si>
  <si>
    <t>2A 25'C 26F-&gt;26H</t>
    <phoneticPr fontId="10" type="noConversion"/>
  </si>
  <si>
    <t>10S3P</t>
    <phoneticPr fontId="10" type="noConversion"/>
  </si>
  <si>
    <t>校正分界點</t>
    <phoneticPr fontId="10" type="noConversion"/>
  </si>
  <si>
    <t>校正倍數</t>
    <phoneticPr fontId="10" type="noConversion"/>
  </si>
  <si>
    <t>校正值</t>
    <phoneticPr fontId="10" type="noConversion"/>
  </si>
  <si>
    <t>&gt;20'C</t>
    <phoneticPr fontId="10" type="noConversion"/>
  </si>
  <si>
    <t>&lt;0'C</t>
    <phoneticPr fontId="10" type="noConversion"/>
  </si>
  <si>
    <t>&lt;4.0A</t>
    <phoneticPr fontId="10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</si>
  <si>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10" type="noConversion"/>
  </si>
  <si>
    <t>11.3~13A</t>
    <phoneticPr fontId="10" type="noConversion"/>
  </si>
  <si>
    <t>Current-10.4Ah (A)</t>
    <phoneticPr fontId="10" type="noConversion"/>
  </si>
  <si>
    <t>&lt;5.3A</t>
    <phoneticPr fontId="10" type="noConversion"/>
  </si>
  <si>
    <r>
      <t>6.</t>
    </r>
    <r>
      <rPr>
        <sz val="12"/>
        <rFont val="Times New Roman"/>
        <family val="1"/>
      </rPr>
      <t>8</t>
    </r>
    <r>
      <rPr>
        <sz val="12"/>
        <rFont val="Times New Roman"/>
        <family val="1"/>
      </rPr>
      <t>~</t>
    </r>
    <r>
      <rPr>
        <sz val="12"/>
        <rFont val="Times New Roman"/>
        <family val="1"/>
      </rPr>
      <t>9.3</t>
    </r>
    <r>
      <rPr>
        <sz val="12"/>
        <rFont val="Times New Roman"/>
        <family val="1"/>
      </rPr>
      <t>A</t>
    </r>
    <phoneticPr fontId="10" type="noConversion"/>
  </si>
  <si>
    <r>
      <t>&gt;1</t>
    </r>
    <r>
      <rPr>
        <sz val="12"/>
        <rFont val="Times New Roman"/>
        <family val="1"/>
      </rPr>
      <t>2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1</t>
    </r>
    <r>
      <rPr>
        <sz val="12"/>
        <rFont val="Times New Roman"/>
        <family val="1"/>
      </rPr>
      <t>A</t>
    </r>
    <phoneticPr fontId="10" type="noConversion"/>
  </si>
  <si>
    <t>SOC%</t>
    <phoneticPr fontId="10" type="noConversion"/>
  </si>
  <si>
    <t>校正分界點</t>
    <phoneticPr fontId="10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</si>
  <si>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10" type="noConversion"/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</si>
  <si>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10" type="noConversion"/>
  </si>
  <si>
    <t>11.3~13A</t>
    <phoneticPr fontId="10" type="noConversion"/>
  </si>
  <si>
    <t>SOC%</t>
    <phoneticPr fontId="10" type="noConversion"/>
  </si>
  <si>
    <t>Pack V</t>
    <phoneticPr fontId="10" type="noConversion"/>
  </si>
  <si>
    <t>校正分界點</t>
    <phoneticPr fontId="10" type="noConversion"/>
  </si>
  <si>
    <t>校正倍數</t>
    <phoneticPr fontId="10" type="noConversion"/>
  </si>
  <si>
    <t>0~10'C</t>
    <phoneticPr fontId="10" type="noConversion"/>
  </si>
  <si>
    <r>
      <t>C</t>
    </r>
    <r>
      <rPr>
        <sz val="12"/>
        <rFont val="Times New Roman"/>
        <family val="1"/>
      </rPr>
      <t>urrent-13Ah (A)</t>
    </r>
    <phoneticPr fontId="10" type="noConversion"/>
  </si>
  <si>
    <r>
      <t>&lt;</t>
    </r>
    <r>
      <rPr>
        <sz val="12"/>
        <rFont val="Times New Roman"/>
        <family val="1"/>
      </rPr>
      <t>6.7A</t>
    </r>
    <phoneticPr fontId="10" type="noConversion"/>
  </si>
  <si>
    <t>6.7~8.3A</t>
    <phoneticPr fontId="10" type="noConversion"/>
  </si>
  <si>
    <r>
      <t>8</t>
    </r>
    <r>
      <rPr>
        <sz val="12"/>
        <rFont val="Times New Roman"/>
        <family val="1"/>
      </rPr>
      <t>.3~11.7A</t>
    </r>
    <phoneticPr fontId="10" type="noConversion"/>
  </si>
  <si>
    <t>11.7~14.0A</t>
    <phoneticPr fontId="10" type="noConversion"/>
  </si>
  <si>
    <r>
      <t>&gt;</t>
    </r>
    <r>
      <rPr>
        <sz val="12"/>
        <rFont val="Times New Roman"/>
        <family val="1"/>
      </rPr>
      <t>14A</t>
    </r>
    <phoneticPr fontId="10" type="noConversion"/>
  </si>
  <si>
    <r>
      <t>Current-15.5</t>
    </r>
    <r>
      <rPr>
        <sz val="12"/>
        <rFont val="Times New Roman"/>
        <family val="1"/>
      </rPr>
      <t>Ah (A)</t>
    </r>
    <phoneticPr fontId="10" type="noConversion"/>
  </si>
  <si>
    <r>
      <t>&gt;</t>
    </r>
    <r>
      <rPr>
        <sz val="12"/>
        <rFont val="Times New Roman"/>
        <family val="1"/>
      </rPr>
      <t>13.9A</t>
    </r>
    <phoneticPr fontId="10" type="noConversion"/>
  </si>
  <si>
    <r>
      <t>C</t>
    </r>
    <r>
      <rPr>
        <sz val="12"/>
        <rFont val="Times New Roman"/>
        <family val="1"/>
      </rPr>
      <t>urrent-18.2Ah (A)</t>
    </r>
    <phoneticPr fontId="10" type="noConversion"/>
  </si>
  <si>
    <t>&gt;14.0A</t>
    <phoneticPr fontId="10" type="noConversion"/>
  </si>
  <si>
    <t>&lt;5.0A</t>
    <phoneticPr fontId="10" type="noConversion"/>
  </si>
  <si>
    <t>&lt;6.0A</t>
    <phoneticPr fontId="10" type="noConversion"/>
  </si>
  <si>
    <t>11.7~14.0A</t>
    <phoneticPr fontId="10" type="noConversion"/>
  </si>
  <si>
    <t>11.9~13.9A</t>
    <phoneticPr fontId="10" type="noConversion"/>
  </si>
  <si>
    <t>7.8~9.9A</t>
    <phoneticPr fontId="10" type="noConversion"/>
  </si>
  <si>
    <t>9.1~11.7A</t>
    <phoneticPr fontId="10" type="noConversion"/>
  </si>
  <si>
    <t>6.0~7.8A</t>
    <phoneticPr fontId="10" type="noConversion"/>
  </si>
  <si>
    <t>7.0~9.1A</t>
    <phoneticPr fontId="10" type="noConversion"/>
  </si>
  <si>
    <t>5.0~6.0A</t>
    <phoneticPr fontId="10" type="noConversion"/>
  </si>
  <si>
    <t>6.0~7.0A</t>
    <phoneticPr fontId="10" type="noConversion"/>
  </si>
  <si>
    <t>9.9~11.9A</t>
    <phoneticPr fontId="10" type="noConversion"/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</si>
</sst>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);[Red]\(0.00\)"/>
    <numFmt numFmtId="178" formatCode="0_);[Red]\(0\)"/>
    <numFmt numFmtId="179" formatCode="0.0000_ "/>
    <numFmt numFmtId="180" formatCode="0.0000_);[Red]\(0.0000\)"/>
    <numFmt numFmtId="181" formatCode="0.00_ "/>
  </numFmts>
  <fonts count="18"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2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color rgb="FF1F497D"/>
      <name val="Calibri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44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8" fillId="0" borderId="0" xfId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176" fontId="5" fillId="0" borderId="0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81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81" fontId="4" fillId="0" borderId="0" xfId="0" applyNumberFormat="1" applyFont="1" applyBorder="1" applyAlignment="1">
      <alignment horizontal="center" vertical="center"/>
    </xf>
    <xf numFmtId="181" fontId="4" fillId="0" borderId="0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180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>
      <alignment vertical="center"/>
    </xf>
  </cellXfs>
  <cellStyles count="2">
    <cellStyle name="一般" xfId="0" builtinId="0"/>
    <cellStyle name="一般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15'C 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25'C 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40'C 9A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41"/>
                <c:pt idx="0">
                  <c:v>100</c:v>
                </c:pt>
                <c:pt idx="1">
                  <c:v>97.5</c:v>
                </c:pt>
                <c:pt idx="2">
                  <c:v>95</c:v>
                </c:pt>
                <c:pt idx="3">
                  <c:v>92.5</c:v>
                </c:pt>
                <c:pt idx="4">
                  <c:v>90</c:v>
                </c:pt>
                <c:pt idx="5">
                  <c:v>87.5</c:v>
                </c:pt>
                <c:pt idx="6">
                  <c:v>85</c:v>
                </c:pt>
                <c:pt idx="7">
                  <c:v>82.5</c:v>
                </c:pt>
                <c:pt idx="8">
                  <c:v>80</c:v>
                </c:pt>
                <c:pt idx="9">
                  <c:v>77.5</c:v>
                </c:pt>
                <c:pt idx="10">
                  <c:v>75</c:v>
                </c:pt>
                <c:pt idx="11">
                  <c:v>72.5</c:v>
                </c:pt>
                <c:pt idx="12">
                  <c:v>70</c:v>
                </c:pt>
                <c:pt idx="13">
                  <c:v>67.5</c:v>
                </c:pt>
                <c:pt idx="14">
                  <c:v>65</c:v>
                </c:pt>
                <c:pt idx="15">
                  <c:v>62.5</c:v>
                </c:pt>
                <c:pt idx="16">
                  <c:v>60</c:v>
                </c:pt>
                <c:pt idx="17">
                  <c:v>57.5</c:v>
                </c:pt>
                <c:pt idx="18">
                  <c:v>55</c:v>
                </c:pt>
                <c:pt idx="19">
                  <c:v>52.5</c:v>
                </c:pt>
                <c:pt idx="20">
                  <c:v>50</c:v>
                </c:pt>
                <c:pt idx="21">
                  <c:v>47.5</c:v>
                </c:pt>
                <c:pt idx="22">
                  <c:v>45</c:v>
                </c:pt>
                <c:pt idx="23">
                  <c:v>42.5</c:v>
                </c:pt>
                <c:pt idx="24">
                  <c:v>40</c:v>
                </c:pt>
                <c:pt idx="25">
                  <c:v>37.5</c:v>
                </c:pt>
                <c:pt idx="26">
                  <c:v>35</c:v>
                </c:pt>
                <c:pt idx="27">
                  <c:v>32.5</c:v>
                </c:pt>
                <c:pt idx="28">
                  <c:v>30</c:v>
                </c:pt>
                <c:pt idx="29">
                  <c:v>27.5</c:v>
                </c:pt>
                <c:pt idx="30">
                  <c:v>25</c:v>
                </c:pt>
                <c:pt idx="31">
                  <c:v>22.5</c:v>
                </c:pt>
                <c:pt idx="32">
                  <c:v>20</c:v>
                </c:pt>
                <c:pt idx="33">
                  <c:v>17.5</c:v>
                </c:pt>
                <c:pt idx="34">
                  <c:v>15</c:v>
                </c:pt>
                <c:pt idx="35">
                  <c:v>12.5</c:v>
                </c:pt>
                <c:pt idx="36">
                  <c:v>10</c:v>
                </c:pt>
                <c:pt idx="37">
                  <c:v>7.5</c:v>
                </c:pt>
                <c:pt idx="38">
                  <c:v>5</c:v>
                </c:pt>
                <c:pt idx="39">
                  <c:v>2.5</c:v>
                </c:pt>
                <c:pt idx="40">
                  <c:v>0</c:v>
                </c:pt>
              </c:numCache>
            </c:numRef>
          </c:xVal>
          <c:yVal>
            <c:numRef>
              <c:f>#REF!</c:f>
              <c:numCache>
                <c:formatCode>0.0000_);[Red]\(0.0000\)</c:formatCode>
                <c:ptCount val="41"/>
                <c:pt idx="0">
                  <c:v>41.822000000000003</c:v>
                </c:pt>
                <c:pt idx="1">
                  <c:v>38.522090336708729</c:v>
                </c:pt>
                <c:pt idx="2">
                  <c:v>37.870050786396497</c:v>
                </c:pt>
                <c:pt idx="3">
                  <c:v>37.623934244205813</c:v>
                </c:pt>
                <c:pt idx="4">
                  <c:v>37.384842974156335</c:v>
                </c:pt>
                <c:pt idx="5">
                  <c:v>37.15044198350774</c:v>
                </c:pt>
                <c:pt idx="6">
                  <c:v>36.923456246404804</c:v>
                </c:pt>
                <c:pt idx="7">
                  <c:v>36.700010079995629</c:v>
                </c:pt>
                <c:pt idx="8">
                  <c:v>36.484837098031008</c:v>
                </c:pt>
                <c:pt idx="9">
                  <c:v>36.275461687874888</c:v>
                </c:pt>
                <c:pt idx="10">
                  <c:v>36.074895937720193</c:v>
                </c:pt>
                <c:pt idx="11">
                  <c:v>35.883566436452092</c:v>
                </c:pt>
                <c:pt idx="12">
                  <c:v>35.701593125681782</c:v>
                </c:pt>
                <c:pt idx="13">
                  <c:v>35.531148548746074</c:v>
                </c:pt>
                <c:pt idx="14">
                  <c:v>35.371148797563542</c:v>
                </c:pt>
                <c:pt idx="15">
                  <c:v>35.222385841286439</c:v>
                </c:pt>
                <c:pt idx="16">
                  <c:v>35.069770007241644</c:v>
                </c:pt>
                <c:pt idx="17">
                  <c:v>34.911312063337995</c:v>
                </c:pt>
                <c:pt idx="18">
                  <c:v>34.758393317356813</c:v>
                </c:pt>
                <c:pt idx="19">
                  <c:v>34.624605086227064</c:v>
                </c:pt>
                <c:pt idx="20">
                  <c:v>34.505229005302198</c:v>
                </c:pt>
                <c:pt idx="21">
                  <c:v>34.418013291495448</c:v>
                </c:pt>
                <c:pt idx="22">
                  <c:v>34.346006055054808</c:v>
                </c:pt>
                <c:pt idx="23">
                  <c:v>34.273354988358349</c:v>
                </c:pt>
                <c:pt idx="24">
                  <c:v>33.717324157799048</c:v>
                </c:pt>
                <c:pt idx="25">
                  <c:v>33.641468895327094</c:v>
                </c:pt>
                <c:pt idx="26">
                  <c:v>33.569634758911604</c:v>
                </c:pt>
                <c:pt idx="27">
                  <c:v>33.499466710271442</c:v>
                </c:pt>
                <c:pt idx="28">
                  <c:v>33.425750243584844</c:v>
                </c:pt>
                <c:pt idx="29">
                  <c:v>33.351045411597944</c:v>
                </c:pt>
                <c:pt idx="30">
                  <c:v>33.270298288365559</c:v>
                </c:pt>
                <c:pt idx="31">
                  <c:v>33.184707186557752</c:v>
                </c:pt>
                <c:pt idx="32">
                  <c:v>33.083681237011895</c:v>
                </c:pt>
                <c:pt idx="33">
                  <c:v>32.935660436940822</c:v>
                </c:pt>
                <c:pt idx="34">
                  <c:v>32.780429420420646</c:v>
                </c:pt>
                <c:pt idx="35">
                  <c:v>32.545905571090245</c:v>
                </c:pt>
                <c:pt idx="36">
                  <c:v>32.297460269105862</c:v>
                </c:pt>
                <c:pt idx="37">
                  <c:v>32.053848491588191</c:v>
                </c:pt>
                <c:pt idx="38">
                  <c:v>31.82126001284033</c:v>
                </c:pt>
                <c:pt idx="39">
                  <c:v>31.0503</c:v>
                </c:pt>
                <c:pt idx="40" formatCode="General">
                  <c:v>30</c:v>
                </c:pt>
              </c:numCache>
            </c:numRef>
          </c:yVal>
          <c:smooth val="1"/>
        </c:ser>
        <c:axId val="85579264"/>
        <c:axId val="85594112"/>
      </c:scatterChart>
      <c:valAx>
        <c:axId val="85579264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cross"/>
        <c:tickLblPos val="nextTo"/>
        <c:crossAx val="85594112"/>
        <c:crosses val="autoZero"/>
        <c:crossBetween val="midCat"/>
        <c:majorUnit val="10"/>
      </c:valAx>
      <c:valAx>
        <c:axId val="85594112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</a:t>
                </a:r>
                <a:r>
                  <a:rPr lang="en-US" altLang="zh-TW" baseline="0"/>
                  <a:t> V</a:t>
                </a:r>
                <a:endParaRPr lang="zh-TW" altLang="en-US"/>
              </a:p>
            </c:rich>
          </c:tx>
        </c:title>
        <c:numFmt formatCode="#,##0_);\(#,##0\)" sourceLinked="0"/>
        <c:majorTickMark val="cross"/>
        <c:tickLblPos val="nextTo"/>
        <c:crossAx val="85579264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1"/>
          <c:order val="0"/>
          <c:tx>
            <c:v>5'C 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5'C 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v>5'C 7A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3"/>
          <c:tx>
            <c:v>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5'C 11A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5'C 13A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5'C 15A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85684992"/>
        <c:axId val="85686912"/>
      </c:scatterChart>
      <c:valAx>
        <c:axId val="85684992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85686912"/>
        <c:crosses val="autoZero"/>
        <c:crossBetween val="midCat"/>
        <c:majorUnit val="10"/>
      </c:valAx>
      <c:valAx>
        <c:axId val="85686912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 V</a:t>
                </a:r>
                <a:endParaRPr lang="zh-TW" altLang="en-US"/>
              </a:p>
            </c:rich>
          </c:tx>
        </c:title>
        <c:numFmt formatCode="#,##0_);\(#,##0\)" sourceLinked="0"/>
        <c:majorTickMark val="none"/>
        <c:tickLblPos val="nextTo"/>
        <c:crossAx val="85684992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1"/>
          <c:order val="0"/>
          <c:tx>
            <c:v>25'C 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25'C 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v>25'C 7A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3"/>
          <c:tx>
            <c:v>25'C-9A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25'C 11A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25'C 13A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25'C 15A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85863808"/>
        <c:axId val="85874176"/>
      </c:scatterChart>
      <c:valAx>
        <c:axId val="85863808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85874176"/>
        <c:crosses val="autoZero"/>
        <c:crossBetween val="midCat"/>
        <c:majorUnit val="10"/>
      </c:valAx>
      <c:valAx>
        <c:axId val="85874176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 V</a:t>
                </a:r>
                <a:endParaRPr lang="zh-TW" altLang="en-US"/>
              </a:p>
            </c:rich>
          </c:tx>
        </c:title>
        <c:numFmt formatCode="#,##0_);\(#,##0\)" sourceLinked="0"/>
        <c:majorTickMark val="none"/>
        <c:tickLblPos val="nextTo"/>
        <c:crossAx val="85863808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N43"/>
  <sheetViews>
    <sheetView tabSelected="1" workbookViewId="0">
      <selection activeCell="D9" sqref="D9"/>
    </sheetView>
  </sheetViews>
  <sheetFormatPr defaultRowHeight="15.75"/>
  <cols>
    <col min="1" max="16384" width="9" style="1"/>
  </cols>
  <sheetData>
    <row r="2" spans="1:14">
      <c r="A2" s="1" t="s">
        <v>1</v>
      </c>
      <c r="B2" s="1" t="s">
        <v>7</v>
      </c>
      <c r="C2" s="1" t="s">
        <v>3</v>
      </c>
      <c r="D2" s="2" t="s">
        <v>3</v>
      </c>
      <c r="F2" s="34"/>
      <c r="J2" s="34"/>
      <c r="K2" s="2"/>
    </row>
    <row r="3" spans="1:14">
      <c r="A3" s="1">
        <v>100</v>
      </c>
      <c r="B3" s="1">
        <v>4.1849999999999996</v>
      </c>
      <c r="C3" s="1">
        <f>B3*10</f>
        <v>41.849999999999994</v>
      </c>
      <c r="D3" s="1">
        <f>ROUND(C3*1000, 0)</f>
        <v>41850</v>
      </c>
      <c r="F3" s="31"/>
      <c r="H3" s="31"/>
      <c r="N3" s="25"/>
    </row>
    <row r="4" spans="1:14">
      <c r="A4" s="1">
        <v>97.5</v>
      </c>
      <c r="B4" s="1">
        <v>4.1557031249999978</v>
      </c>
      <c r="C4" s="1">
        <f t="shared" ref="C4:C43" si="0">B4*10</f>
        <v>41.55703124999998</v>
      </c>
      <c r="D4" s="1">
        <f t="shared" ref="D4:D43" si="1">ROUND(C4*1000, 0)</f>
        <v>41557</v>
      </c>
      <c r="F4" s="31"/>
      <c r="H4" s="31"/>
      <c r="N4" s="25"/>
    </row>
    <row r="5" spans="1:14">
      <c r="A5" s="1">
        <v>95</v>
      </c>
      <c r="B5" s="1">
        <v>4.1264223826714774</v>
      </c>
      <c r="C5" s="1">
        <f t="shared" si="0"/>
        <v>41.264223826714776</v>
      </c>
      <c r="D5" s="1">
        <f t="shared" si="1"/>
        <v>41264</v>
      </c>
      <c r="F5" s="31"/>
      <c r="H5" s="31"/>
      <c r="N5" s="25"/>
    </row>
    <row r="6" spans="1:14">
      <c r="A6" s="1">
        <v>92.5</v>
      </c>
      <c r="B6" s="1">
        <v>4.1019358128647845</v>
      </c>
      <c r="C6" s="1">
        <f t="shared" si="0"/>
        <v>41.019358128647845</v>
      </c>
      <c r="D6" s="1">
        <f t="shared" si="1"/>
        <v>41019</v>
      </c>
      <c r="F6" s="31"/>
      <c r="H6" s="31"/>
      <c r="N6" s="25"/>
    </row>
    <row r="7" spans="1:14">
      <c r="A7" s="1">
        <v>90</v>
      </c>
      <c r="B7" s="1">
        <v>4.0766303501945487</v>
      </c>
      <c r="C7" s="1">
        <f t="shared" si="0"/>
        <v>40.766303501945487</v>
      </c>
      <c r="D7" s="1">
        <f t="shared" si="1"/>
        <v>40766</v>
      </c>
      <c r="F7" s="31"/>
      <c r="H7" s="31"/>
      <c r="N7" s="25"/>
    </row>
    <row r="8" spans="1:14">
      <c r="A8" s="1">
        <v>87.5</v>
      </c>
      <c r="B8" s="1">
        <v>4.052999999999999</v>
      </c>
      <c r="C8" s="1">
        <f t="shared" si="0"/>
        <v>40.529999999999987</v>
      </c>
      <c r="D8" s="1">
        <f t="shared" si="1"/>
        <v>40530</v>
      </c>
      <c r="F8" s="31"/>
      <c r="H8" s="31"/>
      <c r="N8" s="25"/>
    </row>
    <row r="9" spans="1:14">
      <c r="A9" s="1">
        <v>85</v>
      </c>
      <c r="B9" s="1">
        <v>4.0295624999999955</v>
      </c>
      <c r="C9" s="1">
        <f t="shared" si="0"/>
        <v>40.295624999999959</v>
      </c>
      <c r="D9" s="1">
        <f t="shared" si="1"/>
        <v>40296</v>
      </c>
      <c r="F9" s="31"/>
      <c r="H9" s="31"/>
      <c r="N9" s="25"/>
    </row>
    <row r="10" spans="1:14">
      <c r="A10" s="1">
        <v>82.5</v>
      </c>
      <c r="B10" s="1">
        <v>4.0086664792071982</v>
      </c>
      <c r="C10" s="1">
        <f t="shared" si="0"/>
        <v>40.086664792071986</v>
      </c>
      <c r="D10" s="1">
        <f t="shared" si="1"/>
        <v>40087</v>
      </c>
      <c r="F10" s="31"/>
      <c r="H10" s="31"/>
      <c r="N10" s="25"/>
    </row>
    <row r="11" spans="1:14">
      <c r="A11" s="1">
        <v>80</v>
      </c>
      <c r="B11" s="1">
        <v>3.9873828124999959</v>
      </c>
      <c r="C11" s="1">
        <f t="shared" si="0"/>
        <v>39.87382812499996</v>
      </c>
      <c r="D11" s="1">
        <f t="shared" si="1"/>
        <v>39874</v>
      </c>
      <c r="F11" s="31"/>
      <c r="H11" s="31"/>
      <c r="N11" s="25"/>
    </row>
    <row r="12" spans="1:14">
      <c r="A12" s="1">
        <v>77.5</v>
      </c>
      <c r="B12" s="1">
        <v>3.9682879377431903</v>
      </c>
      <c r="C12" s="1">
        <f t="shared" si="0"/>
        <v>39.682879377431902</v>
      </c>
      <c r="D12" s="1">
        <f t="shared" si="1"/>
        <v>39683</v>
      </c>
      <c r="F12" s="31"/>
      <c r="H12" s="31"/>
      <c r="N12" s="25"/>
    </row>
    <row r="13" spans="1:14">
      <c r="A13" s="1">
        <v>75</v>
      </c>
      <c r="B13" s="1">
        <v>3.9497499999999994</v>
      </c>
      <c r="C13" s="1">
        <f t="shared" si="0"/>
        <v>39.497499999999995</v>
      </c>
      <c r="D13" s="1">
        <f t="shared" si="1"/>
        <v>39498</v>
      </c>
      <c r="F13" s="31"/>
      <c r="H13" s="31"/>
      <c r="N13" s="25"/>
    </row>
    <row r="14" spans="1:14">
      <c r="A14" s="1">
        <v>72.5</v>
      </c>
      <c r="B14" s="1">
        <v>3.9326964980544736</v>
      </c>
      <c r="C14" s="1">
        <f t="shared" si="0"/>
        <v>39.326964980544737</v>
      </c>
      <c r="D14" s="1">
        <f t="shared" si="1"/>
        <v>39327</v>
      </c>
      <c r="F14" s="31"/>
      <c r="H14" s="31"/>
      <c r="N14" s="25"/>
    </row>
    <row r="15" spans="1:14">
      <c r="A15" s="1">
        <v>70</v>
      </c>
      <c r="B15" s="1">
        <v>3.9161132812499986</v>
      </c>
      <c r="C15" s="1">
        <f t="shared" si="0"/>
        <v>39.161132812499986</v>
      </c>
      <c r="D15" s="1">
        <f t="shared" si="1"/>
        <v>39161</v>
      </c>
      <c r="F15" s="31"/>
      <c r="H15" s="31"/>
      <c r="N15" s="25"/>
    </row>
    <row r="16" spans="1:14">
      <c r="A16" s="1">
        <v>67.5</v>
      </c>
      <c r="B16" s="1">
        <v>3.9015390625000022</v>
      </c>
      <c r="C16" s="1">
        <f t="shared" si="0"/>
        <v>39.015390625000023</v>
      </c>
      <c r="D16" s="1">
        <f t="shared" si="1"/>
        <v>39015</v>
      </c>
      <c r="F16" s="31"/>
      <c r="H16" s="31"/>
      <c r="N16" s="25"/>
    </row>
    <row r="17" spans="1:14">
      <c r="A17" s="1">
        <v>65</v>
      </c>
      <c r="B17" s="1">
        <v>3.887252918287937</v>
      </c>
      <c r="C17" s="1">
        <f t="shared" si="0"/>
        <v>38.872529182879369</v>
      </c>
      <c r="D17" s="1">
        <f t="shared" si="1"/>
        <v>38873</v>
      </c>
      <c r="F17" s="31"/>
      <c r="H17" s="31"/>
      <c r="N17" s="25"/>
    </row>
    <row r="18" spans="1:14">
      <c r="A18" s="1">
        <v>62.5</v>
      </c>
      <c r="B18" s="1">
        <v>3.8768437500000013</v>
      </c>
      <c r="C18" s="1">
        <f t="shared" si="0"/>
        <v>38.768437500000012</v>
      </c>
      <c r="D18" s="1">
        <f t="shared" si="1"/>
        <v>38768</v>
      </c>
      <c r="F18" s="31"/>
      <c r="H18" s="31"/>
      <c r="N18" s="25"/>
    </row>
    <row r="19" spans="1:14">
      <c r="A19" s="1">
        <v>60</v>
      </c>
      <c r="B19" s="1">
        <v>3.8622101167315166</v>
      </c>
      <c r="C19" s="1">
        <f t="shared" si="0"/>
        <v>38.622101167315165</v>
      </c>
      <c r="D19" s="1">
        <f t="shared" si="1"/>
        <v>38622</v>
      </c>
      <c r="F19" s="31"/>
      <c r="H19" s="31"/>
      <c r="N19" s="25"/>
    </row>
    <row r="20" spans="1:14">
      <c r="A20" s="1">
        <v>57.5</v>
      </c>
      <c r="B20" s="1">
        <v>3.8475273437499999</v>
      </c>
      <c r="C20" s="1">
        <f t="shared" si="0"/>
        <v>38.4752734375</v>
      </c>
      <c r="D20" s="1">
        <f t="shared" si="1"/>
        <v>38475</v>
      </c>
      <c r="F20" s="31"/>
      <c r="H20" s="31"/>
      <c r="N20" s="25"/>
    </row>
    <row r="21" spans="1:14">
      <c r="A21" s="1">
        <v>55</v>
      </c>
      <c r="B21" s="1">
        <v>3.8204335937499998</v>
      </c>
      <c r="C21" s="1">
        <f t="shared" si="0"/>
        <v>38.204335937499998</v>
      </c>
      <c r="D21" s="1">
        <f t="shared" si="1"/>
        <v>38204</v>
      </c>
      <c r="F21" s="31"/>
      <c r="H21" s="31"/>
      <c r="N21" s="25"/>
    </row>
    <row r="22" spans="1:14">
      <c r="A22" s="1">
        <v>52.5</v>
      </c>
      <c r="B22" s="1">
        <v>3.805046692607005</v>
      </c>
      <c r="C22" s="1">
        <f t="shared" si="0"/>
        <v>38.050466926070051</v>
      </c>
      <c r="D22" s="1">
        <f t="shared" si="1"/>
        <v>38050</v>
      </c>
      <c r="F22" s="31"/>
      <c r="H22" s="31"/>
      <c r="N22" s="25"/>
    </row>
    <row r="23" spans="1:14">
      <c r="A23" s="1">
        <v>50</v>
      </c>
      <c r="B23" s="1">
        <v>3.7894999999999981</v>
      </c>
      <c r="C23" s="1">
        <f t="shared" si="0"/>
        <v>37.894999999999982</v>
      </c>
      <c r="D23" s="1">
        <f t="shared" si="1"/>
        <v>37895</v>
      </c>
      <c r="F23" s="31"/>
      <c r="H23" s="31"/>
      <c r="N23" s="25"/>
    </row>
    <row r="24" spans="1:14">
      <c r="A24" s="1">
        <v>47.5</v>
      </c>
      <c r="B24" s="1">
        <v>3.7837587548638139</v>
      </c>
      <c r="C24" s="1">
        <f t="shared" si="0"/>
        <v>37.83758754863814</v>
      </c>
      <c r="D24" s="1">
        <f t="shared" si="1"/>
        <v>37838</v>
      </c>
      <c r="F24" s="31"/>
      <c r="H24" s="31"/>
      <c r="N24" s="25"/>
    </row>
    <row r="25" spans="1:14">
      <c r="A25" s="1">
        <v>45</v>
      </c>
      <c r="B25" s="1">
        <v>3.7766523437499977</v>
      </c>
      <c r="C25" s="1">
        <f t="shared" si="0"/>
        <v>37.766523437499977</v>
      </c>
      <c r="D25" s="1">
        <f t="shared" si="1"/>
        <v>37767</v>
      </c>
      <c r="F25" s="31"/>
      <c r="H25" s="31"/>
      <c r="N25" s="25"/>
    </row>
    <row r="26" spans="1:14">
      <c r="A26" s="1">
        <v>42.5</v>
      </c>
      <c r="B26" s="1">
        <v>3.7743085937499989</v>
      </c>
      <c r="C26" s="1">
        <f t="shared" si="0"/>
        <v>37.743085937499991</v>
      </c>
      <c r="D26" s="1">
        <f t="shared" si="1"/>
        <v>37743</v>
      </c>
      <c r="F26" s="31"/>
      <c r="H26" s="31"/>
      <c r="N26" s="25"/>
    </row>
    <row r="27" spans="1:14">
      <c r="A27" s="1">
        <v>40</v>
      </c>
      <c r="B27" s="1">
        <v>3.7711984435797667</v>
      </c>
      <c r="C27" s="1">
        <f t="shared" si="0"/>
        <v>37.711984435797667</v>
      </c>
      <c r="D27" s="1">
        <f t="shared" si="1"/>
        <v>37712</v>
      </c>
      <c r="F27" s="31"/>
      <c r="H27" s="31"/>
      <c r="N27" s="25"/>
    </row>
    <row r="28" spans="1:14">
      <c r="A28" s="1">
        <v>37.5</v>
      </c>
      <c r="B28" s="1">
        <v>3.7696406250000001</v>
      </c>
      <c r="C28" s="1">
        <f t="shared" si="0"/>
        <v>37.696406250000003</v>
      </c>
      <c r="D28" s="1">
        <f t="shared" si="1"/>
        <v>37696</v>
      </c>
      <c r="F28" s="31"/>
      <c r="H28" s="31"/>
      <c r="N28" s="25"/>
    </row>
    <row r="29" spans="1:14">
      <c r="A29" s="1">
        <v>35</v>
      </c>
      <c r="B29" s="1">
        <v>3.7670472022003594</v>
      </c>
      <c r="C29" s="1">
        <f t="shared" si="0"/>
        <v>37.670472022003594</v>
      </c>
      <c r="D29" s="1">
        <f t="shared" si="1"/>
        <v>37670</v>
      </c>
      <c r="F29" s="31"/>
      <c r="H29" s="31"/>
      <c r="N29" s="25"/>
    </row>
    <row r="30" spans="1:14">
      <c r="A30" s="1">
        <v>32.5</v>
      </c>
      <c r="B30" s="1">
        <v>3.7648710937499992</v>
      </c>
      <c r="C30" s="1">
        <f t="shared" si="0"/>
        <v>37.648710937499992</v>
      </c>
      <c r="D30" s="1">
        <f t="shared" si="1"/>
        <v>37649</v>
      </c>
      <c r="F30" s="31"/>
      <c r="H30" s="31"/>
      <c r="N30" s="25"/>
    </row>
    <row r="31" spans="1:14">
      <c r="A31" s="1">
        <v>30</v>
      </c>
      <c r="B31" s="1">
        <v>3.7615937500000007</v>
      </c>
      <c r="C31" s="1">
        <f t="shared" si="0"/>
        <v>37.615937500000008</v>
      </c>
      <c r="D31" s="1">
        <f t="shared" si="1"/>
        <v>37616</v>
      </c>
      <c r="F31" s="31"/>
      <c r="H31" s="31"/>
      <c r="N31" s="25"/>
    </row>
    <row r="32" spans="1:14">
      <c r="A32" s="1">
        <v>27.5</v>
      </c>
      <c r="B32" s="1">
        <v>3.7556731517509734</v>
      </c>
      <c r="C32" s="1">
        <f t="shared" si="0"/>
        <v>37.556731517509732</v>
      </c>
      <c r="D32" s="1">
        <f t="shared" si="1"/>
        <v>37557</v>
      </c>
      <c r="F32" s="31"/>
      <c r="H32" s="31"/>
      <c r="N32" s="25"/>
    </row>
    <row r="33" spans="1:14">
      <c r="A33" s="1">
        <v>25</v>
      </c>
      <c r="B33" s="1">
        <v>3.7472499999999997</v>
      </c>
      <c r="C33" s="1">
        <f t="shared" si="0"/>
        <v>37.472499999999997</v>
      </c>
      <c r="D33" s="1">
        <f t="shared" si="1"/>
        <v>37473</v>
      </c>
      <c r="F33" s="31"/>
      <c r="H33" s="31"/>
      <c r="N33" s="25"/>
    </row>
    <row r="34" spans="1:14">
      <c r="A34" s="1">
        <v>22.5</v>
      </c>
      <c r="B34" s="1">
        <v>3.7325642023346304</v>
      </c>
      <c r="C34" s="1">
        <f t="shared" si="0"/>
        <v>37.325642023346305</v>
      </c>
      <c r="D34" s="1">
        <f t="shared" si="1"/>
        <v>37326</v>
      </c>
      <c r="F34" s="31"/>
      <c r="H34" s="31"/>
      <c r="N34" s="25"/>
    </row>
    <row r="35" spans="1:14">
      <c r="A35" s="1">
        <v>20</v>
      </c>
      <c r="B35" s="1">
        <v>3.7118281249999994</v>
      </c>
      <c r="C35" s="1">
        <f t="shared" si="0"/>
        <v>37.118281249999995</v>
      </c>
      <c r="D35" s="1">
        <f t="shared" si="1"/>
        <v>37118</v>
      </c>
      <c r="F35" s="31"/>
      <c r="H35" s="31"/>
      <c r="N35" s="25"/>
    </row>
    <row r="36" spans="1:14">
      <c r="A36" s="1">
        <v>17.5</v>
      </c>
      <c r="B36" s="1">
        <v>3.6837031249999996</v>
      </c>
      <c r="C36" s="1">
        <f t="shared" si="0"/>
        <v>36.837031249999995</v>
      </c>
      <c r="D36" s="1">
        <f t="shared" si="1"/>
        <v>36837</v>
      </c>
      <c r="F36" s="31"/>
      <c r="H36" s="31"/>
      <c r="N36" s="25"/>
    </row>
    <row r="37" spans="1:14">
      <c r="A37" s="1">
        <v>15</v>
      </c>
      <c r="B37" s="1">
        <v>3.6420624999999993</v>
      </c>
      <c r="C37" s="1">
        <f t="shared" si="0"/>
        <v>36.420624999999994</v>
      </c>
      <c r="D37" s="1">
        <f t="shared" si="1"/>
        <v>36421</v>
      </c>
      <c r="F37" s="31"/>
      <c r="H37" s="31"/>
      <c r="N37" s="25"/>
    </row>
    <row r="38" spans="1:14">
      <c r="A38" s="1">
        <v>12.5</v>
      </c>
      <c r="B38" s="1">
        <v>3.6108124999999993</v>
      </c>
      <c r="C38" s="1">
        <f t="shared" si="0"/>
        <v>36.108124999999994</v>
      </c>
      <c r="D38" s="1">
        <f t="shared" si="1"/>
        <v>36108</v>
      </c>
      <c r="F38" s="31"/>
      <c r="H38" s="31"/>
      <c r="N38" s="25"/>
    </row>
    <row r="39" spans="1:14">
      <c r="A39" s="1">
        <v>10</v>
      </c>
      <c r="B39" s="1">
        <v>3.5713676012461057</v>
      </c>
      <c r="C39" s="1">
        <f t="shared" si="0"/>
        <v>35.713676012461057</v>
      </c>
      <c r="D39" s="1">
        <f t="shared" si="1"/>
        <v>35714</v>
      </c>
      <c r="F39" s="31"/>
      <c r="H39" s="31"/>
      <c r="N39" s="25"/>
    </row>
    <row r="40" spans="1:14">
      <c r="A40" s="1">
        <v>7.5</v>
      </c>
      <c r="B40" s="1">
        <v>3.5511183800623014</v>
      </c>
      <c r="C40" s="1">
        <f t="shared" si="0"/>
        <v>35.511183800623016</v>
      </c>
      <c r="D40" s="1">
        <f t="shared" si="1"/>
        <v>35511</v>
      </c>
      <c r="F40" s="31"/>
      <c r="H40" s="31"/>
      <c r="N40" s="25"/>
    </row>
    <row r="41" spans="1:14">
      <c r="A41" s="1">
        <v>5</v>
      </c>
      <c r="B41" s="1">
        <v>3.5161060842433693</v>
      </c>
      <c r="C41" s="1">
        <f t="shared" si="0"/>
        <v>35.161060842433692</v>
      </c>
      <c r="D41" s="1">
        <f t="shared" si="1"/>
        <v>35161</v>
      </c>
      <c r="F41" s="31"/>
      <c r="H41" s="31"/>
      <c r="N41" s="25"/>
    </row>
    <row r="42" spans="1:14">
      <c r="A42" s="1">
        <v>2.5</v>
      </c>
      <c r="B42" s="1">
        <v>3.4552636505460206</v>
      </c>
      <c r="C42" s="1">
        <f t="shared" si="0"/>
        <v>34.552636505460207</v>
      </c>
      <c r="D42" s="1">
        <f t="shared" si="1"/>
        <v>34553</v>
      </c>
      <c r="F42" s="31"/>
      <c r="H42" s="31"/>
      <c r="N42" s="25"/>
    </row>
    <row r="43" spans="1:14">
      <c r="A43" s="1">
        <v>0</v>
      </c>
      <c r="B43" s="1">
        <v>3</v>
      </c>
      <c r="C43" s="1">
        <f t="shared" si="0"/>
        <v>30</v>
      </c>
      <c r="D43" s="1">
        <f t="shared" si="1"/>
        <v>30000</v>
      </c>
      <c r="F43" s="3"/>
      <c r="H43" s="3"/>
      <c r="N43" s="8"/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workbookViewId="0">
      <selection activeCell="F44" sqref="F44"/>
    </sheetView>
  </sheetViews>
  <sheetFormatPr defaultRowHeight="16.5"/>
  <sheetData>
    <row r="2" spans="1:11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1">
      <c r="A4" s="3">
        <v>100</v>
      </c>
      <c r="B4" s="3">
        <v>41.963653333333291</v>
      </c>
      <c r="C4" s="3">
        <f>ROUND(B4*1000, 0)</f>
        <v>41964</v>
      </c>
      <c r="D4" s="3"/>
      <c r="E4" s="3">
        <v>100</v>
      </c>
      <c r="F4" s="4">
        <v>41.936253333333291</v>
      </c>
      <c r="G4" s="3">
        <f>ROUND(F4*1000, 0)</f>
        <v>41936</v>
      </c>
      <c r="I4" s="3">
        <v>100</v>
      </c>
      <c r="J4" s="3">
        <f t="shared" ref="J4:J44" si="0">(B4+F4)/2</f>
        <v>41.949953333333291</v>
      </c>
      <c r="K4" s="3">
        <f>ROUND(J4*1000, 0)</f>
        <v>41950</v>
      </c>
    </row>
    <row r="5" spans="1:11">
      <c r="A5" s="3">
        <v>97.5</v>
      </c>
      <c r="B5" s="3">
        <v>41.803890428039516</v>
      </c>
      <c r="C5" s="3">
        <f t="shared" ref="C5:C44" si="1">ROUND(B5*1000, 0)</f>
        <v>41804</v>
      </c>
      <c r="D5" s="3"/>
      <c r="E5" s="3">
        <v>97.5</v>
      </c>
      <c r="F5" s="4">
        <v>41.760173368300116</v>
      </c>
      <c r="G5" s="3">
        <f t="shared" ref="G5:G44" si="2">ROUND(F5*1000, 0)</f>
        <v>41760</v>
      </c>
      <c r="I5" s="3">
        <v>97.5</v>
      </c>
      <c r="J5" s="3">
        <f t="shared" si="0"/>
        <v>41.782031898169819</v>
      </c>
      <c r="K5" s="3">
        <f t="shared" ref="K5:K44" si="3">ROUND(J5*1000, 0)</f>
        <v>41782</v>
      </c>
    </row>
    <row r="6" spans="1:11">
      <c r="A6" s="3">
        <v>95</v>
      </c>
      <c r="B6" s="3">
        <v>41.80719753051163</v>
      </c>
      <c r="C6" s="3">
        <f t="shared" si="1"/>
        <v>41807</v>
      </c>
      <c r="D6" s="3"/>
      <c r="E6" s="3">
        <v>95</v>
      </c>
      <c r="F6" s="4">
        <v>41.774757438526201</v>
      </c>
      <c r="G6" s="3">
        <f t="shared" si="2"/>
        <v>41775</v>
      </c>
      <c r="I6" s="3">
        <v>95</v>
      </c>
      <c r="J6" s="3">
        <f t="shared" si="0"/>
        <v>41.790977484518919</v>
      </c>
      <c r="K6" s="3">
        <f t="shared" si="3"/>
        <v>41791</v>
      </c>
    </row>
    <row r="7" spans="1:11">
      <c r="A7" s="3">
        <v>92.5</v>
      </c>
      <c r="B7" s="3">
        <v>41.836362204486242</v>
      </c>
      <c r="C7" s="3">
        <f t="shared" si="1"/>
        <v>41836</v>
      </c>
      <c r="D7" s="3"/>
      <c r="E7" s="3">
        <v>92.5</v>
      </c>
      <c r="F7" s="4">
        <v>41.681572206968085</v>
      </c>
      <c r="G7" s="3">
        <f t="shared" si="2"/>
        <v>41682</v>
      </c>
      <c r="I7" s="3">
        <v>92.5</v>
      </c>
      <c r="J7" s="3">
        <f t="shared" si="0"/>
        <v>41.75896720572716</v>
      </c>
      <c r="K7" s="3">
        <f t="shared" si="3"/>
        <v>41759</v>
      </c>
    </row>
    <row r="8" spans="1:11">
      <c r="A8" s="3">
        <v>90</v>
      </c>
      <c r="B8" s="3">
        <v>41.806055657628995</v>
      </c>
      <c r="C8" s="3">
        <f t="shared" si="1"/>
        <v>41806</v>
      </c>
      <c r="D8" s="3"/>
      <c r="E8" s="3">
        <v>90</v>
      </c>
      <c r="F8" s="4">
        <v>41.578858353433198</v>
      </c>
      <c r="G8" s="3">
        <f t="shared" si="2"/>
        <v>41579</v>
      </c>
      <c r="I8" s="3">
        <v>90</v>
      </c>
      <c r="J8" s="3">
        <f t="shared" si="0"/>
        <v>41.692457005531097</v>
      </c>
      <c r="K8" s="3">
        <f t="shared" si="3"/>
        <v>41692</v>
      </c>
    </row>
    <row r="9" spans="1:11">
      <c r="A9" s="3">
        <v>87.5</v>
      </c>
      <c r="B9" s="3">
        <v>41.780477039982323</v>
      </c>
      <c r="C9" s="3">
        <f t="shared" si="1"/>
        <v>41780</v>
      </c>
      <c r="D9" s="3"/>
      <c r="E9" s="3">
        <v>87.5</v>
      </c>
      <c r="F9" s="4">
        <v>41.323775945378145</v>
      </c>
      <c r="G9" s="3">
        <f t="shared" si="2"/>
        <v>41324</v>
      </c>
      <c r="I9" s="3">
        <v>87.5</v>
      </c>
      <c r="J9" s="3">
        <f t="shared" si="0"/>
        <v>41.55212649268023</v>
      </c>
      <c r="K9" s="3">
        <f t="shared" si="3"/>
        <v>41552</v>
      </c>
    </row>
    <row r="10" spans="1:11">
      <c r="A10" s="3">
        <v>85</v>
      </c>
      <c r="B10" s="3">
        <v>41.658428603070142</v>
      </c>
      <c r="C10" s="3">
        <f t="shared" si="1"/>
        <v>41658</v>
      </c>
      <c r="D10" s="3"/>
      <c r="E10" s="3">
        <v>85</v>
      </c>
      <c r="F10" s="4">
        <v>41.078077300170037</v>
      </c>
      <c r="G10" s="3">
        <f t="shared" si="2"/>
        <v>41078</v>
      </c>
      <c r="I10" s="3">
        <v>85</v>
      </c>
      <c r="J10" s="3">
        <f t="shared" si="0"/>
        <v>41.368252951620093</v>
      </c>
      <c r="K10" s="3">
        <f t="shared" si="3"/>
        <v>41368</v>
      </c>
    </row>
    <row r="11" spans="1:11">
      <c r="A11" s="3">
        <v>82.5</v>
      </c>
      <c r="B11" s="3">
        <v>41.462634887069541</v>
      </c>
      <c r="C11" s="3">
        <f t="shared" si="1"/>
        <v>41463</v>
      </c>
      <c r="D11" s="3"/>
      <c r="E11" s="3">
        <v>82.5</v>
      </c>
      <c r="F11" s="4">
        <v>40.835041180940721</v>
      </c>
      <c r="G11" s="3">
        <f t="shared" si="2"/>
        <v>40835</v>
      </c>
      <c r="I11" s="3">
        <v>82.5</v>
      </c>
      <c r="J11" s="3">
        <f t="shared" si="0"/>
        <v>41.148838034005131</v>
      </c>
      <c r="K11" s="3">
        <f t="shared" si="3"/>
        <v>41149</v>
      </c>
    </row>
    <row r="12" spans="1:11">
      <c r="A12" s="3">
        <v>80</v>
      </c>
      <c r="B12" s="3">
        <v>41.308819654758295</v>
      </c>
      <c r="C12" s="3">
        <f t="shared" si="1"/>
        <v>41309</v>
      </c>
      <c r="D12" s="3"/>
      <c r="E12" s="3">
        <v>80</v>
      </c>
      <c r="F12" s="4">
        <v>40.63026276257245</v>
      </c>
      <c r="G12" s="3">
        <f t="shared" si="2"/>
        <v>40630</v>
      </c>
      <c r="I12" s="3">
        <v>80</v>
      </c>
      <c r="J12" s="3">
        <f t="shared" si="0"/>
        <v>40.969541208665376</v>
      </c>
      <c r="K12" s="3">
        <f t="shared" si="3"/>
        <v>40970</v>
      </c>
    </row>
    <row r="13" spans="1:11">
      <c r="A13" s="3">
        <v>77.5</v>
      </c>
      <c r="B13" s="3">
        <v>41.166555124645647</v>
      </c>
      <c r="C13" s="3">
        <f t="shared" si="1"/>
        <v>41167</v>
      </c>
      <c r="D13" s="3"/>
      <c r="E13" s="3">
        <v>77.5</v>
      </c>
      <c r="F13" s="4">
        <v>40.435754477798717</v>
      </c>
      <c r="G13" s="3">
        <f t="shared" si="2"/>
        <v>40436</v>
      </c>
      <c r="I13" s="3">
        <v>77.5</v>
      </c>
      <c r="J13" s="3">
        <f t="shared" si="0"/>
        <v>40.801154801222182</v>
      </c>
      <c r="K13" s="3">
        <f t="shared" si="3"/>
        <v>40801</v>
      </c>
    </row>
    <row r="14" spans="1:11">
      <c r="A14" s="3">
        <v>75</v>
      </c>
      <c r="B14" s="3">
        <v>41.047650436507936</v>
      </c>
      <c r="C14" s="3">
        <f t="shared" si="1"/>
        <v>41048</v>
      </c>
      <c r="D14" s="3"/>
      <c r="E14" s="3">
        <v>75</v>
      </c>
      <c r="F14" s="4">
        <v>40.26622873998398</v>
      </c>
      <c r="G14" s="3">
        <f t="shared" si="2"/>
        <v>40266</v>
      </c>
      <c r="I14" s="3">
        <v>75</v>
      </c>
      <c r="J14" s="3">
        <f t="shared" si="0"/>
        <v>40.656939588245962</v>
      </c>
      <c r="K14" s="3">
        <f t="shared" si="3"/>
        <v>40657</v>
      </c>
    </row>
    <row r="15" spans="1:11">
      <c r="A15" s="3">
        <v>72.5</v>
      </c>
      <c r="B15" s="3">
        <v>40.928176087808581</v>
      </c>
      <c r="C15" s="3">
        <f t="shared" si="1"/>
        <v>40928</v>
      </c>
      <c r="D15" s="3"/>
      <c r="E15" s="3">
        <v>72.5</v>
      </c>
      <c r="F15" s="4">
        <v>40.10040365668727</v>
      </c>
      <c r="G15" s="3">
        <f t="shared" si="2"/>
        <v>40100</v>
      </c>
      <c r="I15" s="3">
        <v>72.5</v>
      </c>
      <c r="J15" s="3">
        <f t="shared" si="0"/>
        <v>40.514289872247929</v>
      </c>
      <c r="K15" s="3">
        <f t="shared" si="3"/>
        <v>40514</v>
      </c>
    </row>
    <row r="16" spans="1:11">
      <c r="A16" s="3">
        <v>70</v>
      </c>
      <c r="B16" s="3">
        <v>40.837712907668454</v>
      </c>
      <c r="C16" s="3">
        <f t="shared" si="1"/>
        <v>40838</v>
      </c>
      <c r="D16" s="3"/>
      <c r="E16" s="3">
        <v>70</v>
      </c>
      <c r="F16" s="4">
        <v>39.969288528911548</v>
      </c>
      <c r="G16" s="3">
        <f t="shared" si="2"/>
        <v>39969</v>
      </c>
      <c r="I16" s="3">
        <v>70</v>
      </c>
      <c r="J16" s="3">
        <f t="shared" si="0"/>
        <v>40.403500718290005</v>
      </c>
      <c r="K16" s="3">
        <f t="shared" si="3"/>
        <v>40404</v>
      </c>
    </row>
    <row r="17" spans="1:11">
      <c r="A17" s="3">
        <v>67.5</v>
      </c>
      <c r="B17" s="3">
        <v>40.747827358490831</v>
      </c>
      <c r="C17" s="3">
        <f t="shared" si="1"/>
        <v>40748</v>
      </c>
      <c r="D17" s="3"/>
      <c r="E17" s="3">
        <v>67.5</v>
      </c>
      <c r="F17" s="4">
        <v>39.844209111019431</v>
      </c>
      <c r="G17" s="3">
        <f t="shared" si="2"/>
        <v>39844</v>
      </c>
      <c r="I17" s="3">
        <v>67.5</v>
      </c>
      <c r="J17" s="3">
        <f t="shared" si="0"/>
        <v>40.296018234755131</v>
      </c>
      <c r="K17" s="3">
        <f t="shared" si="3"/>
        <v>40296</v>
      </c>
    </row>
    <row r="18" spans="1:11">
      <c r="A18" s="3">
        <v>65</v>
      </c>
      <c r="B18" s="3">
        <v>40.680542875267754</v>
      </c>
      <c r="C18" s="3">
        <f t="shared" si="1"/>
        <v>40681</v>
      </c>
      <c r="D18" s="3"/>
      <c r="E18" s="3">
        <v>65</v>
      </c>
      <c r="F18" s="4">
        <v>39.748527899930394</v>
      </c>
      <c r="G18" s="3">
        <f t="shared" si="2"/>
        <v>39749</v>
      </c>
      <c r="I18" s="3">
        <v>65</v>
      </c>
      <c r="J18" s="3">
        <f t="shared" si="0"/>
        <v>40.214535387599071</v>
      </c>
      <c r="K18" s="3">
        <f t="shared" si="3"/>
        <v>40215</v>
      </c>
    </row>
    <row r="19" spans="1:11">
      <c r="A19" s="3">
        <v>62.5</v>
      </c>
      <c r="B19" s="3">
        <v>40.624548584288874</v>
      </c>
      <c r="C19" s="3">
        <f t="shared" si="1"/>
        <v>40625</v>
      </c>
      <c r="D19" s="3"/>
      <c r="E19" s="3">
        <v>62.5</v>
      </c>
      <c r="F19" s="4">
        <v>39.670855920577623</v>
      </c>
      <c r="G19" s="3">
        <f t="shared" si="2"/>
        <v>39671</v>
      </c>
      <c r="I19" s="3">
        <v>62.5</v>
      </c>
      <c r="J19" s="3">
        <f t="shared" si="0"/>
        <v>40.147702252433248</v>
      </c>
      <c r="K19" s="3">
        <f t="shared" si="3"/>
        <v>40148</v>
      </c>
    </row>
    <row r="20" spans="1:11">
      <c r="A20" s="3">
        <v>60</v>
      </c>
      <c r="B20" s="3">
        <v>40.500272854769328</v>
      </c>
      <c r="C20" s="3">
        <f t="shared" si="1"/>
        <v>40500</v>
      </c>
      <c r="D20" s="3"/>
      <c r="E20" s="3">
        <v>60</v>
      </c>
      <c r="F20" s="4">
        <v>39.530229128722688</v>
      </c>
      <c r="G20" s="3">
        <f t="shared" si="2"/>
        <v>39530</v>
      </c>
      <c r="I20" s="3">
        <v>60</v>
      </c>
      <c r="J20" s="3">
        <f t="shared" si="0"/>
        <v>40.015250991746008</v>
      </c>
      <c r="K20" s="3">
        <f t="shared" si="3"/>
        <v>40015</v>
      </c>
    </row>
    <row r="21" spans="1:11">
      <c r="A21" s="3">
        <v>57.5</v>
      </c>
      <c r="B21" s="3">
        <v>40.496111647222222</v>
      </c>
      <c r="C21" s="3">
        <f t="shared" si="1"/>
        <v>40496</v>
      </c>
      <c r="D21" s="3"/>
      <c r="E21" s="3">
        <v>57.5</v>
      </c>
      <c r="F21" s="4">
        <v>39.514170757839281</v>
      </c>
      <c r="G21" s="3">
        <f t="shared" si="2"/>
        <v>39514</v>
      </c>
      <c r="I21" s="3">
        <v>57.5</v>
      </c>
      <c r="J21" s="3">
        <f t="shared" si="0"/>
        <v>40.005141202530751</v>
      </c>
      <c r="K21" s="3">
        <f t="shared" si="3"/>
        <v>40005</v>
      </c>
    </row>
    <row r="22" spans="1:11">
      <c r="A22" s="3">
        <v>55</v>
      </c>
      <c r="B22" s="3">
        <v>40.429151607232605</v>
      </c>
      <c r="C22" s="3">
        <f t="shared" si="1"/>
        <v>40429</v>
      </c>
      <c r="D22" s="3"/>
      <c r="E22" s="3">
        <v>55</v>
      </c>
      <c r="F22" s="4">
        <v>39.427944186373871</v>
      </c>
      <c r="G22" s="3">
        <f t="shared" si="2"/>
        <v>39428</v>
      </c>
      <c r="I22" s="3">
        <v>55</v>
      </c>
      <c r="J22" s="3">
        <f t="shared" si="0"/>
        <v>39.928547896803238</v>
      </c>
      <c r="K22" s="3">
        <f t="shared" si="3"/>
        <v>39929</v>
      </c>
    </row>
    <row r="23" spans="1:11">
      <c r="A23" s="3">
        <v>52.5</v>
      </c>
      <c r="B23" s="3">
        <v>40.451305707676667</v>
      </c>
      <c r="C23" s="3">
        <f t="shared" si="1"/>
        <v>40451</v>
      </c>
      <c r="D23" s="3"/>
      <c r="E23" s="3">
        <v>52.5</v>
      </c>
      <c r="F23" s="4">
        <v>39.408977520307538</v>
      </c>
      <c r="G23" s="3">
        <f t="shared" si="2"/>
        <v>39409</v>
      </c>
      <c r="I23" s="3">
        <v>52.5</v>
      </c>
      <c r="J23" s="3">
        <f t="shared" si="0"/>
        <v>39.930141613992106</v>
      </c>
      <c r="K23" s="3">
        <f t="shared" si="3"/>
        <v>39930</v>
      </c>
    </row>
    <row r="24" spans="1:11">
      <c r="A24" s="3">
        <v>50</v>
      </c>
      <c r="B24" s="3">
        <v>40.407477200079292</v>
      </c>
      <c r="C24" s="3">
        <f t="shared" si="1"/>
        <v>40407</v>
      </c>
      <c r="D24" s="3"/>
      <c r="E24" s="3">
        <v>50</v>
      </c>
      <c r="F24" s="4">
        <v>39.333029501501478</v>
      </c>
      <c r="G24" s="3">
        <f t="shared" si="2"/>
        <v>39333</v>
      </c>
      <c r="I24" s="3">
        <v>50</v>
      </c>
      <c r="J24" s="3">
        <f t="shared" si="0"/>
        <v>39.870253350790385</v>
      </c>
      <c r="K24" s="3">
        <f t="shared" si="3"/>
        <v>39870</v>
      </c>
    </row>
    <row r="25" spans="1:11">
      <c r="A25" s="3">
        <v>47.5</v>
      </c>
      <c r="B25" s="3">
        <v>40.397663236242593</v>
      </c>
      <c r="C25" s="3">
        <f t="shared" si="1"/>
        <v>40398</v>
      </c>
      <c r="D25" s="3"/>
      <c r="E25" s="3">
        <v>47.5</v>
      </c>
      <c r="F25" s="4">
        <v>39.310314556630566</v>
      </c>
      <c r="G25" s="3">
        <f t="shared" si="2"/>
        <v>39310</v>
      </c>
      <c r="I25" s="3">
        <v>47.5</v>
      </c>
      <c r="J25" s="3">
        <f t="shared" si="0"/>
        <v>39.853988896436576</v>
      </c>
      <c r="K25" s="3">
        <f t="shared" si="3"/>
        <v>39854</v>
      </c>
    </row>
    <row r="26" spans="1:11">
      <c r="A26" s="3">
        <v>45</v>
      </c>
      <c r="B26" s="3">
        <v>40.335669880532066</v>
      </c>
      <c r="C26" s="3">
        <f t="shared" si="1"/>
        <v>40336</v>
      </c>
      <c r="D26" s="3"/>
      <c r="E26" s="3">
        <v>45</v>
      </c>
      <c r="F26" s="4">
        <v>39.241842584283695</v>
      </c>
      <c r="G26" s="3">
        <f t="shared" si="2"/>
        <v>39242</v>
      </c>
      <c r="I26" s="3">
        <v>45</v>
      </c>
      <c r="J26" s="3">
        <f t="shared" si="0"/>
        <v>39.788756232407877</v>
      </c>
      <c r="K26" s="3">
        <f t="shared" si="3"/>
        <v>39789</v>
      </c>
    </row>
    <row r="27" spans="1:11">
      <c r="A27" s="3">
        <v>42.5</v>
      </c>
      <c r="B27" s="3">
        <v>40.289432968406309</v>
      </c>
      <c r="C27" s="3">
        <f t="shared" si="1"/>
        <v>40289</v>
      </c>
      <c r="D27" s="3"/>
      <c r="E27" s="3">
        <v>42.5</v>
      </c>
      <c r="F27" s="4">
        <v>39.190671468230093</v>
      </c>
      <c r="G27" s="3">
        <f t="shared" si="2"/>
        <v>39191</v>
      </c>
      <c r="I27" s="3">
        <v>42.5</v>
      </c>
      <c r="J27" s="3">
        <f t="shared" si="0"/>
        <v>39.740052218318198</v>
      </c>
      <c r="K27" s="3">
        <f t="shared" si="3"/>
        <v>39740</v>
      </c>
    </row>
    <row r="28" spans="1:11">
      <c r="A28" s="3">
        <v>40</v>
      </c>
      <c r="B28" s="3">
        <v>40.234218636508693</v>
      </c>
      <c r="C28" s="3">
        <f t="shared" si="1"/>
        <v>40234</v>
      </c>
      <c r="D28" s="3"/>
      <c r="E28" s="3">
        <v>40</v>
      </c>
      <c r="F28" s="4">
        <v>39.130477932104334</v>
      </c>
      <c r="G28" s="3">
        <f t="shared" si="2"/>
        <v>39130</v>
      </c>
      <c r="I28" s="3">
        <v>40</v>
      </c>
      <c r="J28" s="3">
        <f t="shared" si="0"/>
        <v>39.682348284306514</v>
      </c>
      <c r="K28" s="3">
        <f t="shared" si="3"/>
        <v>39682</v>
      </c>
    </row>
    <row r="29" spans="1:11">
      <c r="A29" s="3">
        <v>37.5</v>
      </c>
      <c r="B29" s="3">
        <v>40.194215540780149</v>
      </c>
      <c r="C29" s="3">
        <f t="shared" si="1"/>
        <v>40194</v>
      </c>
      <c r="D29" s="3"/>
      <c r="E29" s="3">
        <v>37.5</v>
      </c>
      <c r="F29" s="4">
        <v>39.082063071099071</v>
      </c>
      <c r="G29" s="3">
        <f t="shared" si="2"/>
        <v>39082</v>
      </c>
      <c r="I29" s="3">
        <v>37.5</v>
      </c>
      <c r="J29" s="3">
        <f t="shared" si="0"/>
        <v>39.63813930593961</v>
      </c>
      <c r="K29" s="3">
        <f t="shared" si="3"/>
        <v>39638</v>
      </c>
    </row>
    <row r="30" spans="1:11">
      <c r="A30" s="3">
        <v>35</v>
      </c>
      <c r="B30" s="3">
        <v>40.161472145821328</v>
      </c>
      <c r="C30" s="3">
        <f t="shared" si="1"/>
        <v>40161</v>
      </c>
      <c r="D30" s="3"/>
      <c r="E30" s="3">
        <v>35</v>
      </c>
      <c r="F30" s="4">
        <v>39.036561962854009</v>
      </c>
      <c r="G30" s="3">
        <f t="shared" si="2"/>
        <v>39037</v>
      </c>
      <c r="I30" s="3">
        <v>35</v>
      </c>
      <c r="J30" s="3">
        <f t="shared" si="0"/>
        <v>39.599017054337665</v>
      </c>
      <c r="K30" s="3">
        <f t="shared" si="3"/>
        <v>39599</v>
      </c>
    </row>
    <row r="31" spans="1:11">
      <c r="A31" s="3">
        <v>32.5</v>
      </c>
      <c r="B31" s="3">
        <v>40.13051905087903</v>
      </c>
      <c r="C31" s="3">
        <f t="shared" si="1"/>
        <v>40131</v>
      </c>
      <c r="D31" s="3"/>
      <c r="E31" s="3">
        <v>32.5</v>
      </c>
      <c r="F31" s="4">
        <v>38.987729983671166</v>
      </c>
      <c r="G31" s="3">
        <f t="shared" si="2"/>
        <v>38988</v>
      </c>
      <c r="I31" s="3">
        <v>32.5</v>
      </c>
      <c r="J31" s="3">
        <f t="shared" si="0"/>
        <v>39.559124517275094</v>
      </c>
      <c r="K31" s="3">
        <f t="shared" si="3"/>
        <v>39559</v>
      </c>
    </row>
    <row r="32" spans="1:11">
      <c r="A32" s="3">
        <v>30</v>
      </c>
      <c r="B32" s="3">
        <v>40.090264454391232</v>
      </c>
      <c r="C32" s="3">
        <f t="shared" si="1"/>
        <v>40090</v>
      </c>
      <c r="D32" s="3"/>
      <c r="E32" s="3">
        <v>30</v>
      </c>
      <c r="F32" s="4">
        <v>38.924581054804818</v>
      </c>
      <c r="G32" s="3">
        <f t="shared" si="2"/>
        <v>38925</v>
      </c>
      <c r="I32" s="3">
        <v>30</v>
      </c>
      <c r="J32" s="3">
        <f t="shared" si="0"/>
        <v>39.507422754598025</v>
      </c>
      <c r="K32" s="3">
        <f t="shared" si="3"/>
        <v>39507</v>
      </c>
    </row>
    <row r="33" spans="1:11">
      <c r="A33" s="3">
        <v>27.5</v>
      </c>
      <c r="B33" s="3">
        <v>40.048394273314862</v>
      </c>
      <c r="C33" s="3">
        <f t="shared" si="1"/>
        <v>40048</v>
      </c>
      <c r="D33" s="3"/>
      <c r="E33" s="3">
        <v>27.5</v>
      </c>
      <c r="F33" s="4">
        <v>38.860505147835767</v>
      </c>
      <c r="G33" s="3">
        <f t="shared" si="2"/>
        <v>38861</v>
      </c>
      <c r="I33" s="3">
        <v>27.5</v>
      </c>
      <c r="J33" s="3">
        <f t="shared" si="0"/>
        <v>39.454449710575318</v>
      </c>
      <c r="K33" s="3">
        <f t="shared" si="3"/>
        <v>39454</v>
      </c>
    </row>
    <row r="34" spans="1:11">
      <c r="A34" s="3">
        <v>25</v>
      </c>
      <c r="B34" s="3">
        <v>39.949586155075949</v>
      </c>
      <c r="C34" s="3">
        <f t="shared" si="1"/>
        <v>39950</v>
      </c>
      <c r="D34" s="3"/>
      <c r="E34" s="3">
        <v>25</v>
      </c>
      <c r="F34" s="4">
        <v>38.758388586040915</v>
      </c>
      <c r="G34" s="3">
        <f t="shared" si="2"/>
        <v>38758</v>
      </c>
      <c r="I34" s="3">
        <v>25</v>
      </c>
      <c r="J34" s="3">
        <f t="shared" si="0"/>
        <v>39.353987370558428</v>
      </c>
      <c r="K34" s="3">
        <f t="shared" si="3"/>
        <v>39354</v>
      </c>
    </row>
    <row r="35" spans="1:11">
      <c r="A35" s="3">
        <v>22.5</v>
      </c>
      <c r="B35" s="3">
        <v>39.840044902733126</v>
      </c>
      <c r="C35" s="3">
        <f t="shared" si="1"/>
        <v>39840</v>
      </c>
      <c r="D35" s="3"/>
      <c r="E35" s="3">
        <v>22.5</v>
      </c>
      <c r="F35" s="4">
        <v>38.727728406045834</v>
      </c>
      <c r="G35" s="3">
        <f t="shared" si="2"/>
        <v>38728</v>
      </c>
      <c r="I35" s="3">
        <v>22.5</v>
      </c>
      <c r="J35" s="3">
        <f t="shared" si="0"/>
        <v>39.283886654389477</v>
      </c>
      <c r="K35" s="3">
        <f t="shared" si="3"/>
        <v>39284</v>
      </c>
    </row>
    <row r="36" spans="1:11">
      <c r="A36" s="3">
        <v>20</v>
      </c>
      <c r="B36" s="3">
        <v>39.39998921376322</v>
      </c>
      <c r="C36" s="3">
        <f t="shared" si="1"/>
        <v>39400</v>
      </c>
      <c r="D36" s="3"/>
      <c r="E36" s="3">
        <v>20</v>
      </c>
      <c r="F36" s="4">
        <v>38.544778854166658</v>
      </c>
      <c r="G36" s="3">
        <f t="shared" si="2"/>
        <v>38545</v>
      </c>
      <c r="I36" s="3">
        <v>20</v>
      </c>
      <c r="J36" s="3">
        <f t="shared" si="0"/>
        <v>38.972384033964943</v>
      </c>
      <c r="K36" s="3">
        <f t="shared" si="3"/>
        <v>38972</v>
      </c>
    </row>
    <row r="37" spans="1:11">
      <c r="A37" s="3">
        <v>17.5</v>
      </c>
      <c r="B37" s="3">
        <v>38.739947472552565</v>
      </c>
      <c r="C37" s="3">
        <f t="shared" si="1"/>
        <v>38740</v>
      </c>
      <c r="D37" s="3"/>
      <c r="E37" s="3">
        <v>17.5</v>
      </c>
      <c r="F37" s="4">
        <v>38.161268365024995</v>
      </c>
      <c r="G37" s="3">
        <f t="shared" si="2"/>
        <v>38161</v>
      </c>
      <c r="I37" s="3">
        <v>17.5</v>
      </c>
      <c r="J37" s="3">
        <f t="shared" si="0"/>
        <v>38.450607918788776</v>
      </c>
      <c r="K37" s="3">
        <f t="shared" si="3"/>
        <v>38451</v>
      </c>
    </row>
    <row r="38" spans="1:11">
      <c r="A38" s="3">
        <v>15</v>
      </c>
      <c r="B38" s="3">
        <v>37.964675402977264</v>
      </c>
      <c r="C38" s="3">
        <f t="shared" si="1"/>
        <v>37965</v>
      </c>
      <c r="D38" s="3"/>
      <c r="E38" s="3">
        <v>15</v>
      </c>
      <c r="F38" s="4">
        <v>37.40258076313814</v>
      </c>
      <c r="G38" s="3">
        <f t="shared" si="2"/>
        <v>37403</v>
      </c>
      <c r="I38" s="3">
        <v>15</v>
      </c>
      <c r="J38" s="3">
        <f t="shared" si="0"/>
        <v>37.683628083057698</v>
      </c>
      <c r="K38" s="3">
        <f t="shared" si="3"/>
        <v>37684</v>
      </c>
    </row>
    <row r="39" spans="1:11">
      <c r="A39" s="3">
        <v>12.5</v>
      </c>
      <c r="B39" s="3">
        <v>37.628138015873006</v>
      </c>
      <c r="C39" s="3">
        <f t="shared" si="1"/>
        <v>37628</v>
      </c>
      <c r="D39" s="3"/>
      <c r="E39" s="3">
        <v>12.5</v>
      </c>
      <c r="F39" s="4">
        <v>36.974588025210075</v>
      </c>
      <c r="G39" s="3">
        <f t="shared" si="2"/>
        <v>36975</v>
      </c>
      <c r="I39" s="3">
        <v>12.5</v>
      </c>
      <c r="J39" s="3">
        <f t="shared" si="0"/>
        <v>37.301363020541544</v>
      </c>
      <c r="K39" s="3">
        <f t="shared" si="3"/>
        <v>37301</v>
      </c>
    </row>
    <row r="40" spans="1:11">
      <c r="A40" s="3">
        <v>10</v>
      </c>
      <c r="B40" s="3">
        <v>37.246997156076027</v>
      </c>
      <c r="C40" s="3">
        <f t="shared" si="1"/>
        <v>37247</v>
      </c>
      <c r="D40" s="3"/>
      <c r="E40" s="3">
        <v>10</v>
      </c>
      <c r="F40" s="4">
        <v>36.527093179698518</v>
      </c>
      <c r="G40" s="3">
        <f t="shared" si="2"/>
        <v>36527</v>
      </c>
      <c r="I40" s="3">
        <v>10</v>
      </c>
      <c r="J40" s="3">
        <f t="shared" si="0"/>
        <v>36.887045167887273</v>
      </c>
      <c r="K40" s="3">
        <f t="shared" si="3"/>
        <v>36887</v>
      </c>
    </row>
    <row r="41" spans="1:11">
      <c r="A41" s="3">
        <v>7.5</v>
      </c>
      <c r="B41" s="3">
        <v>37.019660959324469</v>
      </c>
      <c r="C41" s="3">
        <f t="shared" si="1"/>
        <v>37020</v>
      </c>
      <c r="D41" s="3"/>
      <c r="E41" s="3">
        <v>7.5</v>
      </c>
      <c r="F41" s="4">
        <v>36.235848218486424</v>
      </c>
      <c r="G41" s="3">
        <f t="shared" si="2"/>
        <v>36236</v>
      </c>
      <c r="I41" s="3">
        <v>7.5</v>
      </c>
      <c r="J41" s="3">
        <f t="shared" si="0"/>
        <v>36.627754588905447</v>
      </c>
      <c r="K41" s="3">
        <f t="shared" si="3"/>
        <v>36628</v>
      </c>
    </row>
    <row r="42" spans="1:11">
      <c r="A42" s="3">
        <v>5</v>
      </c>
      <c r="B42" s="3">
        <v>36.498882736759228</v>
      </c>
      <c r="C42" s="3">
        <f t="shared" si="1"/>
        <v>36499</v>
      </c>
      <c r="D42" s="3"/>
      <c r="E42" s="3">
        <v>5</v>
      </c>
      <c r="F42" s="4">
        <v>35.575298887839104</v>
      </c>
      <c r="G42" s="3">
        <f t="shared" si="2"/>
        <v>35575</v>
      </c>
      <c r="I42" s="3">
        <v>5</v>
      </c>
      <c r="J42" s="3">
        <f t="shared" si="0"/>
        <v>36.037090812299169</v>
      </c>
      <c r="K42" s="3">
        <f t="shared" si="3"/>
        <v>36037</v>
      </c>
    </row>
    <row r="43" spans="1:11">
      <c r="A43" s="3">
        <v>2.5</v>
      </c>
      <c r="B43" s="3">
        <v>35.855770699757301</v>
      </c>
      <c r="C43" s="3">
        <f t="shared" si="1"/>
        <v>35856</v>
      </c>
      <c r="D43" s="3"/>
      <c r="E43" s="3">
        <v>2.5</v>
      </c>
      <c r="F43" s="4">
        <v>34.803040751810236</v>
      </c>
      <c r="G43" s="3">
        <f t="shared" si="2"/>
        <v>34803</v>
      </c>
      <c r="I43" s="3">
        <v>2.5</v>
      </c>
      <c r="J43" s="3">
        <f t="shared" si="0"/>
        <v>35.329405725783772</v>
      </c>
      <c r="K43" s="3">
        <f t="shared" si="3"/>
        <v>35329</v>
      </c>
    </row>
    <row r="44" spans="1:11">
      <c r="A44" s="3">
        <v>0</v>
      </c>
      <c r="B44" s="3">
        <v>30</v>
      </c>
      <c r="C44" s="3">
        <f t="shared" si="1"/>
        <v>30000</v>
      </c>
      <c r="D44" s="3"/>
      <c r="E44" s="3">
        <v>0</v>
      </c>
      <c r="F44" s="3">
        <v>30</v>
      </c>
      <c r="G44" s="3">
        <f t="shared" si="2"/>
        <v>30000</v>
      </c>
      <c r="I44" s="3">
        <v>0</v>
      </c>
      <c r="J44" s="3">
        <f t="shared" si="0"/>
        <v>30</v>
      </c>
      <c r="K44" s="3">
        <f t="shared" si="3"/>
        <v>30000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15"/>
  <sheetViews>
    <sheetView workbookViewId="0">
      <selection activeCell="G5" sqref="G5"/>
    </sheetView>
  </sheetViews>
  <sheetFormatPr defaultRowHeight="16.5"/>
  <sheetData>
    <row r="2" spans="1:2">
      <c r="B2" s="5" t="s">
        <v>12</v>
      </c>
    </row>
    <row r="3" spans="1:2">
      <c r="A3" t="s">
        <v>13</v>
      </c>
      <c r="B3" s="6" t="s">
        <v>14</v>
      </c>
    </row>
    <row r="4" spans="1:2">
      <c r="A4" t="s">
        <v>13</v>
      </c>
      <c r="B4" s="6" t="s">
        <v>15</v>
      </c>
    </row>
    <row r="5" spans="1:2">
      <c r="A5" t="s">
        <v>13</v>
      </c>
      <c r="B5" s="6" t="s">
        <v>16</v>
      </c>
    </row>
    <row r="6" spans="1:2">
      <c r="A6" t="s">
        <v>13</v>
      </c>
      <c r="B6" s="6" t="s">
        <v>17</v>
      </c>
    </row>
    <row r="7" spans="1:2">
      <c r="A7" t="s">
        <v>13</v>
      </c>
      <c r="B7" s="6" t="s">
        <v>18</v>
      </c>
    </row>
    <row r="8" spans="1:2">
      <c r="B8" s="7" t="s">
        <v>19</v>
      </c>
    </row>
    <row r="9" spans="1:2">
      <c r="B9" s="7"/>
    </row>
    <row r="10" spans="1:2">
      <c r="B10" s="5" t="s">
        <v>20</v>
      </c>
    </row>
    <row r="11" spans="1:2">
      <c r="A11" t="s">
        <v>13</v>
      </c>
      <c r="B11" s="6" t="s">
        <v>21</v>
      </c>
    </row>
    <row r="12" spans="1:2">
      <c r="A12" t="s">
        <v>13</v>
      </c>
      <c r="B12" s="6" t="s">
        <v>22</v>
      </c>
    </row>
    <row r="13" spans="1:2">
      <c r="A13" t="s">
        <v>13</v>
      </c>
      <c r="B13" s="6" t="s">
        <v>23</v>
      </c>
    </row>
    <row r="14" spans="1:2">
      <c r="A14" t="s">
        <v>13</v>
      </c>
      <c r="B14" s="6" t="s">
        <v>24</v>
      </c>
    </row>
    <row r="15" spans="1:2">
      <c r="B15" s="7" t="s">
        <v>19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AE43"/>
  <sheetViews>
    <sheetView topLeftCell="B1" workbookViewId="0">
      <selection activeCell="N3" sqref="N3:O43"/>
    </sheetView>
  </sheetViews>
  <sheetFormatPr defaultRowHeight="15.75"/>
  <cols>
    <col min="1" max="16384" width="9" style="9"/>
  </cols>
  <sheetData>
    <row r="1" spans="2:31">
      <c r="B1" s="9" t="s">
        <v>33</v>
      </c>
      <c r="C1" s="9" t="s">
        <v>35</v>
      </c>
      <c r="F1" s="9" t="s">
        <v>34</v>
      </c>
      <c r="G1" s="9" t="s">
        <v>35</v>
      </c>
      <c r="J1" s="9" t="s">
        <v>42</v>
      </c>
      <c r="K1" s="9" t="s">
        <v>35</v>
      </c>
      <c r="N1" s="9" t="s">
        <v>43</v>
      </c>
      <c r="O1" s="9" t="s">
        <v>35</v>
      </c>
      <c r="R1" s="9" t="s">
        <v>42</v>
      </c>
      <c r="S1" s="9" t="s">
        <v>44</v>
      </c>
      <c r="U1" s="9" t="s">
        <v>43</v>
      </c>
      <c r="V1" s="9" t="s">
        <v>44</v>
      </c>
      <c r="X1" s="9" t="s">
        <v>37</v>
      </c>
      <c r="AA1" s="9" t="s">
        <v>36</v>
      </c>
      <c r="AD1" s="9" t="s">
        <v>39</v>
      </c>
    </row>
    <row r="2" spans="2:31">
      <c r="B2" s="9" t="s">
        <v>1</v>
      </c>
      <c r="C2" s="9" t="s">
        <v>3</v>
      </c>
      <c r="D2" s="9" t="s">
        <v>38</v>
      </c>
      <c r="F2" s="9" t="s">
        <v>1</v>
      </c>
      <c r="G2" s="9" t="s">
        <v>3</v>
      </c>
      <c r="H2" s="9" t="s">
        <v>38</v>
      </c>
      <c r="J2" s="9" t="s">
        <v>1</v>
      </c>
      <c r="K2" s="9" t="s">
        <v>3</v>
      </c>
      <c r="L2" s="9" t="s">
        <v>38</v>
      </c>
      <c r="N2" s="9" t="s">
        <v>1</v>
      </c>
      <c r="O2" s="9" t="s">
        <v>3</v>
      </c>
      <c r="P2" s="9" t="s">
        <v>38</v>
      </c>
      <c r="R2" s="9" t="s">
        <v>1</v>
      </c>
      <c r="S2" s="9" t="s">
        <v>3</v>
      </c>
      <c r="U2" s="9" t="s">
        <v>1</v>
      </c>
      <c r="V2" s="9" t="s">
        <v>3</v>
      </c>
      <c r="X2" s="9" t="s">
        <v>1</v>
      </c>
      <c r="Y2" s="9" t="s">
        <v>41</v>
      </c>
      <c r="AA2" s="11" t="s">
        <v>1</v>
      </c>
      <c r="AB2" s="10" t="s">
        <v>41</v>
      </c>
      <c r="AD2" s="11" t="s">
        <v>1</v>
      </c>
      <c r="AE2" s="10" t="s">
        <v>40</v>
      </c>
    </row>
    <row r="3" spans="2:31">
      <c r="B3" s="9">
        <v>100</v>
      </c>
      <c r="C3" s="10">
        <v>41.92924</v>
      </c>
      <c r="D3" s="12">
        <f t="shared" ref="D3:D43" si="0">(C3/10-Y3)/2</f>
        <v>3.9620000000000211E-3</v>
      </c>
      <c r="E3" s="12"/>
      <c r="F3" s="9">
        <v>100</v>
      </c>
      <c r="G3" s="9">
        <v>41.946190000000001</v>
      </c>
      <c r="H3" s="12">
        <f t="shared" ref="H3:H43" si="1">(G3/10-Y3)/2</f>
        <v>4.8095000000003552E-3</v>
      </c>
      <c r="J3" s="9">
        <v>100</v>
      </c>
      <c r="K3" s="9">
        <f t="shared" ref="K3:K43" si="2">C3-AE3*10</f>
        <v>42.039239999999999</v>
      </c>
      <c r="L3" s="9">
        <f>(K3-AB3*10)/2</f>
        <v>3.9620000000002875E-2</v>
      </c>
      <c r="N3" s="9">
        <v>100</v>
      </c>
      <c r="O3" s="9">
        <f t="shared" ref="O3:O43" si="3">G3-AE3*10</f>
        <v>42.056190000000001</v>
      </c>
      <c r="P3" s="9">
        <f>(O3-AB3*10)/2</f>
        <v>4.8095000000003552E-2</v>
      </c>
      <c r="R3" s="9">
        <v>100</v>
      </c>
      <c r="S3" s="9">
        <f>AB3*10+L3*4/3*2</f>
        <v>42.065653333333337</v>
      </c>
      <c r="U3" s="9">
        <v>100</v>
      </c>
      <c r="V3" s="9">
        <f>AB3*10+P3*4/3*2</f>
        <v>42.088253333333334</v>
      </c>
      <c r="X3" s="9">
        <v>100</v>
      </c>
      <c r="Y3" s="9">
        <v>4.1849999999999996</v>
      </c>
      <c r="AA3" s="9">
        <v>100</v>
      </c>
      <c r="AB3" s="10">
        <v>4.1959999999999997</v>
      </c>
      <c r="AD3" s="9">
        <v>100</v>
      </c>
      <c r="AE3" s="9">
        <f>Y3-AB3</f>
        <v>-1.1000000000000121E-2</v>
      </c>
    </row>
    <row r="4" spans="2:31">
      <c r="B4" s="9">
        <v>97.5</v>
      </c>
      <c r="C4" s="10">
        <v>41.85139169607843</v>
      </c>
      <c r="D4" s="12">
        <f t="shared" si="0"/>
        <v>1.4718022303921163E-2</v>
      </c>
      <c r="E4" s="12"/>
      <c r="F4" s="9">
        <v>97.5</v>
      </c>
      <c r="G4" s="9">
        <v>41.826103901273882</v>
      </c>
      <c r="H4" s="12">
        <f t="shared" si="1"/>
        <v>1.3453632563694029E-2</v>
      </c>
      <c r="J4" s="9">
        <v>97.5</v>
      </c>
      <c r="K4" s="9">
        <f t="shared" si="2"/>
        <v>41.893032321078422</v>
      </c>
      <c r="L4" s="9">
        <f t="shared" ref="L4:L43" si="4">(K4-AB4*10)/2</f>
        <v>0.1471802230392143</v>
      </c>
      <c r="N4" s="9">
        <v>97.5</v>
      </c>
      <c r="O4" s="9">
        <f t="shared" si="3"/>
        <v>41.867744526273874</v>
      </c>
      <c r="P4" s="9">
        <f t="shared" ref="P4:P43" si="5">(O4-AB4*10)/2</f>
        <v>0.13453632563694029</v>
      </c>
      <c r="R4" s="9">
        <v>97.5</v>
      </c>
      <c r="S4" s="9">
        <f t="shared" ref="S4:S43" si="6">AB4*10+L4*4/3*2</f>
        <v>41.99115246977123</v>
      </c>
      <c r="U4" s="9">
        <v>97.5</v>
      </c>
      <c r="V4" s="9">
        <f t="shared" ref="V4:V43" si="7">AB4*10+P4*4/3*2</f>
        <v>41.957435410031835</v>
      </c>
      <c r="X4" s="9">
        <v>97.5</v>
      </c>
      <c r="Y4" s="9">
        <v>4.1557031250000005</v>
      </c>
      <c r="AA4" s="9">
        <v>97.5</v>
      </c>
      <c r="AB4" s="10">
        <v>4.1598671874999997</v>
      </c>
      <c r="AD4" s="9">
        <v>97.5</v>
      </c>
      <c r="AE4" s="9">
        <f t="shared" ref="AE4:AE43" si="8">Y4-AB4</f>
        <v>-4.1640624999992326E-3</v>
      </c>
    </row>
    <row r="5" spans="2:31">
      <c r="B5" s="9">
        <v>95</v>
      </c>
      <c r="C5" s="10">
        <v>41.771720890156914</v>
      </c>
      <c r="D5" s="12">
        <f t="shared" si="0"/>
        <v>2.4852581472825985E-2</v>
      </c>
      <c r="E5" s="12"/>
      <c r="F5" s="9">
        <v>95</v>
      </c>
      <c r="G5" s="9">
        <v>41.702390821167882</v>
      </c>
      <c r="H5" s="12">
        <f t="shared" si="1"/>
        <v>2.1386078023374555E-2</v>
      </c>
      <c r="J5" s="9">
        <v>95</v>
      </c>
      <c r="K5" s="9">
        <f t="shared" si="2"/>
        <v>41.745261746188042</v>
      </c>
      <c r="L5" s="9">
        <f t="shared" si="4"/>
        <v>0.24852581472826074</v>
      </c>
      <c r="N5" s="9">
        <v>95</v>
      </c>
      <c r="O5" s="9">
        <f t="shared" si="3"/>
        <v>41.67593167719901</v>
      </c>
      <c r="P5" s="9">
        <f t="shared" si="5"/>
        <v>0.21386078023374466</v>
      </c>
      <c r="R5" s="9">
        <v>95</v>
      </c>
      <c r="S5" s="9">
        <f t="shared" si="6"/>
        <v>41.910945622673552</v>
      </c>
      <c r="U5" s="9">
        <v>95</v>
      </c>
      <c r="V5" s="9">
        <f t="shared" si="7"/>
        <v>41.818505530688171</v>
      </c>
      <c r="X5" s="9">
        <v>95</v>
      </c>
      <c r="Y5" s="9">
        <v>4.1274669260700394</v>
      </c>
      <c r="AA5" s="9">
        <v>95</v>
      </c>
      <c r="AB5" s="10">
        <v>4.1248210116731521</v>
      </c>
      <c r="AD5" s="9">
        <v>95</v>
      </c>
      <c r="AE5" s="9">
        <f t="shared" si="8"/>
        <v>2.6459143968873278E-3</v>
      </c>
    </row>
    <row r="6" spans="2:31">
      <c r="B6" s="9">
        <v>92.5</v>
      </c>
      <c r="C6" s="10">
        <v>41.691091087665647</v>
      </c>
      <c r="D6" s="12">
        <f t="shared" si="0"/>
        <v>3.3589710633282532E-2</v>
      </c>
      <c r="E6" s="12"/>
      <c r="F6" s="9">
        <v>92.5</v>
      </c>
      <c r="G6" s="9">
        <v>41.574998589527027</v>
      </c>
      <c r="H6" s="12">
        <f t="shared" si="1"/>
        <v>2.7785085726351522E-2</v>
      </c>
      <c r="J6" s="9">
        <v>92.5</v>
      </c>
      <c r="K6" s="9">
        <f t="shared" si="2"/>
        <v>41.596286400165653</v>
      </c>
      <c r="L6" s="9">
        <f t="shared" si="4"/>
        <v>0.33589710633282976</v>
      </c>
      <c r="N6" s="9">
        <v>92.5</v>
      </c>
      <c r="O6" s="9">
        <f t="shared" si="3"/>
        <v>41.480193902027032</v>
      </c>
      <c r="P6" s="9">
        <f t="shared" si="5"/>
        <v>0.27785085726351966</v>
      </c>
      <c r="R6" s="9">
        <v>92.5</v>
      </c>
      <c r="S6" s="9">
        <f t="shared" si="6"/>
        <v>41.820217804387539</v>
      </c>
      <c r="U6" s="9">
        <v>92.5</v>
      </c>
      <c r="V6" s="9">
        <f t="shared" si="7"/>
        <v>41.665427806869381</v>
      </c>
      <c r="X6" s="9">
        <v>92.5</v>
      </c>
      <c r="Y6" s="9">
        <v>4.1019296874999993</v>
      </c>
      <c r="AA6" s="9">
        <v>92.5</v>
      </c>
      <c r="AB6" s="10">
        <v>4.0924492187499997</v>
      </c>
      <c r="AD6" s="9">
        <v>92.5</v>
      </c>
      <c r="AE6" s="9">
        <f t="shared" si="8"/>
        <v>9.4804687499996376E-3</v>
      </c>
    </row>
    <row r="7" spans="2:31">
      <c r="B7" s="9">
        <v>90</v>
      </c>
      <c r="C7" s="10">
        <v>41.612877182692309</v>
      </c>
      <c r="D7" s="12">
        <f t="shared" si="0"/>
        <v>4.2328684037339137E-2</v>
      </c>
      <c r="E7" s="12"/>
      <c r="F7" s="9">
        <v>90</v>
      </c>
      <c r="G7" s="9">
        <v>41.442479204545457</v>
      </c>
      <c r="H7" s="12">
        <f t="shared" si="1"/>
        <v>3.3808785129996632E-2</v>
      </c>
      <c r="J7" s="9">
        <v>90</v>
      </c>
      <c r="K7" s="9">
        <f t="shared" si="2"/>
        <v>41.458947221602813</v>
      </c>
      <c r="L7" s="9">
        <f t="shared" si="4"/>
        <v>0.42328684037339315</v>
      </c>
      <c r="N7" s="9">
        <v>90</v>
      </c>
      <c r="O7" s="9">
        <f t="shared" si="3"/>
        <v>41.288549243455961</v>
      </c>
      <c r="P7" s="9">
        <f t="shared" si="5"/>
        <v>0.33808785129996721</v>
      </c>
      <c r="R7" s="9">
        <v>90</v>
      </c>
      <c r="S7" s="9">
        <f t="shared" si="6"/>
        <v>41.741138448518406</v>
      </c>
      <c r="U7" s="9">
        <v>90</v>
      </c>
      <c r="V7" s="9">
        <f t="shared" si="7"/>
        <v>41.513941144322608</v>
      </c>
      <c r="X7" s="9">
        <v>90</v>
      </c>
      <c r="Y7" s="9">
        <v>4.0766303501945522</v>
      </c>
      <c r="AA7" s="9">
        <v>90</v>
      </c>
      <c r="AB7" s="10">
        <v>4.0612373540856028</v>
      </c>
      <c r="AD7" s="9">
        <v>90</v>
      </c>
      <c r="AE7" s="9">
        <f t="shared" si="8"/>
        <v>1.5392996108949397E-2</v>
      </c>
    </row>
    <row r="8" spans="2:31">
      <c r="B8" s="9">
        <v>87.5</v>
      </c>
      <c r="C8" s="10">
        <v>41.535357779986747</v>
      </c>
      <c r="D8" s="12">
        <f t="shared" si="0"/>
        <v>5.026788899933754E-2</v>
      </c>
      <c r="E8" s="12"/>
      <c r="F8" s="9">
        <v>87.5</v>
      </c>
      <c r="G8" s="9">
        <v>41.192831959033612</v>
      </c>
      <c r="H8" s="12">
        <f t="shared" si="1"/>
        <v>3.3141597951680701E-2</v>
      </c>
      <c r="J8" s="9">
        <v>87.5</v>
      </c>
      <c r="K8" s="9">
        <f t="shared" si="2"/>
        <v>41.314107779986749</v>
      </c>
      <c r="L8" s="9">
        <f t="shared" si="4"/>
        <v>0.50267888999337274</v>
      </c>
      <c r="N8" s="9">
        <v>87.5</v>
      </c>
      <c r="O8" s="9">
        <f t="shared" si="3"/>
        <v>40.971581959033614</v>
      </c>
      <c r="P8" s="9">
        <f t="shared" si="5"/>
        <v>0.33141597951680524</v>
      </c>
      <c r="R8" s="9">
        <v>87.5</v>
      </c>
      <c r="S8" s="9">
        <f t="shared" si="6"/>
        <v>41.649227039982328</v>
      </c>
      <c r="U8" s="9">
        <v>87.5</v>
      </c>
      <c r="V8" s="9">
        <f t="shared" si="7"/>
        <v>41.192525945378151</v>
      </c>
      <c r="X8" s="9">
        <v>87.5</v>
      </c>
      <c r="Y8" s="9">
        <v>4.0529999999999999</v>
      </c>
      <c r="AA8" s="9">
        <v>87.5</v>
      </c>
      <c r="AB8" s="10">
        <v>4.030875</v>
      </c>
      <c r="AD8" s="9">
        <v>87.5</v>
      </c>
      <c r="AE8" s="9">
        <f t="shared" si="8"/>
        <v>2.212499999999995E-2</v>
      </c>
    </row>
    <row r="9" spans="2:31">
      <c r="B9" s="9">
        <v>85</v>
      </c>
      <c r="C9" s="10">
        <v>41.39161442105263</v>
      </c>
      <c r="D9" s="12">
        <f t="shared" si="0"/>
        <v>5.479947105263161E-2</v>
      </c>
      <c r="E9" s="12"/>
      <c r="F9" s="9">
        <v>85</v>
      </c>
      <c r="G9" s="9">
        <v>40.956350943877553</v>
      </c>
      <c r="H9" s="12">
        <f t="shared" si="1"/>
        <v>3.3036297193877573E-2</v>
      </c>
      <c r="J9" s="9">
        <v>85</v>
      </c>
      <c r="K9" s="9">
        <f t="shared" si="2"/>
        <v>41.102005046052632</v>
      </c>
      <c r="L9" s="9">
        <f t="shared" si="4"/>
        <v>0.54799471052631432</v>
      </c>
      <c r="N9" s="9">
        <v>85</v>
      </c>
      <c r="O9" s="9">
        <f t="shared" si="3"/>
        <v>40.666741568877555</v>
      </c>
      <c r="P9" s="9">
        <f t="shared" si="5"/>
        <v>0.33036297193877573</v>
      </c>
      <c r="R9" s="9">
        <v>85</v>
      </c>
      <c r="S9" s="9">
        <f t="shared" si="6"/>
        <v>41.467334853070177</v>
      </c>
      <c r="U9" s="9">
        <v>85</v>
      </c>
      <c r="V9" s="9">
        <f t="shared" si="7"/>
        <v>40.886983550170072</v>
      </c>
      <c r="X9" s="9">
        <v>85</v>
      </c>
      <c r="Y9" s="9">
        <v>4.0295624999999999</v>
      </c>
      <c r="AA9" s="9">
        <v>85</v>
      </c>
      <c r="AB9" s="10">
        <v>4.0006015625</v>
      </c>
      <c r="AD9" s="9">
        <v>85</v>
      </c>
      <c r="AE9" s="9">
        <f t="shared" si="8"/>
        <v>2.896093749999995E-2</v>
      </c>
    </row>
    <row r="10" spans="2:31">
      <c r="B10" s="9">
        <v>82.5</v>
      </c>
      <c r="C10" s="10">
        <v>41.20612154011976</v>
      </c>
      <c r="D10" s="12">
        <f t="shared" si="0"/>
        <v>5.5967555605209718E-2</v>
      </c>
      <c r="E10" s="12"/>
      <c r="F10" s="9">
        <v>82.5</v>
      </c>
      <c r="G10" s="9">
        <v>40.735426260523148</v>
      </c>
      <c r="H10" s="12">
        <f t="shared" si="1"/>
        <v>3.2432791625379043E-2</v>
      </c>
      <c r="J10" s="9">
        <v>82.5</v>
      </c>
      <c r="K10" s="9">
        <f t="shared" si="2"/>
        <v>40.831880294983577</v>
      </c>
      <c r="L10" s="9">
        <f t="shared" si="4"/>
        <v>0.55967555605209895</v>
      </c>
      <c r="N10" s="9">
        <v>82.5</v>
      </c>
      <c r="O10" s="9">
        <f t="shared" si="3"/>
        <v>40.361185015386965</v>
      </c>
      <c r="P10" s="9">
        <f t="shared" si="5"/>
        <v>0.32432791625379309</v>
      </c>
      <c r="R10" s="9">
        <v>82.5</v>
      </c>
      <c r="S10" s="9">
        <f t="shared" si="6"/>
        <v>41.204997332351645</v>
      </c>
      <c r="U10" s="9">
        <v>82.5</v>
      </c>
      <c r="V10" s="9">
        <f t="shared" si="7"/>
        <v>40.577403626222825</v>
      </c>
      <c r="X10" s="9">
        <v>82.5</v>
      </c>
      <c r="Y10" s="9">
        <v>4.0086770428015566</v>
      </c>
      <c r="AA10" s="9">
        <v>82.5</v>
      </c>
      <c r="AB10" s="10">
        <v>3.9712529182879379</v>
      </c>
      <c r="AD10" s="9">
        <v>82.5</v>
      </c>
      <c r="AE10" s="9">
        <f t="shared" si="8"/>
        <v>3.7424124513618651E-2</v>
      </c>
    </row>
    <row r="11" spans="2:31">
      <c r="B11" s="9">
        <v>80</v>
      </c>
      <c r="C11" s="10">
        <v>41.040071772318754</v>
      </c>
      <c r="D11" s="12">
        <f t="shared" si="0"/>
        <v>5.8312182365937826E-2</v>
      </c>
      <c r="E11" s="12"/>
      <c r="F11" s="9">
        <v>80</v>
      </c>
      <c r="G11" s="9">
        <v>40.531154103179368</v>
      </c>
      <c r="H11" s="12">
        <f t="shared" si="1"/>
        <v>3.2866298908968528E-2</v>
      </c>
      <c r="J11" s="9">
        <v>80</v>
      </c>
      <c r="K11" s="9">
        <f t="shared" si="2"/>
        <v>40.602024897318756</v>
      </c>
      <c r="L11" s="9">
        <f t="shared" si="4"/>
        <v>0.58312182365937559</v>
      </c>
      <c r="N11" s="9">
        <v>80</v>
      </c>
      <c r="O11" s="9">
        <f t="shared" si="3"/>
        <v>40.09310722817937</v>
      </c>
      <c r="P11" s="9">
        <f t="shared" si="5"/>
        <v>0.32866298908968261</v>
      </c>
      <c r="R11" s="9">
        <v>80</v>
      </c>
      <c r="S11" s="9">
        <f t="shared" si="6"/>
        <v>40.990772779758338</v>
      </c>
      <c r="U11" s="9">
        <v>80</v>
      </c>
      <c r="V11" s="9">
        <f t="shared" si="7"/>
        <v>40.312215887572492</v>
      </c>
      <c r="X11" s="9">
        <v>80</v>
      </c>
      <c r="Y11" s="9">
        <v>3.9873828124999999</v>
      </c>
      <c r="AA11" s="9">
        <v>80</v>
      </c>
      <c r="AB11" s="10">
        <v>3.9435781250000002</v>
      </c>
      <c r="AD11" s="9">
        <v>80</v>
      </c>
      <c r="AE11" s="9">
        <f t="shared" si="8"/>
        <v>4.3804687499999773E-2</v>
      </c>
    </row>
    <row r="12" spans="2:31">
      <c r="B12" s="9">
        <v>77.5</v>
      </c>
      <c r="C12" s="10">
        <v>40.891443580838327</v>
      </c>
      <c r="D12" s="12">
        <f t="shared" si="0"/>
        <v>6.0428210170321073E-2</v>
      </c>
      <c r="E12" s="12"/>
      <c r="F12" s="9">
        <v>77.5</v>
      </c>
      <c r="G12" s="9">
        <v>40.343343095703126</v>
      </c>
      <c r="H12" s="12">
        <f t="shared" si="1"/>
        <v>3.3023185913561015E-2</v>
      </c>
      <c r="J12" s="9">
        <v>77.5</v>
      </c>
      <c r="K12" s="9">
        <f t="shared" si="2"/>
        <v>40.37175486488502</v>
      </c>
      <c r="L12" s="9">
        <f t="shared" si="4"/>
        <v>0.60428210170320895</v>
      </c>
      <c r="N12" s="9">
        <v>77.5</v>
      </c>
      <c r="O12" s="9">
        <f t="shared" si="3"/>
        <v>39.823654379749819</v>
      </c>
      <c r="P12" s="9">
        <f t="shared" si="5"/>
        <v>0.33023185913560837</v>
      </c>
      <c r="R12" s="9">
        <v>77.5</v>
      </c>
      <c r="S12" s="9">
        <f t="shared" si="6"/>
        <v>40.774609599353823</v>
      </c>
      <c r="U12" s="9">
        <v>77.5</v>
      </c>
      <c r="V12" s="9">
        <f t="shared" si="7"/>
        <v>40.043808952506893</v>
      </c>
      <c r="X12" s="9">
        <v>77.5</v>
      </c>
      <c r="Y12" s="9">
        <v>3.9682879377431908</v>
      </c>
      <c r="AA12" s="9">
        <v>77.5</v>
      </c>
      <c r="AB12" s="10">
        <v>3.9163190661478602</v>
      </c>
      <c r="AD12" s="9">
        <v>77.5</v>
      </c>
      <c r="AE12" s="9">
        <f t="shared" si="8"/>
        <v>5.196887159533059E-2</v>
      </c>
    </row>
    <row r="13" spans="2:31">
      <c r="B13" s="9">
        <v>75</v>
      </c>
      <c r="C13" s="10">
        <v>40.757612827380953</v>
      </c>
      <c r="D13" s="12">
        <f t="shared" si="0"/>
        <v>6.3005641369047627E-2</v>
      </c>
      <c r="E13" s="12"/>
      <c r="F13" s="9">
        <v>75</v>
      </c>
      <c r="G13" s="9">
        <v>40.171546554987984</v>
      </c>
      <c r="H13" s="12">
        <f t="shared" si="1"/>
        <v>3.3702327749399075E-2</v>
      </c>
      <c r="J13" s="9">
        <v>75</v>
      </c>
      <c r="K13" s="9">
        <f t="shared" si="2"/>
        <v>40.150112827380958</v>
      </c>
      <c r="L13" s="9">
        <f t="shared" si="4"/>
        <v>0.63005641369047893</v>
      </c>
      <c r="N13" s="9">
        <v>75</v>
      </c>
      <c r="O13" s="9">
        <f t="shared" si="3"/>
        <v>39.564046554987989</v>
      </c>
      <c r="P13" s="9">
        <f t="shared" si="5"/>
        <v>0.3370232774939943</v>
      </c>
      <c r="R13" s="9">
        <v>75</v>
      </c>
      <c r="S13" s="9">
        <f t="shared" si="6"/>
        <v>40.570150436507944</v>
      </c>
      <c r="U13" s="9">
        <v>75</v>
      </c>
      <c r="V13" s="9">
        <f t="shared" si="7"/>
        <v>39.788728739983988</v>
      </c>
      <c r="X13" s="9">
        <v>75</v>
      </c>
      <c r="Y13" s="9">
        <v>3.9497499999999999</v>
      </c>
      <c r="AA13" s="9">
        <v>75</v>
      </c>
      <c r="AB13" s="10">
        <v>3.8890000000000002</v>
      </c>
      <c r="AD13" s="9">
        <v>75</v>
      </c>
      <c r="AE13" s="9">
        <f t="shared" si="8"/>
        <v>6.0749999999999638E-2</v>
      </c>
    </row>
    <row r="14" spans="2:31">
      <c r="B14" s="9">
        <v>72.5</v>
      </c>
      <c r="C14" s="10">
        <v>40.636229342121034</v>
      </c>
      <c r="D14" s="12">
        <f t="shared" si="0"/>
        <v>6.5463218078814611E-2</v>
      </c>
      <c r="E14" s="12"/>
      <c r="F14" s="9">
        <v>72.5</v>
      </c>
      <c r="G14" s="9">
        <v>40.015400018780049</v>
      </c>
      <c r="H14" s="12">
        <f t="shared" si="1"/>
        <v>3.4421751911765108E-2</v>
      </c>
      <c r="J14" s="9">
        <v>72.5</v>
      </c>
      <c r="K14" s="9">
        <f t="shared" si="2"/>
        <v>39.933855801265004</v>
      </c>
      <c r="L14" s="9">
        <f t="shared" si="4"/>
        <v>0.65463218078814478</v>
      </c>
      <c r="N14" s="9">
        <v>72.5</v>
      </c>
      <c r="O14" s="9">
        <f t="shared" si="3"/>
        <v>39.313026477924019</v>
      </c>
      <c r="P14" s="9">
        <f t="shared" si="5"/>
        <v>0.34421751911765242</v>
      </c>
      <c r="R14" s="9">
        <v>72.5</v>
      </c>
      <c r="S14" s="9">
        <f t="shared" si="6"/>
        <v>40.370277255123767</v>
      </c>
      <c r="U14" s="9">
        <v>72.5</v>
      </c>
      <c r="V14" s="9">
        <f t="shared" si="7"/>
        <v>39.542504824002457</v>
      </c>
      <c r="X14" s="9">
        <v>72.5</v>
      </c>
      <c r="Y14" s="9">
        <v>3.9326964980544745</v>
      </c>
      <c r="AA14" s="9">
        <v>72.5</v>
      </c>
      <c r="AB14" s="10">
        <v>3.8624591439688714</v>
      </c>
      <c r="AD14" s="9">
        <v>72.5</v>
      </c>
      <c r="AE14" s="9">
        <f t="shared" si="8"/>
        <v>7.0237354085603165E-2</v>
      </c>
    </row>
    <row r="15" spans="2:31">
      <c r="B15" s="9">
        <v>70</v>
      </c>
      <c r="C15" s="10">
        <v>40.525823743251351</v>
      </c>
      <c r="D15" s="12">
        <f t="shared" si="0"/>
        <v>6.8234546537567775E-2</v>
      </c>
      <c r="E15" s="12"/>
      <c r="F15" s="9">
        <v>70</v>
      </c>
      <c r="G15" s="9">
        <v>39.874505459183673</v>
      </c>
      <c r="H15" s="12">
        <f t="shared" si="1"/>
        <v>3.5668632334183714E-2</v>
      </c>
      <c r="J15" s="9">
        <v>70</v>
      </c>
      <c r="K15" s="9">
        <f t="shared" si="2"/>
        <v>39.739886243251348</v>
      </c>
      <c r="L15" s="9">
        <f t="shared" si="4"/>
        <v>0.68234546537567553</v>
      </c>
      <c r="N15" s="9">
        <v>70</v>
      </c>
      <c r="O15" s="9">
        <f t="shared" si="3"/>
        <v>39.088567959183671</v>
      </c>
      <c r="P15" s="9">
        <f t="shared" si="5"/>
        <v>0.3566863233418367</v>
      </c>
      <c r="R15" s="9">
        <v>70</v>
      </c>
      <c r="S15" s="9">
        <f t="shared" si="6"/>
        <v>40.194783220168468</v>
      </c>
      <c r="U15" s="9">
        <v>70</v>
      </c>
      <c r="V15" s="9">
        <f t="shared" si="7"/>
        <v>39.326358841411562</v>
      </c>
      <c r="X15" s="9">
        <v>70</v>
      </c>
      <c r="Y15" s="9">
        <v>3.9161132812499999</v>
      </c>
      <c r="AA15" s="9">
        <v>70</v>
      </c>
      <c r="AB15" s="10">
        <v>3.8375195312499999</v>
      </c>
      <c r="AD15" s="9">
        <v>70</v>
      </c>
      <c r="AE15" s="9">
        <f t="shared" si="8"/>
        <v>7.8593750000000018E-2</v>
      </c>
    </row>
    <row r="16" spans="2:31">
      <c r="B16" s="9">
        <v>67.5</v>
      </c>
      <c r="C16" s="10">
        <v>40.424786534493101</v>
      </c>
      <c r="D16" s="12">
        <f t="shared" si="0"/>
        <v>7.0469795474654928E-2</v>
      </c>
      <c r="E16" s="12"/>
      <c r="F16" s="9">
        <v>67.5</v>
      </c>
      <c r="G16" s="9">
        <v>39.747072848889552</v>
      </c>
      <c r="H16" s="12">
        <f t="shared" si="1"/>
        <v>3.6584111194477575E-2</v>
      </c>
      <c r="J16" s="9">
        <v>67.5</v>
      </c>
      <c r="K16" s="9">
        <f t="shared" si="2"/>
        <v>39.540450596993104</v>
      </c>
      <c r="L16" s="9">
        <f t="shared" si="4"/>
        <v>0.70469795474655328</v>
      </c>
      <c r="N16" s="9">
        <v>67.5</v>
      </c>
      <c r="O16" s="9">
        <f t="shared" si="3"/>
        <v>38.862736911389554</v>
      </c>
      <c r="P16" s="9">
        <f t="shared" si="5"/>
        <v>0.36584111194477842</v>
      </c>
      <c r="R16" s="9">
        <v>67.5</v>
      </c>
      <c r="S16" s="9">
        <f t="shared" si="6"/>
        <v>40.010249233490804</v>
      </c>
      <c r="U16" s="9">
        <v>67.5</v>
      </c>
      <c r="V16" s="9">
        <f t="shared" si="7"/>
        <v>39.106630986019404</v>
      </c>
      <c r="X16" s="9">
        <v>67.5</v>
      </c>
      <c r="Y16" s="9">
        <v>3.9015390624999999</v>
      </c>
      <c r="AA16" s="9">
        <v>67.5</v>
      </c>
      <c r="AB16" s="10">
        <v>3.8131054687499999</v>
      </c>
      <c r="AD16" s="9">
        <v>67.5</v>
      </c>
      <c r="AE16" s="9">
        <f t="shared" si="8"/>
        <v>8.8433593750000039E-2</v>
      </c>
    </row>
    <row r="17" spans="2:31">
      <c r="B17" s="9">
        <v>65</v>
      </c>
      <c r="C17" s="10">
        <v>40.331292370458605</v>
      </c>
      <c r="D17" s="12">
        <f t="shared" si="0"/>
        <v>7.2938159378961531E-2</v>
      </c>
      <c r="E17" s="12"/>
      <c r="F17" s="9">
        <v>65</v>
      </c>
      <c r="G17" s="9">
        <v>39.632281138955584</v>
      </c>
      <c r="H17" s="12">
        <f t="shared" si="1"/>
        <v>3.7987597803810225E-2</v>
      </c>
      <c r="J17" s="9">
        <v>65</v>
      </c>
      <c r="K17" s="9">
        <f t="shared" si="2"/>
        <v>39.35930793466094</v>
      </c>
      <c r="L17" s="9">
        <f t="shared" si="4"/>
        <v>0.72938159378961132</v>
      </c>
      <c r="N17" s="9">
        <v>65</v>
      </c>
      <c r="O17" s="9">
        <f t="shared" si="3"/>
        <v>38.660296703157918</v>
      </c>
      <c r="P17" s="9">
        <f t="shared" si="5"/>
        <v>0.37987597803810047</v>
      </c>
      <c r="R17" s="9">
        <v>65</v>
      </c>
      <c r="S17" s="9">
        <f t="shared" si="6"/>
        <v>39.845562330520679</v>
      </c>
      <c r="U17" s="9">
        <v>65</v>
      </c>
      <c r="V17" s="9">
        <f t="shared" si="7"/>
        <v>38.913547355183319</v>
      </c>
      <c r="X17" s="9">
        <v>65</v>
      </c>
      <c r="Y17" s="9">
        <v>3.8872529182879378</v>
      </c>
      <c r="AA17" s="9">
        <v>65</v>
      </c>
      <c r="AB17" s="10">
        <v>3.7900544747081715</v>
      </c>
      <c r="AD17" s="9">
        <v>65</v>
      </c>
      <c r="AE17" s="9">
        <f t="shared" si="8"/>
        <v>9.7198443579766369E-2</v>
      </c>
    </row>
    <row r="18" spans="2:31">
      <c r="B18" s="9">
        <v>62.5</v>
      </c>
      <c r="C18" s="10">
        <v>40.243958313216652</v>
      </c>
      <c r="D18" s="12">
        <f t="shared" si="0"/>
        <v>7.4947915660832365E-2</v>
      </c>
      <c r="E18" s="12"/>
      <c r="F18" s="9">
        <v>62.5</v>
      </c>
      <c r="G18" s="9">
        <v>39.528688815433213</v>
      </c>
      <c r="H18" s="12">
        <f t="shared" si="1"/>
        <v>3.9184440771660611E-2</v>
      </c>
      <c r="J18" s="9">
        <v>62.5</v>
      </c>
      <c r="K18" s="9">
        <f t="shared" si="2"/>
        <v>39.168958313216649</v>
      </c>
      <c r="L18" s="9">
        <f t="shared" si="4"/>
        <v>0.74947915660832365</v>
      </c>
      <c r="N18" s="9">
        <v>62.5</v>
      </c>
      <c r="O18" s="9">
        <f t="shared" si="3"/>
        <v>38.45368881543321</v>
      </c>
      <c r="P18" s="9">
        <f t="shared" si="5"/>
        <v>0.39184440771660434</v>
      </c>
      <c r="R18" s="9">
        <v>62.5</v>
      </c>
      <c r="S18" s="9">
        <f t="shared" si="6"/>
        <v>39.668611084288862</v>
      </c>
      <c r="U18" s="9">
        <v>62.5</v>
      </c>
      <c r="V18" s="9">
        <f t="shared" si="7"/>
        <v>38.714918420577611</v>
      </c>
      <c r="X18" s="9">
        <v>62.5</v>
      </c>
      <c r="Y18" s="9">
        <v>3.8745000000000003</v>
      </c>
      <c r="AA18" s="9">
        <v>62.5</v>
      </c>
      <c r="AB18" s="10">
        <v>3.7669999999999999</v>
      </c>
      <c r="AD18" s="9">
        <v>62.5</v>
      </c>
      <c r="AE18" s="9">
        <f t="shared" si="8"/>
        <v>0.10750000000000037</v>
      </c>
    </row>
    <row r="19" spans="2:31">
      <c r="B19" s="9">
        <v>60</v>
      </c>
      <c r="C19" s="10">
        <v>40.16120658660229</v>
      </c>
      <c r="D19" s="12">
        <f t="shared" si="0"/>
        <v>7.6955270964355948E-2</v>
      </c>
      <c r="E19" s="12"/>
      <c r="F19" s="9">
        <v>60</v>
      </c>
      <c r="G19" s="9">
        <v>39.43367379206731</v>
      </c>
      <c r="H19" s="12">
        <f t="shared" si="1"/>
        <v>4.0578631237606855E-2</v>
      </c>
      <c r="J19" s="9">
        <v>60</v>
      </c>
      <c r="K19" s="9">
        <f t="shared" si="2"/>
        <v>38.963307753917469</v>
      </c>
      <c r="L19" s="9">
        <f t="shared" si="4"/>
        <v>0.76955270964355904</v>
      </c>
      <c r="N19" s="9">
        <v>60</v>
      </c>
      <c r="O19" s="9">
        <f t="shared" si="3"/>
        <v>38.235774959382489</v>
      </c>
      <c r="P19" s="9">
        <f t="shared" si="5"/>
        <v>0.40578631237606899</v>
      </c>
      <c r="R19" s="9">
        <v>60</v>
      </c>
      <c r="S19" s="9">
        <f t="shared" si="6"/>
        <v>39.476342893679842</v>
      </c>
      <c r="U19" s="9">
        <v>60</v>
      </c>
      <c r="V19" s="9">
        <f t="shared" si="7"/>
        <v>38.506299167633202</v>
      </c>
      <c r="X19" s="9">
        <v>60</v>
      </c>
      <c r="Y19" s="9">
        <v>3.8622101167315175</v>
      </c>
      <c r="AA19" s="9">
        <v>60</v>
      </c>
      <c r="AB19" s="10">
        <v>3.7424202334630352</v>
      </c>
      <c r="AD19" s="9">
        <v>60</v>
      </c>
      <c r="AE19" s="9">
        <f t="shared" si="8"/>
        <v>0.11978988326848228</v>
      </c>
    </row>
    <row r="20" spans="2:31">
      <c r="B20" s="9">
        <v>57.5</v>
      </c>
      <c r="C20" s="10">
        <v>40.080267329166666</v>
      </c>
      <c r="D20" s="12">
        <f t="shared" si="0"/>
        <v>8.2691100833333531E-2</v>
      </c>
      <c r="E20" s="12"/>
      <c r="F20" s="9">
        <v>57.5</v>
      </c>
      <c r="G20" s="9">
        <v>39.343811662129461</v>
      </c>
      <c r="H20" s="12">
        <f t="shared" si="1"/>
        <v>4.5868317481473131E-2</v>
      </c>
      <c r="J20" s="9">
        <v>57.5</v>
      </c>
      <c r="K20" s="9">
        <f t="shared" si="2"/>
        <v>38.824525141666669</v>
      </c>
      <c r="L20" s="9">
        <f t="shared" si="4"/>
        <v>0.82691100833333309</v>
      </c>
      <c r="N20" s="9">
        <v>57.5</v>
      </c>
      <c r="O20" s="9">
        <f t="shared" si="3"/>
        <v>38.088069474629464</v>
      </c>
      <c r="P20" s="9">
        <f t="shared" si="5"/>
        <v>0.45868317481473042</v>
      </c>
      <c r="R20" s="9">
        <v>57.5</v>
      </c>
      <c r="S20" s="9">
        <f t="shared" si="6"/>
        <v>39.375799147222224</v>
      </c>
      <c r="U20" s="9">
        <v>57.5</v>
      </c>
      <c r="V20" s="9">
        <f t="shared" si="7"/>
        <v>38.393858257839284</v>
      </c>
      <c r="X20" s="9">
        <v>57.5</v>
      </c>
      <c r="Y20" s="9">
        <v>3.8426445312499999</v>
      </c>
      <c r="AA20" s="9">
        <v>57.5</v>
      </c>
      <c r="AB20" s="10">
        <v>3.7170703125000002</v>
      </c>
      <c r="AD20" s="9">
        <v>57.5</v>
      </c>
      <c r="AE20" s="9">
        <f t="shared" si="8"/>
        <v>0.12557421874999974</v>
      </c>
    </row>
    <row r="21" spans="2:31">
      <c r="B21" s="9">
        <v>55</v>
      </c>
      <c r="C21" s="10">
        <v>39.999685971049452</v>
      </c>
      <c r="D21" s="12">
        <f t="shared" si="0"/>
        <v>8.9767501677472605E-2</v>
      </c>
      <c r="E21" s="12"/>
      <c r="F21" s="9">
        <v>55</v>
      </c>
      <c r="G21" s="9">
        <v>39.248780405405405</v>
      </c>
      <c r="H21" s="12">
        <f t="shared" si="1"/>
        <v>5.2222223395270273E-2</v>
      </c>
      <c r="J21" s="9">
        <v>55</v>
      </c>
      <c r="K21" s="9">
        <f t="shared" si="2"/>
        <v>38.717654721049456</v>
      </c>
      <c r="L21" s="9">
        <f t="shared" si="4"/>
        <v>0.89767501677472694</v>
      </c>
      <c r="N21" s="9">
        <v>55</v>
      </c>
      <c r="O21" s="9">
        <f t="shared" si="3"/>
        <v>37.96674915540541</v>
      </c>
      <c r="P21" s="9">
        <f t="shared" si="5"/>
        <v>0.52222223395270362</v>
      </c>
      <c r="R21" s="9">
        <v>55</v>
      </c>
      <c r="S21" s="9">
        <f t="shared" si="6"/>
        <v>39.31610473223261</v>
      </c>
      <c r="U21" s="9">
        <v>55</v>
      </c>
      <c r="V21" s="9">
        <f t="shared" si="7"/>
        <v>38.314897311373876</v>
      </c>
      <c r="X21" s="9">
        <v>55</v>
      </c>
      <c r="Y21" s="9">
        <v>3.8204335937499998</v>
      </c>
      <c r="AA21" s="9">
        <v>55</v>
      </c>
      <c r="AB21" s="10">
        <v>3.69223046875</v>
      </c>
      <c r="AD21" s="9">
        <v>55</v>
      </c>
      <c r="AE21" s="9">
        <f t="shared" si="8"/>
        <v>0.12820312499999975</v>
      </c>
    </row>
    <row r="22" spans="2:31">
      <c r="B22" s="9">
        <v>52.5</v>
      </c>
      <c r="C22" s="10">
        <v>39.920317802158273</v>
      </c>
      <c r="D22" s="12">
        <f t="shared" si="0"/>
        <v>9.524351656705754E-2</v>
      </c>
      <c r="E22" s="12"/>
      <c r="F22" s="9">
        <v>52.5</v>
      </c>
      <c r="G22" s="9">
        <v>39.138571661631424</v>
      </c>
      <c r="H22" s="12">
        <f t="shared" si="1"/>
        <v>5.6156209540715096E-2</v>
      </c>
      <c r="J22" s="9">
        <v>52.5</v>
      </c>
      <c r="K22" s="9">
        <f t="shared" si="2"/>
        <v>38.625570720446213</v>
      </c>
      <c r="L22" s="9">
        <f t="shared" si="4"/>
        <v>0.9524351656705754</v>
      </c>
      <c r="N22" s="9">
        <v>52.5</v>
      </c>
      <c r="O22" s="9">
        <f t="shared" si="3"/>
        <v>37.843824579919364</v>
      </c>
      <c r="P22" s="9">
        <f t="shared" si="5"/>
        <v>0.56156209540715096</v>
      </c>
      <c r="R22" s="9">
        <v>52.5</v>
      </c>
      <c r="S22" s="9">
        <f t="shared" si="6"/>
        <v>39.260527497559927</v>
      </c>
      <c r="U22" s="9">
        <v>52.5</v>
      </c>
      <c r="V22" s="9">
        <f t="shared" si="7"/>
        <v>38.218199310190798</v>
      </c>
      <c r="X22" s="9">
        <v>52.5</v>
      </c>
      <c r="Y22" s="9">
        <v>3.8015447470817123</v>
      </c>
      <c r="AA22" s="9">
        <v>52.5</v>
      </c>
      <c r="AB22" s="10">
        <v>3.6720700389105061</v>
      </c>
      <c r="AD22" s="9">
        <v>52.5</v>
      </c>
      <c r="AE22" s="9">
        <f t="shared" si="8"/>
        <v>0.12947470817120621</v>
      </c>
    </row>
    <row r="23" spans="2:31">
      <c r="B23" s="9">
        <v>50</v>
      </c>
      <c r="C23" s="10">
        <v>39.84685790005949</v>
      </c>
      <c r="D23" s="12">
        <f t="shared" si="0"/>
        <v>9.75928950029743E-2</v>
      </c>
      <c r="E23" s="12"/>
      <c r="F23" s="9">
        <v>50</v>
      </c>
      <c r="G23" s="9">
        <v>39.04102212612613</v>
      </c>
      <c r="H23" s="12">
        <f t="shared" si="1"/>
        <v>5.7301106306306249E-2</v>
      </c>
      <c r="J23" s="9">
        <v>50</v>
      </c>
      <c r="K23" s="9">
        <f t="shared" si="2"/>
        <v>38.526857900059483</v>
      </c>
      <c r="L23" s="9">
        <f t="shared" si="4"/>
        <v>0.97592895002974345</v>
      </c>
      <c r="N23" s="9">
        <v>50</v>
      </c>
      <c r="O23" s="9">
        <f t="shared" si="3"/>
        <v>37.721022126126122</v>
      </c>
      <c r="P23" s="9">
        <f t="shared" si="5"/>
        <v>0.57301106306306338</v>
      </c>
      <c r="R23" s="9">
        <v>50</v>
      </c>
      <c r="S23" s="9">
        <f t="shared" si="6"/>
        <v>39.177477200079309</v>
      </c>
      <c r="U23" s="9">
        <v>50</v>
      </c>
      <c r="V23" s="9">
        <f t="shared" si="7"/>
        <v>38.103029501501496</v>
      </c>
      <c r="X23" s="9">
        <v>50</v>
      </c>
      <c r="Y23" s="9">
        <v>3.7895000000000003</v>
      </c>
      <c r="AA23" s="9">
        <v>50</v>
      </c>
      <c r="AB23" s="10">
        <v>3.6574999999999998</v>
      </c>
      <c r="AD23" s="9">
        <v>50</v>
      </c>
      <c r="AE23" s="9">
        <f t="shared" si="8"/>
        <v>0.13200000000000056</v>
      </c>
    </row>
    <row r="24" spans="2:31">
      <c r="B24" s="9">
        <v>47.5</v>
      </c>
      <c r="C24" s="10">
        <v>39.779959489438745</v>
      </c>
      <c r="D24" s="12">
        <f t="shared" si="0"/>
        <v>9.7896807156762078E-2</v>
      </c>
      <c r="E24" s="12"/>
      <c r="F24" s="9">
        <v>47.5</v>
      </c>
      <c r="G24" s="9">
        <v>38.964447979729727</v>
      </c>
      <c r="H24" s="12">
        <f t="shared" si="1"/>
        <v>5.7121231671311223E-2</v>
      </c>
      <c r="J24" s="9">
        <v>47.5</v>
      </c>
      <c r="K24" s="9">
        <f t="shared" si="2"/>
        <v>38.425212407726683</v>
      </c>
      <c r="L24" s="9">
        <f t="shared" si="4"/>
        <v>0.97896807156762122</v>
      </c>
      <c r="N24" s="9">
        <v>47.5</v>
      </c>
      <c r="O24" s="9">
        <f t="shared" si="3"/>
        <v>37.609700898017664</v>
      </c>
      <c r="P24" s="9">
        <f t="shared" si="5"/>
        <v>0.57121231671311179</v>
      </c>
      <c r="R24" s="9">
        <v>47.5</v>
      </c>
      <c r="S24" s="9">
        <f t="shared" si="6"/>
        <v>39.077857788771766</v>
      </c>
      <c r="U24" s="9">
        <v>47.5</v>
      </c>
      <c r="V24" s="9">
        <f t="shared" si="7"/>
        <v>37.990509109159738</v>
      </c>
      <c r="X24" s="9">
        <v>47.5</v>
      </c>
      <c r="Y24" s="9">
        <v>3.7822023346303504</v>
      </c>
      <c r="AA24" s="9">
        <v>47.5</v>
      </c>
      <c r="AB24" s="10">
        <v>3.6467276264591439</v>
      </c>
      <c r="AD24" s="9">
        <v>47.5</v>
      </c>
      <c r="AE24" s="9">
        <f t="shared" si="8"/>
        <v>0.13547470817120644</v>
      </c>
    </row>
    <row r="25" spans="2:31">
      <c r="B25" s="9">
        <v>45</v>
      </c>
      <c r="C25" s="10">
        <v>39.720014129149064</v>
      </c>
      <c r="D25" s="12">
        <f t="shared" si="0"/>
        <v>9.7674534582453232E-2</v>
      </c>
      <c r="E25" s="12"/>
      <c r="F25" s="9">
        <v>45</v>
      </c>
      <c r="G25" s="9">
        <v>38.899643656962787</v>
      </c>
      <c r="H25" s="12">
        <f t="shared" si="1"/>
        <v>5.6656010973139326E-2</v>
      </c>
      <c r="J25" s="9">
        <v>45</v>
      </c>
      <c r="K25" s="9">
        <f t="shared" si="2"/>
        <v>38.333061004149066</v>
      </c>
      <c r="L25" s="9">
        <f t="shared" si="4"/>
        <v>0.97674534582453276</v>
      </c>
      <c r="N25" s="9">
        <v>45</v>
      </c>
      <c r="O25" s="9">
        <f t="shared" si="3"/>
        <v>37.512690531962789</v>
      </c>
      <c r="P25" s="9">
        <f t="shared" si="5"/>
        <v>0.56656010973139459</v>
      </c>
      <c r="R25" s="9">
        <v>45</v>
      </c>
      <c r="S25" s="9">
        <f t="shared" si="6"/>
        <v>38.98422456803209</v>
      </c>
      <c r="U25" s="9">
        <v>45</v>
      </c>
      <c r="V25" s="9">
        <f t="shared" si="7"/>
        <v>37.890397271783719</v>
      </c>
      <c r="X25" s="9">
        <v>45</v>
      </c>
      <c r="Y25" s="9">
        <v>3.7766523437499999</v>
      </c>
      <c r="AA25" s="9">
        <v>45</v>
      </c>
      <c r="AB25" s="10">
        <v>3.63795703125</v>
      </c>
      <c r="AD25" s="9">
        <v>45</v>
      </c>
      <c r="AE25" s="9">
        <f t="shared" si="8"/>
        <v>0.13869531249999989</v>
      </c>
    </row>
    <row r="26" spans="2:31">
      <c r="B26" s="9">
        <v>42.5</v>
      </c>
      <c r="C26" s="10">
        <v>39.666293476304737</v>
      </c>
      <c r="D26" s="12">
        <f t="shared" si="0"/>
        <v>9.6453345690237002E-2</v>
      </c>
      <c r="E26" s="12"/>
      <c r="F26" s="9">
        <v>42.5</v>
      </c>
      <c r="G26" s="9">
        <v>38.84222235117258</v>
      </c>
      <c r="H26" s="12">
        <f t="shared" si="1"/>
        <v>5.5249789433629015E-2</v>
      </c>
      <c r="J26" s="9">
        <v>42.5</v>
      </c>
      <c r="K26" s="9">
        <f t="shared" si="2"/>
        <v>38.229262226304741</v>
      </c>
      <c r="L26" s="9">
        <f t="shared" si="4"/>
        <v>0.96453345690236958</v>
      </c>
      <c r="N26" s="9">
        <v>42.5</v>
      </c>
      <c r="O26" s="9">
        <f t="shared" si="3"/>
        <v>37.405191101172576</v>
      </c>
      <c r="P26" s="9">
        <f t="shared" si="5"/>
        <v>0.55249789433628749</v>
      </c>
      <c r="R26" s="9">
        <v>42.5</v>
      </c>
      <c r="S26" s="9">
        <f t="shared" si="6"/>
        <v>38.87228453090632</v>
      </c>
      <c r="U26" s="9">
        <v>42.5</v>
      </c>
      <c r="V26" s="9">
        <f t="shared" si="7"/>
        <v>37.773523030730104</v>
      </c>
      <c r="X26" s="9">
        <v>42.5</v>
      </c>
      <c r="Y26" s="9">
        <v>3.7737226562499999</v>
      </c>
      <c r="AA26" s="9">
        <v>42.5</v>
      </c>
      <c r="AB26" s="10">
        <v>3.6300195312499999</v>
      </c>
      <c r="AD26" s="9">
        <v>42.5</v>
      </c>
      <c r="AE26" s="9">
        <f t="shared" si="8"/>
        <v>0.14370312500000004</v>
      </c>
    </row>
    <row r="27" spans="2:31">
      <c r="B27" s="9">
        <v>40</v>
      </c>
      <c r="C27" s="10">
        <v>39.618660086330934</v>
      </c>
      <c r="D27" s="12">
        <f t="shared" si="0"/>
        <v>9.533378252666358E-2</v>
      </c>
      <c r="E27" s="12"/>
      <c r="F27" s="9">
        <v>40</v>
      </c>
      <c r="G27" s="9">
        <v>38.790854558027661</v>
      </c>
      <c r="H27" s="12">
        <f t="shared" si="1"/>
        <v>5.3943506111499895E-2</v>
      </c>
      <c r="J27" s="9">
        <v>40</v>
      </c>
      <c r="K27" s="9">
        <f t="shared" si="2"/>
        <v>38.134613393723932</v>
      </c>
      <c r="L27" s="9">
        <f t="shared" si="4"/>
        <v>0.95333782526663668</v>
      </c>
      <c r="N27" s="9">
        <v>40</v>
      </c>
      <c r="O27" s="9">
        <f t="shared" si="3"/>
        <v>37.306807865420659</v>
      </c>
      <c r="P27" s="9">
        <f t="shared" si="5"/>
        <v>0.53943506111500028</v>
      </c>
      <c r="R27" s="9">
        <v>40</v>
      </c>
      <c r="S27" s="9">
        <f t="shared" si="6"/>
        <v>38.770171943901687</v>
      </c>
      <c r="U27" s="9">
        <v>40</v>
      </c>
      <c r="V27" s="9">
        <f t="shared" si="7"/>
        <v>37.666431239497328</v>
      </c>
      <c r="X27" s="9">
        <v>40</v>
      </c>
      <c r="Y27" s="9">
        <v>3.7711984435797663</v>
      </c>
      <c r="AA27" s="9">
        <v>40</v>
      </c>
      <c r="AB27" s="10">
        <v>3.6227937743190659</v>
      </c>
      <c r="AD27" s="9">
        <v>40</v>
      </c>
      <c r="AE27" s="9">
        <f t="shared" si="8"/>
        <v>0.14840466926070039</v>
      </c>
    </row>
    <row r="28" spans="2:31">
      <c r="B28" s="9">
        <v>37.5</v>
      </c>
      <c r="C28" s="10">
        <v>39.57804446808511</v>
      </c>
      <c r="D28" s="12">
        <f t="shared" si="0"/>
        <v>9.4277223404255484E-2</v>
      </c>
      <c r="E28" s="12"/>
      <c r="F28" s="9">
        <v>37.5</v>
      </c>
      <c r="G28" s="9">
        <v>38.743930115824305</v>
      </c>
      <c r="H28" s="12">
        <f t="shared" si="1"/>
        <v>5.2571505791215278E-2</v>
      </c>
      <c r="J28" s="9">
        <v>37.5</v>
      </c>
      <c r="K28" s="9">
        <f t="shared" si="2"/>
        <v>38.043044468085107</v>
      </c>
      <c r="L28" s="9">
        <f t="shared" si="4"/>
        <v>0.94277223404255395</v>
      </c>
      <c r="N28" s="9">
        <v>37.5</v>
      </c>
      <c r="O28" s="9">
        <f t="shared" si="3"/>
        <v>37.208930115824302</v>
      </c>
      <c r="P28" s="9">
        <f t="shared" si="5"/>
        <v>0.52571505791215145</v>
      </c>
      <c r="R28" s="9">
        <v>37.5</v>
      </c>
      <c r="S28" s="9">
        <f t="shared" si="6"/>
        <v>38.671559290780145</v>
      </c>
      <c r="U28" s="9">
        <v>37.5</v>
      </c>
      <c r="V28" s="9">
        <f t="shared" si="7"/>
        <v>37.559406821099067</v>
      </c>
      <c r="X28" s="9">
        <v>37.5</v>
      </c>
      <c r="Y28" s="9">
        <v>3.76925</v>
      </c>
      <c r="AA28" s="9">
        <v>37.5</v>
      </c>
      <c r="AB28" s="10">
        <v>3.6157499999999998</v>
      </c>
      <c r="AD28" s="9">
        <v>37.5</v>
      </c>
      <c r="AE28" s="9">
        <f t="shared" si="8"/>
        <v>0.15350000000000019</v>
      </c>
    </row>
    <row r="29" spans="2:31">
      <c r="B29" s="9">
        <v>35</v>
      </c>
      <c r="C29" s="10">
        <v>39.545244256287425</v>
      </c>
      <c r="D29" s="12">
        <f t="shared" si="0"/>
        <v>9.3787504643165098E-2</v>
      </c>
      <c r="E29" s="12"/>
      <c r="F29" s="9">
        <v>35</v>
      </c>
      <c r="G29" s="9">
        <v>38.701561619061934</v>
      </c>
      <c r="H29" s="12">
        <f t="shared" si="1"/>
        <v>5.1603372781890533E-2</v>
      </c>
      <c r="J29" s="9">
        <v>35</v>
      </c>
      <c r="K29" s="9">
        <f t="shared" si="2"/>
        <v>37.971236474186256</v>
      </c>
      <c r="L29" s="9">
        <f t="shared" si="4"/>
        <v>0.93787504643164965</v>
      </c>
      <c r="N29" s="9">
        <v>35</v>
      </c>
      <c r="O29" s="9">
        <f t="shared" si="3"/>
        <v>37.127553836960764</v>
      </c>
      <c r="P29" s="9">
        <f t="shared" si="5"/>
        <v>0.516033727818904</v>
      </c>
      <c r="R29" s="9">
        <v>35</v>
      </c>
      <c r="S29" s="9">
        <f t="shared" si="6"/>
        <v>38.596486505140689</v>
      </c>
      <c r="U29" s="9">
        <v>35</v>
      </c>
      <c r="V29" s="9">
        <f t="shared" si="7"/>
        <v>37.47157632217337</v>
      </c>
      <c r="X29" s="9">
        <v>35</v>
      </c>
      <c r="Y29" s="9">
        <v>3.7669494163424124</v>
      </c>
      <c r="AA29" s="9">
        <v>35</v>
      </c>
      <c r="AB29" s="10">
        <v>3.6095486381322957</v>
      </c>
      <c r="AD29" s="9">
        <v>35</v>
      </c>
      <c r="AE29" s="9">
        <f t="shared" si="8"/>
        <v>0.15740077821011678</v>
      </c>
    </row>
    <row r="30" spans="2:31">
      <c r="B30" s="9">
        <v>32.5</v>
      </c>
      <c r="C30" s="10">
        <v>39.520477178784269</v>
      </c>
      <c r="D30" s="12">
        <f t="shared" si="0"/>
        <v>9.3685968314213497E-2</v>
      </c>
      <c r="E30" s="12"/>
      <c r="F30" s="9">
        <v>32.5</v>
      </c>
      <c r="G30" s="9">
        <v>38.663385378378379</v>
      </c>
      <c r="H30" s="12">
        <f t="shared" si="1"/>
        <v>5.0831378293919149E-2</v>
      </c>
      <c r="J30" s="9">
        <v>32.5</v>
      </c>
      <c r="K30" s="9">
        <f t="shared" si="2"/>
        <v>37.891297491284277</v>
      </c>
      <c r="L30" s="9">
        <f t="shared" si="4"/>
        <v>0.93685968314213852</v>
      </c>
      <c r="N30" s="9">
        <v>32.5</v>
      </c>
      <c r="O30" s="9">
        <f t="shared" si="3"/>
        <v>37.03420569087838</v>
      </c>
      <c r="P30" s="9">
        <f t="shared" si="5"/>
        <v>0.50831378293919016</v>
      </c>
      <c r="R30" s="9">
        <v>32.5</v>
      </c>
      <c r="S30" s="9">
        <f t="shared" si="6"/>
        <v>38.515870613379036</v>
      </c>
      <c r="U30" s="9">
        <v>32.5</v>
      </c>
      <c r="V30" s="9">
        <f t="shared" si="7"/>
        <v>37.373081546171171</v>
      </c>
      <c r="X30" s="9">
        <v>32.5</v>
      </c>
      <c r="Y30" s="9">
        <v>3.7646757812499998</v>
      </c>
      <c r="AA30" s="9">
        <v>32.5</v>
      </c>
      <c r="AB30" s="10">
        <v>3.6017578125000003</v>
      </c>
      <c r="AD30" s="9">
        <v>32.5</v>
      </c>
      <c r="AE30" s="9">
        <f t="shared" si="8"/>
        <v>0.16291796874999953</v>
      </c>
    </row>
    <row r="31" spans="2:31">
      <c r="B31" s="9">
        <v>30</v>
      </c>
      <c r="C31" s="10">
        <v>39.503206153293412</v>
      </c>
      <c r="D31" s="12">
        <f t="shared" si="0"/>
        <v>9.4363432664670732E-2</v>
      </c>
      <c r="E31" s="12"/>
      <c r="F31" s="9">
        <v>30</v>
      </c>
      <c r="G31" s="9">
        <v>38.628943603603602</v>
      </c>
      <c r="H31" s="12">
        <f t="shared" si="1"/>
        <v>5.06503051801801E-2</v>
      </c>
      <c r="J31" s="9">
        <v>30</v>
      </c>
      <c r="K31" s="9">
        <f t="shared" si="2"/>
        <v>37.801174903293415</v>
      </c>
      <c r="L31" s="9">
        <f t="shared" si="4"/>
        <v>0.94363432664670555</v>
      </c>
      <c r="N31" s="9">
        <v>30</v>
      </c>
      <c r="O31" s="9">
        <f t="shared" si="3"/>
        <v>36.926912353603605</v>
      </c>
      <c r="P31" s="9">
        <f t="shared" si="5"/>
        <v>0.50650305180180055</v>
      </c>
      <c r="R31" s="9">
        <v>30</v>
      </c>
      <c r="S31" s="9">
        <f t="shared" si="6"/>
        <v>38.430264454391221</v>
      </c>
      <c r="U31" s="9">
        <v>30</v>
      </c>
      <c r="V31" s="9">
        <f t="shared" si="7"/>
        <v>37.264581054804808</v>
      </c>
      <c r="X31" s="9">
        <v>30</v>
      </c>
      <c r="Y31" s="9">
        <v>3.7615937499999998</v>
      </c>
      <c r="AA31" s="9">
        <v>30</v>
      </c>
      <c r="AB31" s="10">
        <v>3.5913906250000003</v>
      </c>
      <c r="AD31" s="9">
        <v>30</v>
      </c>
      <c r="AE31" s="9">
        <f t="shared" si="8"/>
        <v>0.17020312499999957</v>
      </c>
    </row>
    <row r="32" spans="2:31">
      <c r="B32" s="9">
        <v>27.5</v>
      </c>
      <c r="C32" s="10">
        <v>39.486772358682636</v>
      </c>
      <c r="D32" s="12">
        <f t="shared" si="0"/>
        <v>9.68911471170113E-2</v>
      </c>
      <c r="E32" s="12"/>
      <c r="F32" s="9">
        <v>27.5</v>
      </c>
      <c r="G32" s="9">
        <v>38.595855514573316</v>
      </c>
      <c r="H32" s="12">
        <f t="shared" si="1"/>
        <v>5.234530491154521E-2</v>
      </c>
      <c r="J32" s="9">
        <v>27.5</v>
      </c>
      <c r="K32" s="9">
        <f t="shared" si="2"/>
        <v>37.731908545453066</v>
      </c>
      <c r="L32" s="9">
        <f t="shared" si="4"/>
        <v>0.968911471170113</v>
      </c>
      <c r="N32" s="9">
        <v>27.5</v>
      </c>
      <c r="O32" s="9">
        <f t="shared" si="3"/>
        <v>36.840991701343746</v>
      </c>
      <c r="P32" s="9">
        <f t="shared" si="5"/>
        <v>0.52345304911545298</v>
      </c>
      <c r="R32" s="9">
        <v>27.5</v>
      </c>
      <c r="S32" s="9">
        <f t="shared" si="6"/>
        <v>38.377849526233142</v>
      </c>
      <c r="U32" s="9">
        <v>27.5</v>
      </c>
      <c r="V32" s="9">
        <f t="shared" si="7"/>
        <v>37.189960400754046</v>
      </c>
      <c r="X32" s="9">
        <v>27.5</v>
      </c>
      <c r="Y32" s="9">
        <v>3.754894941634241</v>
      </c>
      <c r="AA32" s="9">
        <v>27.5</v>
      </c>
      <c r="AB32" s="10">
        <v>3.579408560311284</v>
      </c>
      <c r="AD32" s="9">
        <v>27.5</v>
      </c>
      <c r="AE32" s="9">
        <f t="shared" si="8"/>
        <v>0.17548638132295702</v>
      </c>
    </row>
    <row r="33" spans="2:31">
      <c r="B33" s="9">
        <v>25</v>
      </c>
      <c r="C33" s="10">
        <v>39.45218961630696</v>
      </c>
      <c r="D33" s="12">
        <f t="shared" si="0"/>
        <v>9.8984480815348164E-2</v>
      </c>
      <c r="E33" s="12"/>
      <c r="F33" s="9">
        <v>25</v>
      </c>
      <c r="G33" s="9">
        <v>38.558791439530687</v>
      </c>
      <c r="H33" s="12">
        <f t="shared" si="1"/>
        <v>5.4314571976534554E-2</v>
      </c>
      <c r="J33" s="9">
        <v>25</v>
      </c>
      <c r="K33" s="9">
        <f t="shared" si="2"/>
        <v>37.63968961630696</v>
      </c>
      <c r="L33" s="9">
        <f t="shared" si="4"/>
        <v>0.98984480815348164</v>
      </c>
      <c r="N33" s="9">
        <v>25</v>
      </c>
      <c r="O33" s="9">
        <f t="shared" si="3"/>
        <v>36.746291439530687</v>
      </c>
      <c r="P33" s="9">
        <f t="shared" si="5"/>
        <v>0.54314571976534509</v>
      </c>
      <c r="R33" s="9">
        <v>25</v>
      </c>
      <c r="S33" s="9">
        <f t="shared" si="6"/>
        <v>38.29958615507595</v>
      </c>
      <c r="U33" s="9">
        <v>25</v>
      </c>
      <c r="V33" s="9">
        <f t="shared" si="7"/>
        <v>37.108388586040917</v>
      </c>
      <c r="X33" s="9">
        <v>25</v>
      </c>
      <c r="Y33" s="9">
        <v>3.7472499999999997</v>
      </c>
      <c r="AA33" s="9">
        <v>25</v>
      </c>
      <c r="AB33" s="10">
        <v>3.5659999999999998</v>
      </c>
      <c r="AD33" s="9">
        <v>25</v>
      </c>
      <c r="AE33" s="9">
        <f t="shared" si="8"/>
        <v>0.18124999999999991</v>
      </c>
    </row>
    <row r="34" spans="2:31">
      <c r="B34" s="9">
        <v>22.5</v>
      </c>
      <c r="C34" s="10">
        <v>39.335899435804706</v>
      </c>
      <c r="D34" s="12">
        <f t="shared" si="0"/>
        <v>0.10187473832720029</v>
      </c>
      <c r="E34" s="12"/>
      <c r="F34" s="9">
        <v>22.5</v>
      </c>
      <c r="G34" s="9">
        <v>38.501662063289238</v>
      </c>
      <c r="H34" s="12">
        <f t="shared" si="1"/>
        <v>6.0162869701426924E-2</v>
      </c>
      <c r="J34" s="9">
        <v>22.5</v>
      </c>
      <c r="K34" s="9">
        <f t="shared" si="2"/>
        <v>37.539129007789143</v>
      </c>
      <c r="L34" s="9">
        <f t="shared" si="4"/>
        <v>1.0187473832720038</v>
      </c>
      <c r="N34" s="9">
        <v>22.5</v>
      </c>
      <c r="O34" s="9">
        <f t="shared" si="3"/>
        <v>36.704891635273675</v>
      </c>
      <c r="P34" s="9">
        <f t="shared" si="5"/>
        <v>0.60162869701427013</v>
      </c>
      <c r="R34" s="9">
        <v>22.5</v>
      </c>
      <c r="S34" s="9">
        <f t="shared" si="6"/>
        <v>38.218293929970478</v>
      </c>
      <c r="U34" s="9">
        <v>22.5</v>
      </c>
      <c r="V34" s="9">
        <f t="shared" si="7"/>
        <v>37.105977433283186</v>
      </c>
      <c r="X34" s="9">
        <v>22.5</v>
      </c>
      <c r="Y34" s="9">
        <v>3.7298404669260701</v>
      </c>
      <c r="AA34" s="9">
        <v>22.5</v>
      </c>
      <c r="AB34" s="10">
        <v>3.5501634241245137</v>
      </c>
      <c r="AD34" s="9">
        <v>22.5</v>
      </c>
      <c r="AE34" s="9">
        <f t="shared" si="8"/>
        <v>0.17967704280155639</v>
      </c>
    </row>
    <row r="35" spans="2:31">
      <c r="B35" s="9">
        <v>20</v>
      </c>
      <c r="C35" s="10">
        <v>38.99154464469742</v>
      </c>
      <c r="D35" s="12">
        <f t="shared" si="0"/>
        <v>9.3663169734871099E-2</v>
      </c>
      <c r="E35" s="12"/>
      <c r="F35" s="9">
        <v>20</v>
      </c>
      <c r="G35" s="9">
        <v>38.350136874999997</v>
      </c>
      <c r="H35" s="12">
        <f t="shared" si="1"/>
        <v>6.1592781249999895E-2</v>
      </c>
      <c r="J35" s="9">
        <v>20</v>
      </c>
      <c r="K35" s="9">
        <f t="shared" si="2"/>
        <v>37.195450894697416</v>
      </c>
      <c r="L35" s="9">
        <f t="shared" si="4"/>
        <v>0.93663169734870877</v>
      </c>
      <c r="N35" s="9">
        <v>20</v>
      </c>
      <c r="O35" s="9">
        <f t="shared" si="3"/>
        <v>36.554043124999993</v>
      </c>
      <c r="P35" s="9">
        <f t="shared" si="5"/>
        <v>0.61592781249999717</v>
      </c>
      <c r="R35" s="9">
        <v>20</v>
      </c>
      <c r="S35" s="9">
        <f t="shared" si="6"/>
        <v>37.819872026263219</v>
      </c>
      <c r="U35" s="9">
        <v>20</v>
      </c>
      <c r="V35" s="9">
        <f t="shared" si="7"/>
        <v>36.964661666666657</v>
      </c>
      <c r="X35" s="9">
        <v>20</v>
      </c>
      <c r="Y35" s="9">
        <v>3.7118281249999998</v>
      </c>
      <c r="AA35" s="9">
        <v>20</v>
      </c>
      <c r="AB35" s="10">
        <v>3.5322187499999997</v>
      </c>
      <c r="AD35" s="9">
        <v>20</v>
      </c>
      <c r="AE35" s="9">
        <f t="shared" si="8"/>
        <v>0.17960937500000007</v>
      </c>
    </row>
    <row r="36" spans="2:31">
      <c r="B36" s="9">
        <v>17.5</v>
      </c>
      <c r="C36" s="10">
        <v>38.373276661077846</v>
      </c>
      <c r="D36" s="12">
        <f t="shared" si="0"/>
        <v>8.0228035388522745E-2</v>
      </c>
      <c r="E36" s="12"/>
      <c r="F36" s="9">
        <v>17.5</v>
      </c>
      <c r="G36" s="9">
        <v>37.939267330432166</v>
      </c>
      <c r="H36" s="12">
        <f t="shared" si="1"/>
        <v>5.8527568856238776E-2</v>
      </c>
      <c r="J36" s="9">
        <v>17.5</v>
      </c>
      <c r="K36" s="9">
        <f t="shared" si="2"/>
        <v>36.683782497653723</v>
      </c>
      <c r="L36" s="9">
        <f t="shared" si="4"/>
        <v>0.80228035388523011</v>
      </c>
      <c r="N36" s="9">
        <v>17.5</v>
      </c>
      <c r="O36" s="9">
        <f t="shared" si="3"/>
        <v>36.249773167008044</v>
      </c>
      <c r="P36" s="9">
        <f t="shared" si="5"/>
        <v>0.58527568856239043</v>
      </c>
      <c r="R36" s="9">
        <v>17.5</v>
      </c>
      <c r="S36" s="9">
        <f t="shared" si="6"/>
        <v>37.218636066910541</v>
      </c>
      <c r="U36" s="9">
        <v>17.5</v>
      </c>
      <c r="V36" s="9">
        <f t="shared" si="7"/>
        <v>36.639956959382971</v>
      </c>
      <c r="X36" s="9">
        <v>17.5</v>
      </c>
      <c r="Y36" s="9">
        <v>3.6768715953307392</v>
      </c>
      <c r="AA36" s="9">
        <v>17.5</v>
      </c>
      <c r="AB36" s="10">
        <v>3.5079221789883266</v>
      </c>
      <c r="AD36" s="9">
        <v>17.5</v>
      </c>
      <c r="AE36" s="9">
        <f t="shared" si="8"/>
        <v>0.16894941634241256</v>
      </c>
    </row>
    <row r="37" spans="2:31">
      <c r="B37" s="9">
        <v>15</v>
      </c>
      <c r="C37" s="10">
        <v>37.726963583482949</v>
      </c>
      <c r="D37" s="12">
        <f t="shared" si="0"/>
        <v>6.5316929174147331E-2</v>
      </c>
      <c r="E37" s="12"/>
      <c r="F37" s="9">
        <v>15</v>
      </c>
      <c r="G37" s="9">
        <v>37.305392603603607</v>
      </c>
      <c r="H37" s="12">
        <f t="shared" si="1"/>
        <v>4.4238380180180226E-2</v>
      </c>
      <c r="J37" s="9">
        <v>15</v>
      </c>
      <c r="K37" s="9">
        <f t="shared" si="2"/>
        <v>36.118135458482946</v>
      </c>
      <c r="L37" s="9">
        <f t="shared" si="4"/>
        <v>0.65316929174147376</v>
      </c>
      <c r="N37" s="9">
        <v>15</v>
      </c>
      <c r="O37" s="9">
        <f t="shared" si="3"/>
        <v>35.696564478603605</v>
      </c>
      <c r="P37" s="9">
        <f t="shared" si="5"/>
        <v>0.44238380180180314</v>
      </c>
      <c r="R37" s="9">
        <v>15</v>
      </c>
      <c r="S37" s="9">
        <f t="shared" si="6"/>
        <v>36.553581652977265</v>
      </c>
      <c r="U37" s="9">
        <v>15</v>
      </c>
      <c r="V37" s="9">
        <f t="shared" si="7"/>
        <v>35.991487013138141</v>
      </c>
      <c r="X37" s="9">
        <v>15</v>
      </c>
      <c r="Y37" s="9">
        <v>3.6420625000000002</v>
      </c>
      <c r="AA37" s="9">
        <v>15</v>
      </c>
      <c r="AB37" s="10">
        <v>3.4811796875000001</v>
      </c>
      <c r="AD37" s="9">
        <v>15</v>
      </c>
      <c r="AE37" s="9">
        <f t="shared" si="8"/>
        <v>0.16088281250000014</v>
      </c>
    </row>
    <row r="38" spans="2:31">
      <c r="B38" s="9">
        <v>12.5</v>
      </c>
      <c r="C38" s="10">
        <v>37.225322261904765</v>
      </c>
      <c r="D38" s="12">
        <f t="shared" si="0"/>
        <v>5.9391113095238035E-2</v>
      </c>
      <c r="E38" s="12"/>
      <c r="F38" s="9">
        <v>12.5</v>
      </c>
      <c r="G38" s="9">
        <v>36.735159768907565</v>
      </c>
      <c r="H38" s="12">
        <f t="shared" si="1"/>
        <v>3.4882988445378071E-2</v>
      </c>
      <c r="J38" s="9">
        <v>12.5</v>
      </c>
      <c r="K38" s="9">
        <f t="shared" si="2"/>
        <v>35.822822261904761</v>
      </c>
      <c r="L38" s="9">
        <f t="shared" si="4"/>
        <v>0.59391113095238168</v>
      </c>
      <c r="N38" s="9">
        <v>12.5</v>
      </c>
      <c r="O38" s="9">
        <f t="shared" si="3"/>
        <v>35.332659768907561</v>
      </c>
      <c r="P38" s="9">
        <f t="shared" si="5"/>
        <v>0.3488298844537816</v>
      </c>
      <c r="R38" s="9">
        <v>12.5</v>
      </c>
      <c r="S38" s="9">
        <f t="shared" si="6"/>
        <v>36.218763015873016</v>
      </c>
      <c r="U38" s="9">
        <v>12.5</v>
      </c>
      <c r="V38" s="9">
        <f t="shared" si="7"/>
        <v>35.565213025210085</v>
      </c>
      <c r="X38" s="9">
        <v>12.5</v>
      </c>
      <c r="Y38" s="9">
        <v>3.6037500000000002</v>
      </c>
      <c r="AA38" s="9">
        <v>12.5</v>
      </c>
      <c r="AB38" s="10">
        <v>3.4634999999999998</v>
      </c>
      <c r="AD38" s="9">
        <v>12.5</v>
      </c>
      <c r="AE38" s="9">
        <f t="shared" si="8"/>
        <v>0.14025000000000043</v>
      </c>
    </row>
    <row r="39" spans="2:31">
      <c r="B39" s="9">
        <v>10</v>
      </c>
      <c r="C39" s="10">
        <v>36.880193243858599</v>
      </c>
      <c r="D39" s="12">
        <f t="shared" si="0"/>
        <v>5.832586156987718E-2</v>
      </c>
      <c r="F39" s="9">
        <v>10</v>
      </c>
      <c r="G39" s="9">
        <v>36.340265261575468</v>
      </c>
      <c r="H39" s="12">
        <f t="shared" si="1"/>
        <v>3.1329462455720547E-2</v>
      </c>
      <c r="J39" s="9">
        <v>10</v>
      </c>
      <c r="K39" s="9">
        <f t="shared" si="2"/>
        <v>35.68133031550969</v>
      </c>
      <c r="L39" s="9">
        <f t="shared" si="4"/>
        <v>0.58325861569877091</v>
      </c>
      <c r="N39" s="9">
        <v>10</v>
      </c>
      <c r="O39" s="9">
        <f t="shared" si="3"/>
        <v>35.141402333226559</v>
      </c>
      <c r="P39" s="9">
        <f t="shared" si="5"/>
        <v>0.31329462455720503</v>
      </c>
      <c r="R39" s="9">
        <v>10</v>
      </c>
      <c r="S39" s="9">
        <f t="shared" si="6"/>
        <v>36.070169392642207</v>
      </c>
      <c r="U39" s="9">
        <v>10</v>
      </c>
      <c r="V39" s="9">
        <f t="shared" si="7"/>
        <v>35.350265416264698</v>
      </c>
      <c r="X39" s="9">
        <v>10</v>
      </c>
      <c r="Y39" s="9">
        <v>3.5713676012461057</v>
      </c>
      <c r="AA39" s="9">
        <v>10</v>
      </c>
      <c r="AB39" s="10">
        <v>3.451481308411215</v>
      </c>
      <c r="AD39" s="9">
        <v>10</v>
      </c>
      <c r="AE39" s="9">
        <f t="shared" si="8"/>
        <v>0.11988629283489072</v>
      </c>
    </row>
    <row r="40" spans="2:31">
      <c r="B40" s="9">
        <v>7.5</v>
      </c>
      <c r="C40" s="10">
        <v>36.642945202050662</v>
      </c>
      <c r="D40" s="12">
        <f t="shared" si="0"/>
        <v>5.9195622037010454E-2</v>
      </c>
      <c r="F40" s="9">
        <v>7.5</v>
      </c>
      <c r="G40" s="9">
        <v>36.055085646422128</v>
      </c>
      <c r="H40" s="12">
        <f t="shared" si="1"/>
        <v>2.9802644255583877E-2</v>
      </c>
      <c r="J40" s="9">
        <v>7.5</v>
      </c>
      <c r="K40" s="9">
        <f t="shared" si="2"/>
        <v>35.520480303454718</v>
      </c>
      <c r="L40" s="9">
        <f t="shared" si="4"/>
        <v>0.59195622037010409</v>
      </c>
      <c r="N40" s="9">
        <v>7.5</v>
      </c>
      <c r="O40" s="9">
        <f t="shared" si="3"/>
        <v>34.932620747826185</v>
      </c>
      <c r="P40" s="9">
        <f t="shared" si="5"/>
        <v>0.29802644255583743</v>
      </c>
      <c r="R40" s="9">
        <v>7.5</v>
      </c>
      <c r="S40" s="9">
        <f t="shared" si="6"/>
        <v>35.915117783701454</v>
      </c>
      <c r="U40" s="9">
        <v>7.5</v>
      </c>
      <c r="V40" s="9">
        <f t="shared" si="7"/>
        <v>35.13130504286341</v>
      </c>
      <c r="X40" s="9">
        <v>7.5</v>
      </c>
      <c r="Y40" s="9">
        <v>3.5459032761310452</v>
      </c>
      <c r="AA40" s="9">
        <v>7.5</v>
      </c>
      <c r="AB40" s="10">
        <v>3.4336567862714511</v>
      </c>
      <c r="AD40" s="9">
        <v>7.5</v>
      </c>
      <c r="AE40" s="9">
        <f t="shared" si="8"/>
        <v>0.11224648985959407</v>
      </c>
    </row>
    <row r="41" spans="2:31">
      <c r="B41" s="9">
        <v>5</v>
      </c>
      <c r="C41" s="10">
        <v>36.506829850331926</v>
      </c>
      <c r="D41" s="12">
        <f t="shared" si="0"/>
        <v>6.7288450394911381E-2</v>
      </c>
      <c r="F41" s="9">
        <v>5</v>
      </c>
      <c r="G41" s="9">
        <v>35.814141963641831</v>
      </c>
      <c r="H41" s="12">
        <f t="shared" si="1"/>
        <v>3.2654056060406722E-2</v>
      </c>
      <c r="J41" s="9">
        <v>5</v>
      </c>
      <c r="K41" s="9">
        <f t="shared" si="2"/>
        <v>35.09584701101835</v>
      </c>
      <c r="L41" s="9">
        <f t="shared" si="4"/>
        <v>0.67288450394911337</v>
      </c>
      <c r="N41" s="9">
        <v>5</v>
      </c>
      <c r="O41" s="9">
        <f t="shared" si="3"/>
        <v>34.403159124328255</v>
      </c>
      <c r="P41" s="9">
        <f t="shared" si="5"/>
        <v>0.32654056060406589</v>
      </c>
      <c r="R41" s="9">
        <v>5</v>
      </c>
      <c r="S41" s="9">
        <f t="shared" si="6"/>
        <v>35.544436680317759</v>
      </c>
      <c r="U41" s="9">
        <v>5</v>
      </c>
      <c r="V41" s="9">
        <f t="shared" si="7"/>
        <v>34.620852831397634</v>
      </c>
      <c r="X41" s="9">
        <v>5</v>
      </c>
      <c r="Y41" s="9">
        <v>3.5161060842433698</v>
      </c>
      <c r="AA41" s="9">
        <v>5</v>
      </c>
      <c r="AB41" s="10">
        <v>3.3750078003120123</v>
      </c>
      <c r="AD41" s="9">
        <v>5</v>
      </c>
      <c r="AE41" s="9">
        <f t="shared" si="8"/>
        <v>0.14109828393135748</v>
      </c>
    </row>
    <row r="42" spans="2:31">
      <c r="B42" s="9">
        <v>2.5</v>
      </c>
      <c r="C42" s="10">
        <v>35.886741429166662</v>
      </c>
      <c r="D42" s="12">
        <f t="shared" si="0"/>
        <v>7.6993857729783954E-2</v>
      </c>
      <c r="F42" s="9">
        <v>2.5</v>
      </c>
      <c r="G42" s="9">
        <v>35.097193968206362</v>
      </c>
      <c r="H42" s="12">
        <f t="shared" si="1"/>
        <v>3.7516484681769047E-2</v>
      </c>
      <c r="J42" s="9">
        <v>2.5</v>
      </c>
      <c r="K42" s="9">
        <f t="shared" si="2"/>
        <v>34.26249805943187</v>
      </c>
      <c r="L42" s="9">
        <f t="shared" si="4"/>
        <v>0.76993857729783954</v>
      </c>
      <c r="N42" s="9">
        <v>2.5</v>
      </c>
      <c r="O42" s="9">
        <f t="shared" si="3"/>
        <v>33.47295059847157</v>
      </c>
      <c r="P42" s="9">
        <f t="shared" si="5"/>
        <v>0.37516484681768958</v>
      </c>
      <c r="R42" s="9">
        <v>2.5</v>
      </c>
      <c r="S42" s="9">
        <f t="shared" si="6"/>
        <v>34.775790444297094</v>
      </c>
      <c r="U42" s="9">
        <v>2.5</v>
      </c>
      <c r="V42" s="9">
        <f t="shared" si="7"/>
        <v>33.72306049635003</v>
      </c>
      <c r="X42" s="9">
        <v>2.5</v>
      </c>
      <c r="Y42" s="9">
        <v>3.4346864274570983</v>
      </c>
      <c r="AA42" s="9">
        <v>2.5</v>
      </c>
      <c r="AB42" s="10">
        <v>3.2722620904836193</v>
      </c>
      <c r="AD42" s="9">
        <v>2.5</v>
      </c>
      <c r="AE42" s="9">
        <f t="shared" si="8"/>
        <v>0.16242433697347902</v>
      </c>
    </row>
    <row r="43" spans="2:31">
      <c r="B43" s="9">
        <v>0</v>
      </c>
      <c r="C43" s="10">
        <v>29</v>
      </c>
      <c r="D43" s="12">
        <f t="shared" si="0"/>
        <v>0</v>
      </c>
      <c r="F43" s="9">
        <v>0</v>
      </c>
      <c r="G43" s="9">
        <v>29</v>
      </c>
      <c r="H43" s="12">
        <f t="shared" si="1"/>
        <v>0</v>
      </c>
      <c r="J43" s="9">
        <v>0</v>
      </c>
      <c r="K43" s="9">
        <f t="shared" si="2"/>
        <v>29</v>
      </c>
      <c r="L43" s="9">
        <f t="shared" si="4"/>
        <v>0</v>
      </c>
      <c r="N43" s="9">
        <v>0</v>
      </c>
      <c r="O43" s="9">
        <f t="shared" si="3"/>
        <v>29</v>
      </c>
      <c r="P43" s="9">
        <f t="shared" si="5"/>
        <v>0</v>
      </c>
      <c r="R43" s="9">
        <v>0</v>
      </c>
      <c r="S43" s="9">
        <f t="shared" si="6"/>
        <v>29</v>
      </c>
      <c r="U43" s="9">
        <v>0</v>
      </c>
      <c r="V43" s="9">
        <f t="shared" si="7"/>
        <v>29</v>
      </c>
      <c r="X43" s="9">
        <v>0</v>
      </c>
      <c r="Y43" s="9">
        <v>2.9</v>
      </c>
      <c r="AA43" s="9">
        <v>0</v>
      </c>
      <c r="AB43" s="10">
        <v>2.9</v>
      </c>
      <c r="AD43" s="9">
        <v>0</v>
      </c>
      <c r="AE43" s="9">
        <f t="shared" si="8"/>
        <v>0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R48"/>
  <sheetViews>
    <sheetView workbookViewId="0">
      <selection activeCell="AC3" sqref="AC3"/>
    </sheetView>
  </sheetViews>
  <sheetFormatPr defaultRowHeight="15.75"/>
  <cols>
    <col min="1" max="1" width="16" style="14" customWidth="1"/>
    <col min="2" max="2" width="11" style="14" customWidth="1"/>
    <col min="3" max="3" width="9.375" style="14" customWidth="1"/>
    <col min="4" max="4" width="10.375" style="14" customWidth="1"/>
    <col min="5" max="5" width="9.75" style="14" customWidth="1"/>
    <col min="6" max="7" width="9" style="18"/>
    <col min="8" max="8" width="9.625" style="16" bestFit="1" customWidth="1"/>
    <col min="9" max="13" width="9" style="17"/>
    <col min="14" max="14" width="9" style="18"/>
    <col min="15" max="15" width="9.875" style="17" customWidth="1"/>
    <col min="16" max="16" width="9" style="18"/>
    <col min="17" max="18" width="9" style="17"/>
    <col min="19" max="19" width="11.125" style="17" bestFit="1" customWidth="1"/>
    <col min="20" max="21" width="9" style="17"/>
    <col min="22" max="22" width="9" style="18"/>
    <col min="23" max="23" width="11.125" style="17" bestFit="1" customWidth="1"/>
    <col min="24" max="24" width="9" style="18"/>
    <col min="25" max="29" width="9" style="17"/>
    <col min="30" max="30" width="9" style="18"/>
    <col min="31" max="31" width="11.125" style="17" bestFit="1" customWidth="1"/>
    <col min="32" max="32" width="9" style="18"/>
    <col min="33" max="33" width="9" style="17"/>
    <col min="34" max="34" width="9" style="18"/>
    <col min="35" max="35" width="9" style="17"/>
    <col min="36" max="36" width="9" style="18"/>
    <col min="37" max="37" width="9" style="17"/>
    <col min="38" max="38" width="9" style="18"/>
    <col min="39" max="39" width="9" style="17"/>
    <col min="40" max="40" width="9" style="18"/>
    <col min="41" max="41" width="9" style="17"/>
    <col min="42" max="42" width="9" style="18"/>
    <col min="43" max="43" width="9" style="17"/>
    <col min="44" max="44" width="9" style="18"/>
    <col min="45" max="16384" width="9" style="14"/>
  </cols>
  <sheetData>
    <row r="1" spans="1:44">
      <c r="A1" s="14" t="s">
        <v>0</v>
      </c>
      <c r="F1" s="15">
        <v>3</v>
      </c>
      <c r="G1" s="15" t="s">
        <v>50</v>
      </c>
      <c r="N1" s="15">
        <v>5</v>
      </c>
      <c r="O1" s="17" t="s">
        <v>28</v>
      </c>
      <c r="P1" s="15"/>
      <c r="V1" s="15">
        <v>7</v>
      </c>
      <c r="W1" s="17" t="s">
        <v>51</v>
      </c>
      <c r="X1" s="15"/>
      <c r="AD1" s="15">
        <v>9</v>
      </c>
      <c r="AE1" s="17" t="s">
        <v>25</v>
      </c>
      <c r="AF1" s="15"/>
      <c r="AH1" s="15">
        <v>11.2</v>
      </c>
      <c r="AI1" s="17" t="s">
        <v>26</v>
      </c>
      <c r="AJ1" s="15"/>
      <c r="AL1" s="15">
        <v>13</v>
      </c>
      <c r="AM1" s="17" t="s">
        <v>52</v>
      </c>
      <c r="AN1" s="15"/>
      <c r="AP1" s="15">
        <v>15</v>
      </c>
      <c r="AQ1" s="17" t="s">
        <v>29</v>
      </c>
    </row>
    <row r="2" spans="1:44">
      <c r="A2" s="14" t="s">
        <v>53</v>
      </c>
      <c r="F2" s="15">
        <f>F1/7.8*10.4</f>
        <v>4</v>
      </c>
      <c r="G2" s="15" t="s">
        <v>54</v>
      </c>
      <c r="N2" s="15">
        <f>N1/7.8*10.4</f>
        <v>6.6666666666666679</v>
      </c>
      <c r="O2" s="17" t="s">
        <v>32</v>
      </c>
      <c r="P2" s="15"/>
      <c r="V2" s="15">
        <f>V1/7.8*10.4</f>
        <v>9.3333333333333339</v>
      </c>
      <c r="W2" s="17" t="s">
        <v>55</v>
      </c>
      <c r="X2" s="15"/>
      <c r="AD2" s="15">
        <f>AD1/7.8*10.4</f>
        <v>12.000000000000002</v>
      </c>
      <c r="AE2" s="17" t="s">
        <v>30</v>
      </c>
      <c r="AF2" s="15"/>
      <c r="AH2" s="15">
        <f>AH1/7.8*10.4</f>
        <v>14.933333333333334</v>
      </c>
      <c r="AI2" s="17" t="s">
        <v>56</v>
      </c>
      <c r="AJ2" s="15"/>
      <c r="AL2" s="15"/>
      <c r="AN2" s="15"/>
      <c r="AP2" s="15"/>
    </row>
    <row r="3" spans="1:44" s="33" customFormat="1">
      <c r="A3" s="33" t="s">
        <v>67</v>
      </c>
      <c r="F3" s="34">
        <f>F1/7.8*13</f>
        <v>5</v>
      </c>
      <c r="G3" s="34" t="s">
        <v>68</v>
      </c>
      <c r="H3" s="35"/>
      <c r="I3" s="36"/>
      <c r="J3" s="36"/>
      <c r="K3" s="36"/>
      <c r="L3" s="36"/>
      <c r="M3" s="36"/>
      <c r="N3" s="34">
        <f>N1/7.8*13</f>
        <v>8.3333333333333339</v>
      </c>
      <c r="O3" s="36" t="s">
        <v>69</v>
      </c>
      <c r="P3" s="34"/>
      <c r="Q3" s="36"/>
      <c r="R3" s="36"/>
      <c r="S3" s="36"/>
      <c r="T3" s="36"/>
      <c r="U3" s="36"/>
      <c r="V3" s="34">
        <f>V1/7.8*13</f>
        <v>11.666666666666668</v>
      </c>
      <c r="W3" s="36" t="s">
        <v>70</v>
      </c>
      <c r="X3" s="34"/>
      <c r="Y3" s="36"/>
      <c r="Z3" s="36"/>
      <c r="AA3" s="36"/>
      <c r="AB3" s="36"/>
      <c r="AC3" s="36"/>
      <c r="AD3" s="34">
        <f>AD1/7.8*13</f>
        <v>15.000000000000002</v>
      </c>
      <c r="AE3" s="36" t="s">
        <v>71</v>
      </c>
      <c r="AF3" s="34"/>
      <c r="AG3" s="36"/>
      <c r="AH3" s="34">
        <f>AH1/7.8*13</f>
        <v>18.666666666666668</v>
      </c>
      <c r="AI3" s="36" t="s">
        <v>72</v>
      </c>
      <c r="AJ3" s="34"/>
      <c r="AK3" s="36"/>
      <c r="AL3" s="34"/>
      <c r="AM3" s="36"/>
      <c r="AN3" s="34"/>
      <c r="AO3" s="36"/>
      <c r="AP3" s="34"/>
      <c r="AQ3" s="36"/>
      <c r="AR3" s="37"/>
    </row>
    <row r="4" spans="1:44" s="38" customFormat="1">
      <c r="A4" s="38" t="s">
        <v>73</v>
      </c>
      <c r="B4" s="39">
        <f>F4/1.5</f>
        <v>3.9743589743589745</v>
      </c>
      <c r="C4" s="39" t="s">
        <v>77</v>
      </c>
      <c r="D4" s="40"/>
      <c r="F4" s="39">
        <f>F1/7.8*15.5</f>
        <v>5.9615384615384617</v>
      </c>
      <c r="G4" s="39" t="s">
        <v>85</v>
      </c>
      <c r="H4" s="40"/>
      <c r="I4" s="41"/>
      <c r="J4" s="39">
        <f>F4*1.3</f>
        <v>7.75</v>
      </c>
      <c r="K4" s="41" t="s">
        <v>83</v>
      </c>
      <c r="L4" s="41"/>
      <c r="M4" s="41"/>
      <c r="N4" s="39">
        <f>N1/7.8*15.5</f>
        <v>9.9358974358974361</v>
      </c>
      <c r="O4" s="41" t="s">
        <v>81</v>
      </c>
      <c r="P4" s="39"/>
      <c r="Q4" s="41"/>
      <c r="R4" s="39">
        <f>N4*1.2</f>
        <v>11.923076923076923</v>
      </c>
      <c r="S4" s="41" t="s">
        <v>87</v>
      </c>
      <c r="T4" s="41"/>
      <c r="U4" s="41"/>
      <c r="V4" s="39">
        <f>V1/7.8*15.5</f>
        <v>13.910256410256411</v>
      </c>
      <c r="W4" s="41" t="s">
        <v>80</v>
      </c>
      <c r="X4" s="39"/>
      <c r="Y4" s="41"/>
      <c r="Z4" s="39">
        <f>V4*1.2</f>
        <v>16.692307692307693</v>
      </c>
      <c r="AA4" s="41" t="s">
        <v>74</v>
      </c>
      <c r="AB4" s="41"/>
      <c r="AC4" s="41"/>
      <c r="AD4" s="39"/>
      <c r="AE4" s="41"/>
      <c r="AF4" s="39"/>
      <c r="AG4" s="41"/>
      <c r="AH4" s="39"/>
      <c r="AI4" s="41"/>
      <c r="AJ4" s="39"/>
      <c r="AK4" s="41"/>
      <c r="AL4" s="39"/>
      <c r="AM4" s="41"/>
      <c r="AN4" s="39"/>
      <c r="AO4" s="41"/>
      <c r="AP4" s="39"/>
      <c r="AQ4" s="41"/>
      <c r="AR4" s="42"/>
    </row>
    <row r="5" spans="1:44" s="33" customFormat="1">
      <c r="A5" s="38" t="s">
        <v>75</v>
      </c>
      <c r="B5" s="39">
        <f>F5/1.5</f>
        <v>4.666666666666667</v>
      </c>
      <c r="C5" s="39" t="s">
        <v>78</v>
      </c>
      <c r="D5" s="35"/>
      <c r="E5" s="38"/>
      <c r="F5" s="34">
        <f>F1/7.8*18.2</f>
        <v>7</v>
      </c>
      <c r="G5" s="39" t="s">
        <v>86</v>
      </c>
      <c r="H5" s="35"/>
      <c r="I5" s="36"/>
      <c r="J5" s="39">
        <f>F5*1.3</f>
        <v>9.1</v>
      </c>
      <c r="K5" s="41" t="s">
        <v>84</v>
      </c>
      <c r="L5" s="36"/>
      <c r="M5" s="36"/>
      <c r="N5" s="34">
        <f>N1/7.8*18.2</f>
        <v>11.666666666666668</v>
      </c>
      <c r="O5" s="41" t="s">
        <v>82</v>
      </c>
      <c r="P5" s="34"/>
      <c r="Q5" s="36"/>
      <c r="R5" s="39">
        <f>N5*1.2</f>
        <v>14.000000000000002</v>
      </c>
      <c r="S5" s="41" t="s">
        <v>79</v>
      </c>
      <c r="T5" s="36"/>
      <c r="U5" s="36"/>
      <c r="V5" s="34">
        <f>V1/7.8*18.2</f>
        <v>16.333333333333332</v>
      </c>
      <c r="W5" s="41" t="s">
        <v>76</v>
      </c>
      <c r="X5" s="34"/>
      <c r="Y5" s="36"/>
      <c r="Z5" s="39"/>
      <c r="AA5" s="36"/>
      <c r="AB5" s="36"/>
      <c r="AC5" s="36"/>
      <c r="AD5" s="34"/>
      <c r="AE5" s="36"/>
      <c r="AF5" s="34"/>
      <c r="AG5" s="36"/>
      <c r="AH5" s="34"/>
      <c r="AI5" s="36"/>
      <c r="AJ5" s="34"/>
      <c r="AK5" s="36"/>
      <c r="AL5" s="34"/>
      <c r="AM5" s="36"/>
      <c r="AN5" s="34"/>
      <c r="AO5" s="36"/>
      <c r="AP5" s="34"/>
      <c r="AQ5" s="36"/>
      <c r="AR5" s="37"/>
    </row>
    <row r="6" spans="1:44">
      <c r="A6" s="14" t="s">
        <v>49</v>
      </c>
      <c r="B6" s="18"/>
      <c r="C6" s="19">
        <v>-0.7</v>
      </c>
      <c r="D6" s="19"/>
      <c r="G6" s="19">
        <v>-0.7</v>
      </c>
      <c r="H6" s="19"/>
      <c r="N6" s="19"/>
      <c r="O6" s="19">
        <v>-0.95</v>
      </c>
      <c r="P6" s="19"/>
      <c r="V6" s="19"/>
      <c r="W6" s="19">
        <v>-1.25</v>
      </c>
      <c r="X6" s="19"/>
      <c r="AD6" s="19"/>
      <c r="AE6" s="19">
        <v>-1.5</v>
      </c>
      <c r="AF6" s="19"/>
      <c r="AH6" s="19"/>
      <c r="AI6" s="19">
        <v>-1.75</v>
      </c>
      <c r="AJ6" s="19"/>
      <c r="AL6" s="19"/>
      <c r="AM6" s="19">
        <v>-1.75</v>
      </c>
      <c r="AN6" s="19"/>
      <c r="AP6" s="19"/>
      <c r="AQ6" s="19">
        <v>-1.75</v>
      </c>
      <c r="AR6" s="19"/>
    </row>
    <row r="7" spans="1:44">
      <c r="B7" s="16" t="s">
        <v>57</v>
      </c>
      <c r="C7" s="18" t="s">
        <v>4</v>
      </c>
      <c r="D7" s="16" t="s">
        <v>4</v>
      </c>
      <c r="F7" s="16" t="s">
        <v>57</v>
      </c>
      <c r="G7" s="18" t="s">
        <v>4</v>
      </c>
      <c r="H7" s="16" t="s">
        <v>4</v>
      </c>
      <c r="J7" s="16" t="s">
        <v>57</v>
      </c>
      <c r="K7" s="17" t="s">
        <v>4</v>
      </c>
      <c r="L7" s="16" t="s">
        <v>4</v>
      </c>
      <c r="N7" s="16" t="s">
        <v>57</v>
      </c>
      <c r="O7" s="17" t="s">
        <v>4</v>
      </c>
      <c r="P7" s="16" t="s">
        <v>4</v>
      </c>
      <c r="R7" s="16" t="s">
        <v>57</v>
      </c>
      <c r="S7" s="17" t="s">
        <v>4</v>
      </c>
      <c r="T7" s="16" t="s">
        <v>4</v>
      </c>
      <c r="V7" s="16" t="s">
        <v>57</v>
      </c>
      <c r="W7" s="17" t="s">
        <v>4</v>
      </c>
      <c r="X7" s="16" t="s">
        <v>4</v>
      </c>
      <c r="Z7" s="16" t="s">
        <v>57</v>
      </c>
      <c r="AA7" s="17" t="s">
        <v>4</v>
      </c>
      <c r="AB7" s="16" t="s">
        <v>4</v>
      </c>
      <c r="AD7" s="16" t="s">
        <v>57</v>
      </c>
      <c r="AE7" s="17" t="s">
        <v>4</v>
      </c>
      <c r="AF7" s="16" t="s">
        <v>4</v>
      </c>
      <c r="AH7" s="16" t="s">
        <v>57</v>
      </c>
      <c r="AI7" s="17" t="s">
        <v>4</v>
      </c>
      <c r="AJ7" s="16" t="s">
        <v>4</v>
      </c>
      <c r="AL7" s="16" t="s">
        <v>57</v>
      </c>
      <c r="AM7" s="17" t="s">
        <v>4</v>
      </c>
      <c r="AN7" s="16" t="s">
        <v>4</v>
      </c>
      <c r="AP7" s="16" t="s">
        <v>57</v>
      </c>
      <c r="AQ7" s="17" t="s">
        <v>4</v>
      </c>
      <c r="AR7" s="16" t="s">
        <v>4</v>
      </c>
    </row>
    <row r="8" spans="1:44" ht="16.5">
      <c r="A8" s="13" t="s">
        <v>58</v>
      </c>
      <c r="B8" s="14">
        <v>100</v>
      </c>
      <c r="C8" s="20">
        <v>41.849999999999994</v>
      </c>
      <c r="D8" s="21">
        <f>ROUND(C8*1000, 0)</f>
        <v>41850</v>
      </c>
      <c r="E8" s="13"/>
      <c r="F8" s="14">
        <v>100</v>
      </c>
      <c r="G8" s="20">
        <v>41.849999999999994</v>
      </c>
      <c r="H8" s="21">
        <f>ROUND(G8*1000, 0)</f>
        <v>41850</v>
      </c>
      <c r="J8" s="18">
        <v>100</v>
      </c>
      <c r="K8" s="17">
        <v>41.849999999999994</v>
      </c>
      <c r="L8" s="21">
        <f>ROUND(K8*1000, 0)</f>
        <v>41850</v>
      </c>
      <c r="N8" s="18">
        <v>100</v>
      </c>
      <c r="O8" s="17">
        <v>41.849999999999994</v>
      </c>
      <c r="P8" s="21">
        <f>ROUND(O8*1000, 0)</f>
        <v>41850</v>
      </c>
      <c r="R8" s="18">
        <v>100</v>
      </c>
      <c r="S8" s="17">
        <v>41.849999999999994</v>
      </c>
      <c r="T8" s="21">
        <f>ROUND(S8*1000, 0)</f>
        <v>41850</v>
      </c>
      <c r="V8" s="18">
        <v>100</v>
      </c>
      <c r="W8" s="17">
        <v>41.849999999999994</v>
      </c>
      <c r="X8" s="21">
        <f>ROUND(W8*1000, 0)</f>
        <v>41850</v>
      </c>
      <c r="Z8" s="18">
        <v>100</v>
      </c>
      <c r="AA8" s="17">
        <v>41.849999999999994</v>
      </c>
      <c r="AB8" s="21">
        <f>ROUND(AA8*1000, 0)</f>
        <v>41850</v>
      </c>
      <c r="AD8" s="18">
        <v>100</v>
      </c>
      <c r="AE8" s="17">
        <v>41.849999999999994</v>
      </c>
      <c r="AF8" s="21">
        <f>ROUND(AE8*1000, 0)</f>
        <v>41850</v>
      </c>
      <c r="AH8" s="18">
        <v>100</v>
      </c>
      <c r="AI8" s="17">
        <v>41.849999999999994</v>
      </c>
      <c r="AJ8" s="21">
        <f>ROUND(AI8*1000, 0)</f>
        <v>41850</v>
      </c>
      <c r="AL8" s="18">
        <v>100</v>
      </c>
      <c r="AM8" s="17">
        <v>41.849999999999994</v>
      </c>
      <c r="AN8" s="21">
        <f>ROUND(AM8*1000, 0)</f>
        <v>41850</v>
      </c>
      <c r="AP8" s="18">
        <v>100</v>
      </c>
      <c r="AQ8" s="17">
        <v>41.849999999999994</v>
      </c>
      <c r="AR8" s="21">
        <f>ROUND(AQ8*1000, 0)</f>
        <v>41850</v>
      </c>
    </row>
    <row r="9" spans="1:44">
      <c r="A9" s="18">
        <v>40</v>
      </c>
      <c r="B9" s="14">
        <v>97.5</v>
      </c>
      <c r="C9" s="20">
        <v>39.46401693295585</v>
      </c>
      <c r="D9" s="21">
        <f t="shared" ref="D9:D48" si="0">ROUND(C9*1000, 0)</f>
        <v>39464</v>
      </c>
      <c r="E9" s="18"/>
      <c r="F9" s="14">
        <v>97.5</v>
      </c>
      <c r="G9" s="20">
        <v>39.115181213448494</v>
      </c>
      <c r="H9" s="21">
        <f t="shared" ref="H9:H48" si="1">ROUND(G9*1000, 0)</f>
        <v>39115</v>
      </c>
      <c r="J9" s="18">
        <v>97.5</v>
      </c>
      <c r="K9" s="17">
        <v>38.764303994773982</v>
      </c>
      <c r="L9" s="21">
        <f t="shared" ref="L9:L48" si="2">ROUND(K9*1000, 0)</f>
        <v>38764</v>
      </c>
      <c r="N9" s="18">
        <v>97.5</v>
      </c>
      <c r="O9" s="17">
        <v>38.496853085505485</v>
      </c>
      <c r="P9" s="21">
        <f t="shared" ref="P9:P48" si="3">ROUND(O9*1000, 0)</f>
        <v>38497</v>
      </c>
      <c r="R9" s="18">
        <v>97.5</v>
      </c>
      <c r="S9" s="17">
        <v>38.144240991840014</v>
      </c>
      <c r="T9" s="21">
        <f t="shared" ref="T9:T48" si="4">ROUND(S9*1000, 0)</f>
        <v>38144</v>
      </c>
      <c r="V9" s="18">
        <v>97.5</v>
      </c>
      <c r="W9" s="17">
        <v>37.87343049829223</v>
      </c>
      <c r="X9" s="21">
        <f t="shared" ref="X9:X48" si="5">ROUND(W9*1000, 0)</f>
        <v>37873</v>
      </c>
      <c r="Z9" s="18">
        <v>97.5</v>
      </c>
      <c r="AA9" s="17">
        <v>37.284110196424876</v>
      </c>
      <c r="AB9" s="21">
        <f t="shared" ref="AB9:AB48" si="6">ROUND(AA9*1000, 0)</f>
        <v>37284</v>
      </c>
      <c r="AD9" s="18">
        <v>97.5</v>
      </c>
      <c r="AE9" s="17">
        <v>37.14074640111339</v>
      </c>
      <c r="AF9" s="21">
        <f t="shared" ref="AF9:AF48" si="7">ROUND(AE9*1000, 0)</f>
        <v>37141</v>
      </c>
      <c r="AH9" s="18">
        <v>97.5</v>
      </c>
      <c r="AI9" s="17">
        <v>36.672773718818995</v>
      </c>
      <c r="AJ9" s="21">
        <f t="shared" ref="AJ9:AJ48" si="8">ROUND(AI9*1000, 0)</f>
        <v>36673</v>
      </c>
      <c r="AL9" s="18">
        <v>97.5</v>
      </c>
      <c r="AM9" s="17">
        <v>36.383203442606607</v>
      </c>
      <c r="AN9" s="21">
        <f t="shared" ref="AN9:AN48" si="9">ROUND(AM9*1000, 0)</f>
        <v>36383</v>
      </c>
      <c r="AP9" s="18">
        <v>97.5</v>
      </c>
      <c r="AQ9" s="17">
        <v>36.071457514751899</v>
      </c>
      <c r="AR9" s="21">
        <f t="shared" ref="AR9:AR48" si="10">ROUND(AQ9*1000, 0)</f>
        <v>36071</v>
      </c>
    </row>
    <row r="10" spans="1:44">
      <c r="A10" s="18"/>
      <c r="B10" s="14">
        <v>95</v>
      </c>
      <c r="C10" s="20">
        <v>39.01989379547679</v>
      </c>
      <c r="D10" s="21">
        <f t="shared" si="0"/>
        <v>39020</v>
      </c>
      <c r="E10" s="18"/>
      <c r="F10" s="14">
        <v>95</v>
      </c>
      <c r="G10" s="20">
        <v>38.64583879027046</v>
      </c>
      <c r="H10" s="21">
        <f t="shared" si="1"/>
        <v>38646</v>
      </c>
      <c r="J10" s="18">
        <v>95</v>
      </c>
      <c r="K10" s="17">
        <v>38.264991787585927</v>
      </c>
      <c r="L10" s="21">
        <f t="shared" si="2"/>
        <v>38265</v>
      </c>
      <c r="N10" s="18">
        <v>95</v>
      </c>
      <c r="O10" s="17">
        <v>37.971123960597744</v>
      </c>
      <c r="P10" s="21">
        <f t="shared" si="3"/>
        <v>37971</v>
      </c>
      <c r="R10" s="18">
        <v>95</v>
      </c>
      <c r="S10" s="17">
        <v>37.580940021264873</v>
      </c>
      <c r="T10" s="21">
        <f t="shared" si="4"/>
        <v>37581</v>
      </c>
      <c r="V10" s="18">
        <v>95</v>
      </c>
      <c r="W10" s="17">
        <v>37.275257284426644</v>
      </c>
      <c r="X10" s="21">
        <f t="shared" si="5"/>
        <v>37275</v>
      </c>
      <c r="Z10" s="18">
        <v>95</v>
      </c>
      <c r="AA10" s="17">
        <v>36.634597045928963</v>
      </c>
      <c r="AB10" s="21">
        <f t="shared" si="6"/>
        <v>36635</v>
      </c>
      <c r="AD10" s="18">
        <v>95</v>
      </c>
      <c r="AE10" s="17">
        <v>36.476505263114873</v>
      </c>
      <c r="AF10" s="21">
        <f t="shared" si="7"/>
        <v>36477</v>
      </c>
      <c r="AH10" s="18">
        <v>95</v>
      </c>
      <c r="AI10" s="17">
        <v>36.007374459514836</v>
      </c>
      <c r="AJ10" s="21">
        <f t="shared" si="8"/>
        <v>36007</v>
      </c>
      <c r="AL10" s="18">
        <v>95</v>
      </c>
      <c r="AM10" s="17">
        <v>35.61949157972527</v>
      </c>
      <c r="AN10" s="21">
        <f t="shared" si="9"/>
        <v>35619</v>
      </c>
      <c r="AP10" s="18">
        <v>95</v>
      </c>
      <c r="AQ10" s="17">
        <v>35.254221115429075</v>
      </c>
      <c r="AR10" s="21">
        <f t="shared" si="10"/>
        <v>35254</v>
      </c>
    </row>
    <row r="11" spans="1:44" ht="16.5">
      <c r="A11" s="13" t="s">
        <v>46</v>
      </c>
      <c r="B11" s="14">
        <v>92.5</v>
      </c>
      <c r="C11" s="20">
        <v>38.845630940340904</v>
      </c>
      <c r="D11" s="21">
        <f t="shared" si="0"/>
        <v>38846</v>
      </c>
      <c r="E11" s="13"/>
      <c r="F11" s="14">
        <v>92.5</v>
      </c>
      <c r="G11" s="20">
        <v>38.483343075623083</v>
      </c>
      <c r="H11" s="21">
        <f t="shared" si="1"/>
        <v>38483</v>
      </c>
      <c r="J11" s="18">
        <v>92.5</v>
      </c>
      <c r="K11" s="17">
        <v>38.108559959355318</v>
      </c>
      <c r="L11" s="21">
        <f t="shared" si="2"/>
        <v>38109</v>
      </c>
      <c r="N11" s="18">
        <v>92.5</v>
      </c>
      <c r="O11" s="17">
        <v>37.814833767165361</v>
      </c>
      <c r="P11" s="21">
        <f t="shared" si="3"/>
        <v>37815</v>
      </c>
      <c r="R11" s="18">
        <v>92.5</v>
      </c>
      <c r="S11" s="17">
        <v>37.424952927741451</v>
      </c>
      <c r="T11" s="21">
        <f t="shared" si="4"/>
        <v>37425</v>
      </c>
      <c r="V11" s="18">
        <v>92.5</v>
      </c>
      <c r="W11" s="17">
        <v>37.113951703498799</v>
      </c>
      <c r="X11" s="21">
        <f t="shared" si="5"/>
        <v>37114</v>
      </c>
      <c r="Z11" s="18">
        <v>92.5</v>
      </c>
      <c r="AA11" s="17">
        <v>36.480874282237323</v>
      </c>
      <c r="AB11" s="21">
        <f t="shared" si="6"/>
        <v>36481</v>
      </c>
      <c r="AD11" s="18">
        <v>92.5</v>
      </c>
      <c r="AE11" s="17">
        <v>36.319417625563361</v>
      </c>
      <c r="AF11" s="21">
        <f t="shared" si="7"/>
        <v>36319</v>
      </c>
      <c r="AH11" s="18">
        <v>92.5</v>
      </c>
      <c r="AI11" s="17">
        <v>35.902380139942082</v>
      </c>
      <c r="AJ11" s="21">
        <f t="shared" si="8"/>
        <v>35902</v>
      </c>
      <c r="AL11" s="18">
        <v>92.5</v>
      </c>
      <c r="AM11" s="17">
        <v>35.468120431683921</v>
      </c>
      <c r="AN11" s="21">
        <f t="shared" si="9"/>
        <v>35468</v>
      </c>
      <c r="AP11" s="18">
        <v>92.5</v>
      </c>
      <c r="AQ11" s="17">
        <v>35.106809692623123</v>
      </c>
      <c r="AR11" s="21">
        <f t="shared" si="10"/>
        <v>35107</v>
      </c>
    </row>
    <row r="12" spans="1:44">
      <c r="A12" s="32">
        <v>1.1000000000000001</v>
      </c>
      <c r="B12" s="14">
        <v>90</v>
      </c>
      <c r="C12" s="20">
        <v>38.668273523760199</v>
      </c>
      <c r="D12" s="21">
        <f t="shared" si="0"/>
        <v>38668</v>
      </c>
      <c r="E12" s="32"/>
      <c r="F12" s="14">
        <v>90</v>
      </c>
      <c r="G12" s="20">
        <v>38.318601860729316</v>
      </c>
      <c r="H12" s="21">
        <f t="shared" si="1"/>
        <v>38319</v>
      </c>
      <c r="J12" s="18">
        <v>90</v>
      </c>
      <c r="K12" s="17">
        <v>37.945591285099646</v>
      </c>
      <c r="L12" s="21">
        <f t="shared" si="2"/>
        <v>37946</v>
      </c>
      <c r="N12" s="18">
        <v>90</v>
      </c>
      <c r="O12" s="17">
        <v>37.644741736420421</v>
      </c>
      <c r="P12" s="21">
        <f t="shared" si="3"/>
        <v>37645</v>
      </c>
      <c r="R12" s="18">
        <v>90</v>
      </c>
      <c r="S12" s="17">
        <v>37.25859177304612</v>
      </c>
      <c r="T12" s="21">
        <f t="shared" si="4"/>
        <v>37259</v>
      </c>
      <c r="V12" s="18">
        <v>90</v>
      </c>
      <c r="W12" s="17">
        <v>36.947188650028664</v>
      </c>
      <c r="X12" s="21">
        <f t="shared" si="5"/>
        <v>36947</v>
      </c>
      <c r="Z12" s="18">
        <v>90</v>
      </c>
      <c r="AA12" s="17">
        <v>36.325048100324672</v>
      </c>
      <c r="AB12" s="21">
        <f t="shared" si="6"/>
        <v>36325</v>
      </c>
      <c r="AD12" s="18">
        <v>90</v>
      </c>
      <c r="AE12" s="17">
        <v>36.163669157952668</v>
      </c>
      <c r="AF12" s="21">
        <f t="shared" si="7"/>
        <v>36164</v>
      </c>
      <c r="AH12" s="18">
        <v>90</v>
      </c>
      <c r="AI12" s="17">
        <v>35.745212389083811</v>
      </c>
      <c r="AJ12" s="21">
        <f t="shared" si="8"/>
        <v>35745</v>
      </c>
      <c r="AL12" s="18">
        <v>90</v>
      </c>
      <c r="AM12" s="17">
        <v>35.31142748908038</v>
      </c>
      <c r="AN12" s="21">
        <f t="shared" si="9"/>
        <v>35311</v>
      </c>
      <c r="AP12" s="18">
        <v>90</v>
      </c>
      <c r="AQ12" s="17">
        <v>34.963331263508543</v>
      </c>
      <c r="AR12" s="21">
        <f t="shared" si="10"/>
        <v>34963</v>
      </c>
    </row>
    <row r="13" spans="1:44">
      <c r="B13" s="14">
        <v>87.5</v>
      </c>
      <c r="C13" s="20">
        <v>38.515075978716887</v>
      </c>
      <c r="D13" s="21">
        <f t="shared" si="0"/>
        <v>38515</v>
      </c>
      <c r="F13" s="14">
        <v>87.5</v>
      </c>
      <c r="G13" s="20">
        <v>38.179255308503038</v>
      </c>
      <c r="H13" s="21">
        <f t="shared" si="1"/>
        <v>38179</v>
      </c>
      <c r="J13" s="18">
        <v>87.5</v>
      </c>
      <c r="K13" s="17">
        <v>37.804436526334989</v>
      </c>
      <c r="L13" s="21">
        <f t="shared" si="2"/>
        <v>37804</v>
      </c>
      <c r="N13" s="18">
        <v>87.5</v>
      </c>
      <c r="O13" s="17">
        <v>37.489990692435732</v>
      </c>
      <c r="P13" s="21">
        <f t="shared" si="3"/>
        <v>37490</v>
      </c>
      <c r="R13" s="18">
        <v>87.5</v>
      </c>
      <c r="S13" s="17">
        <v>37.110750459645224</v>
      </c>
      <c r="T13" s="21">
        <f t="shared" si="4"/>
        <v>37111</v>
      </c>
      <c r="V13" s="18">
        <v>87.5</v>
      </c>
      <c r="W13" s="17">
        <v>36.803259855336066</v>
      </c>
      <c r="X13" s="21">
        <f t="shared" si="5"/>
        <v>36803</v>
      </c>
      <c r="Z13" s="18">
        <v>87.5</v>
      </c>
      <c r="AA13" s="17">
        <v>36.195046651124002</v>
      </c>
      <c r="AB13" s="21">
        <f t="shared" si="6"/>
        <v>36195</v>
      </c>
      <c r="AD13" s="18">
        <v>87.5</v>
      </c>
      <c r="AE13" s="17">
        <v>36.036289346386567</v>
      </c>
      <c r="AF13" s="21">
        <f t="shared" si="7"/>
        <v>36036</v>
      </c>
      <c r="AH13" s="18">
        <v>87.5</v>
      </c>
      <c r="AI13" s="17">
        <v>35.565677522709962</v>
      </c>
      <c r="AJ13" s="21">
        <f t="shared" si="8"/>
        <v>35566</v>
      </c>
      <c r="AL13" s="18">
        <v>87.5</v>
      </c>
      <c r="AM13" s="17">
        <v>35.178354984113341</v>
      </c>
      <c r="AN13" s="21">
        <f t="shared" si="9"/>
        <v>35178</v>
      </c>
      <c r="AP13" s="18">
        <v>87.5</v>
      </c>
      <c r="AQ13" s="17">
        <v>34.852564911722588</v>
      </c>
      <c r="AR13" s="21">
        <f t="shared" si="10"/>
        <v>34853</v>
      </c>
    </row>
    <row r="14" spans="1:44">
      <c r="B14" s="14">
        <v>85</v>
      </c>
      <c r="C14" s="20">
        <v>38.355857572344092</v>
      </c>
      <c r="D14" s="21">
        <f t="shared" si="0"/>
        <v>38356</v>
      </c>
      <c r="F14" s="14">
        <v>85</v>
      </c>
      <c r="G14" s="20">
        <v>38.032563001068112</v>
      </c>
      <c r="H14" s="21">
        <f t="shared" si="1"/>
        <v>38033</v>
      </c>
      <c r="J14" s="18">
        <v>85</v>
      </c>
      <c r="K14" s="17">
        <v>37.656828933744698</v>
      </c>
      <c r="L14" s="21">
        <f t="shared" si="2"/>
        <v>37657</v>
      </c>
      <c r="N14" s="18">
        <v>85</v>
      </c>
      <c r="O14" s="17">
        <v>37.331194976204927</v>
      </c>
      <c r="P14" s="21">
        <f t="shared" si="3"/>
        <v>37331</v>
      </c>
      <c r="R14" s="18">
        <v>85</v>
      </c>
      <c r="S14" s="17">
        <v>36.958166184642238</v>
      </c>
      <c r="T14" s="21">
        <f t="shared" si="4"/>
        <v>36958</v>
      </c>
      <c r="V14" s="18">
        <v>85</v>
      </c>
      <c r="W14" s="17">
        <v>36.654046184836865</v>
      </c>
      <c r="X14" s="21">
        <f t="shared" si="5"/>
        <v>36654</v>
      </c>
      <c r="Z14" s="18">
        <v>85</v>
      </c>
      <c r="AA14" s="17">
        <v>36.056891649209057</v>
      </c>
      <c r="AB14" s="21">
        <f t="shared" si="6"/>
        <v>36057</v>
      </c>
      <c r="AD14" s="18">
        <v>85</v>
      </c>
      <c r="AE14" s="17">
        <v>35.898514179322476</v>
      </c>
      <c r="AF14" s="21">
        <f t="shared" si="7"/>
        <v>35899</v>
      </c>
      <c r="AH14" s="18">
        <v>85</v>
      </c>
      <c r="AI14" s="17">
        <v>35.383260875886066</v>
      </c>
      <c r="AJ14" s="21">
        <f t="shared" si="8"/>
        <v>35383</v>
      </c>
      <c r="AL14" s="18">
        <v>85</v>
      </c>
      <c r="AM14" s="17">
        <v>35.043884958475566</v>
      </c>
      <c r="AN14" s="21">
        <f t="shared" si="9"/>
        <v>35044</v>
      </c>
      <c r="AP14" s="18">
        <v>85</v>
      </c>
      <c r="AQ14" s="17">
        <v>34.731459960755451</v>
      </c>
      <c r="AR14" s="21">
        <f t="shared" si="10"/>
        <v>34731</v>
      </c>
    </row>
    <row r="15" spans="1:44">
      <c r="B15" s="14">
        <v>82.5</v>
      </c>
      <c r="C15" s="20">
        <v>38.202243747350664</v>
      </c>
      <c r="D15" s="21">
        <f t="shared" si="0"/>
        <v>38202</v>
      </c>
      <c r="F15" s="14">
        <v>82.5</v>
      </c>
      <c r="G15" s="20">
        <v>37.888173573230446</v>
      </c>
      <c r="H15" s="21">
        <f t="shared" si="1"/>
        <v>37888</v>
      </c>
      <c r="J15" s="18">
        <v>82.5</v>
      </c>
      <c r="K15" s="17">
        <v>37.517866620382776</v>
      </c>
      <c r="L15" s="21">
        <f t="shared" si="2"/>
        <v>37518</v>
      </c>
      <c r="N15" s="18">
        <v>82.5</v>
      </c>
      <c r="O15" s="17">
        <v>37.193379944257146</v>
      </c>
      <c r="P15" s="21">
        <f t="shared" si="3"/>
        <v>37193</v>
      </c>
      <c r="R15" s="18">
        <v>82.5</v>
      </c>
      <c r="S15" s="17">
        <v>36.823172888708221</v>
      </c>
      <c r="T15" s="21">
        <f t="shared" si="4"/>
        <v>36823</v>
      </c>
      <c r="V15" s="18">
        <v>82.5</v>
      </c>
      <c r="W15" s="17">
        <v>36.518206431207155</v>
      </c>
      <c r="X15" s="21">
        <f t="shared" si="5"/>
        <v>36518</v>
      </c>
      <c r="Z15" s="18">
        <v>82.5</v>
      </c>
      <c r="AA15" s="17">
        <v>35.918584406937185</v>
      </c>
      <c r="AB15" s="21">
        <f t="shared" si="6"/>
        <v>35919</v>
      </c>
      <c r="AD15" s="18">
        <v>82.5</v>
      </c>
      <c r="AE15" s="17">
        <v>35.746851310671673</v>
      </c>
      <c r="AF15" s="21">
        <f t="shared" si="7"/>
        <v>35747</v>
      </c>
      <c r="AH15" s="18">
        <v>82.5</v>
      </c>
      <c r="AI15" s="17">
        <v>35.234598737075501</v>
      </c>
      <c r="AJ15" s="21">
        <f t="shared" si="8"/>
        <v>35235</v>
      </c>
      <c r="AL15" s="18">
        <v>82.5</v>
      </c>
      <c r="AM15" s="17">
        <v>34.954301389196104</v>
      </c>
      <c r="AN15" s="21">
        <f t="shared" si="9"/>
        <v>34954</v>
      </c>
      <c r="AP15" s="18">
        <v>82.5</v>
      </c>
      <c r="AQ15" s="17">
        <v>34.588183377318124</v>
      </c>
      <c r="AR15" s="21">
        <f t="shared" si="10"/>
        <v>34588</v>
      </c>
    </row>
    <row r="16" spans="1:44">
      <c r="B16" s="14">
        <v>80</v>
      </c>
      <c r="C16" s="20">
        <v>38.042818012963068</v>
      </c>
      <c r="D16" s="21">
        <f t="shared" si="0"/>
        <v>38043</v>
      </c>
      <c r="F16" s="14">
        <v>80</v>
      </c>
      <c r="G16" s="20">
        <v>37.737649660956919</v>
      </c>
      <c r="H16" s="21">
        <f t="shared" si="1"/>
        <v>37738</v>
      </c>
      <c r="J16" s="18">
        <v>80</v>
      </c>
      <c r="K16" s="17">
        <v>37.372670606322167</v>
      </c>
      <c r="L16" s="21">
        <f t="shared" si="2"/>
        <v>37373</v>
      </c>
      <c r="N16" s="18">
        <v>80</v>
      </c>
      <c r="O16" s="17">
        <v>37.049430427873496</v>
      </c>
      <c r="P16" s="21">
        <f t="shared" si="3"/>
        <v>37049</v>
      </c>
      <c r="R16" s="18">
        <v>80</v>
      </c>
      <c r="S16" s="17">
        <v>36.681982474214315</v>
      </c>
      <c r="T16" s="21">
        <f t="shared" si="4"/>
        <v>36682</v>
      </c>
      <c r="V16" s="18">
        <v>80</v>
      </c>
      <c r="W16" s="17">
        <v>36.376232193141583</v>
      </c>
      <c r="X16" s="21">
        <f t="shared" si="5"/>
        <v>36376</v>
      </c>
      <c r="Z16" s="18">
        <v>80</v>
      </c>
      <c r="AA16" s="17">
        <v>35.773990941220255</v>
      </c>
      <c r="AB16" s="21">
        <f t="shared" si="6"/>
        <v>35774</v>
      </c>
      <c r="AD16" s="18">
        <v>80</v>
      </c>
      <c r="AE16" s="17">
        <v>35.589053957585008</v>
      </c>
      <c r="AF16" s="21">
        <f t="shared" si="7"/>
        <v>35589</v>
      </c>
      <c r="AH16" s="18">
        <v>80</v>
      </c>
      <c r="AI16" s="17">
        <v>35.081213304468356</v>
      </c>
      <c r="AJ16" s="21">
        <f t="shared" si="8"/>
        <v>35081</v>
      </c>
      <c r="AL16" s="18">
        <v>80</v>
      </c>
      <c r="AM16" s="17">
        <v>34.865764147227843</v>
      </c>
      <c r="AN16" s="21">
        <f t="shared" si="9"/>
        <v>34866</v>
      </c>
      <c r="AP16" s="18">
        <v>80</v>
      </c>
      <c r="AQ16" s="17">
        <v>34.436027371006674</v>
      </c>
      <c r="AR16" s="21">
        <f t="shared" si="10"/>
        <v>34436</v>
      </c>
    </row>
    <row r="17" spans="2:44">
      <c r="B17" s="14">
        <v>77.5</v>
      </c>
      <c r="C17" s="20">
        <v>37.903949599960811</v>
      </c>
      <c r="D17" s="21">
        <f t="shared" si="0"/>
        <v>37904</v>
      </c>
      <c r="F17" s="14">
        <v>77.5</v>
      </c>
      <c r="G17" s="20">
        <v>37.607461303715631</v>
      </c>
      <c r="H17" s="21">
        <f t="shared" si="1"/>
        <v>37607</v>
      </c>
      <c r="J17" s="18">
        <v>77.5</v>
      </c>
      <c r="K17" s="17">
        <v>37.248897459794861</v>
      </c>
      <c r="L17" s="21">
        <f t="shared" si="2"/>
        <v>37249</v>
      </c>
      <c r="N17" s="18">
        <v>77.5</v>
      </c>
      <c r="O17" s="17">
        <v>36.928749715831252</v>
      </c>
      <c r="P17" s="21">
        <f t="shared" si="3"/>
        <v>36929</v>
      </c>
      <c r="R17" s="18">
        <v>77.5</v>
      </c>
      <c r="S17" s="17">
        <v>36.558601639224037</v>
      </c>
      <c r="T17" s="21">
        <f t="shared" si="4"/>
        <v>36559</v>
      </c>
      <c r="V17" s="18">
        <v>77.5</v>
      </c>
      <c r="W17" s="17">
        <v>36.244725371754392</v>
      </c>
      <c r="X17" s="21">
        <f t="shared" si="5"/>
        <v>36245</v>
      </c>
      <c r="Z17" s="18">
        <v>77.5</v>
      </c>
      <c r="AA17" s="17">
        <v>35.648032201700111</v>
      </c>
      <c r="AB17" s="21">
        <f t="shared" si="6"/>
        <v>35648</v>
      </c>
      <c r="AD17" s="18">
        <v>77.5</v>
      </c>
      <c r="AE17" s="17">
        <v>35.460877591060154</v>
      </c>
      <c r="AF17" s="21">
        <f t="shared" si="7"/>
        <v>35461</v>
      </c>
      <c r="AH17" s="18">
        <v>77.5</v>
      </c>
      <c r="AI17" s="17">
        <v>34.954935037296693</v>
      </c>
      <c r="AJ17" s="21">
        <f t="shared" si="8"/>
        <v>34955</v>
      </c>
      <c r="AL17" s="18">
        <v>77.5</v>
      </c>
      <c r="AM17" s="17">
        <v>34.760720408111681</v>
      </c>
      <c r="AN17" s="21">
        <f t="shared" si="9"/>
        <v>34761</v>
      </c>
      <c r="AP17" s="18">
        <v>77.5</v>
      </c>
      <c r="AQ17" s="17">
        <v>34.312450041655339</v>
      </c>
      <c r="AR17" s="21">
        <f t="shared" si="10"/>
        <v>34312</v>
      </c>
    </row>
    <row r="18" spans="2:44">
      <c r="B18" s="14">
        <v>75</v>
      </c>
      <c r="C18" s="20">
        <v>37.778269765691334</v>
      </c>
      <c r="D18" s="21">
        <f t="shared" si="0"/>
        <v>37778</v>
      </c>
      <c r="F18" s="14">
        <v>75</v>
      </c>
      <c r="G18" s="20">
        <v>37.491731393306559</v>
      </c>
      <c r="H18" s="21">
        <f t="shared" si="1"/>
        <v>37492</v>
      </c>
      <c r="J18" s="18">
        <v>75</v>
      </c>
      <c r="K18" s="17">
        <v>37.140547794328079</v>
      </c>
      <c r="L18" s="21">
        <f t="shared" si="2"/>
        <v>37141</v>
      </c>
      <c r="N18" s="18">
        <v>75</v>
      </c>
      <c r="O18" s="17">
        <v>36.823985678953917</v>
      </c>
      <c r="P18" s="21">
        <f t="shared" si="3"/>
        <v>36824</v>
      </c>
      <c r="R18" s="18">
        <v>75</v>
      </c>
      <c r="S18" s="17">
        <v>36.449048348660135</v>
      </c>
      <c r="T18" s="21">
        <f t="shared" si="4"/>
        <v>36449</v>
      </c>
      <c r="V18" s="18">
        <v>75</v>
      </c>
      <c r="W18" s="17">
        <v>36.123602192971092</v>
      </c>
      <c r="X18" s="21">
        <f t="shared" si="5"/>
        <v>36124</v>
      </c>
      <c r="Z18" s="18">
        <v>75</v>
      </c>
      <c r="AA18" s="17">
        <v>35.536503932001608</v>
      </c>
      <c r="AB18" s="21">
        <f t="shared" si="6"/>
        <v>35537</v>
      </c>
      <c r="AD18" s="18">
        <v>75</v>
      </c>
      <c r="AE18" s="17">
        <v>35.351066570877485</v>
      </c>
      <c r="AF18" s="21">
        <f t="shared" si="7"/>
        <v>35351</v>
      </c>
      <c r="AH18" s="18">
        <v>75</v>
      </c>
      <c r="AI18" s="17">
        <v>34.84840292308899</v>
      </c>
      <c r="AJ18" s="21">
        <f t="shared" si="8"/>
        <v>34848</v>
      </c>
      <c r="AL18" s="18">
        <v>75</v>
      </c>
      <c r="AM18" s="17">
        <v>34.643475089780821</v>
      </c>
      <c r="AN18" s="21">
        <f t="shared" si="9"/>
        <v>34643</v>
      </c>
      <c r="AP18" s="18">
        <v>75</v>
      </c>
      <c r="AQ18" s="17">
        <v>34.210731847367441</v>
      </c>
      <c r="AR18" s="21">
        <f t="shared" si="10"/>
        <v>34211</v>
      </c>
    </row>
    <row r="19" spans="2:44">
      <c r="B19" s="14">
        <v>72.5</v>
      </c>
      <c r="C19" s="20">
        <v>37.65555576160471</v>
      </c>
      <c r="D19" s="21">
        <f t="shared" si="0"/>
        <v>37656</v>
      </c>
      <c r="F19" s="14">
        <v>72.5</v>
      </c>
      <c r="G19" s="20">
        <v>37.376987558448036</v>
      </c>
      <c r="H19" s="21">
        <f t="shared" si="1"/>
        <v>37377</v>
      </c>
      <c r="J19" s="18">
        <v>72.5</v>
      </c>
      <c r="K19" s="17">
        <v>37.029355138382385</v>
      </c>
      <c r="L19" s="21">
        <f t="shared" si="2"/>
        <v>37029</v>
      </c>
      <c r="N19" s="18">
        <v>72.5</v>
      </c>
      <c r="O19" s="17">
        <v>36.712033512284471</v>
      </c>
      <c r="P19" s="21">
        <f t="shared" si="3"/>
        <v>36712</v>
      </c>
      <c r="R19" s="18">
        <v>72.5</v>
      </c>
      <c r="S19" s="17">
        <v>36.334521466718094</v>
      </c>
      <c r="T19" s="21">
        <f t="shared" si="4"/>
        <v>36335</v>
      </c>
      <c r="V19" s="18">
        <v>72.5</v>
      </c>
      <c r="W19" s="17">
        <v>36.001870694911254</v>
      </c>
      <c r="X19" s="21">
        <f t="shared" si="5"/>
        <v>36002</v>
      </c>
      <c r="Z19" s="18">
        <v>72.5</v>
      </c>
      <c r="AA19" s="17">
        <v>35.423453402701547</v>
      </c>
      <c r="AB19" s="21">
        <f t="shared" si="6"/>
        <v>35423</v>
      </c>
      <c r="AD19" s="18">
        <v>72.5</v>
      </c>
      <c r="AE19" s="17">
        <v>35.240914075612544</v>
      </c>
      <c r="AF19" s="21">
        <f t="shared" si="7"/>
        <v>35241</v>
      </c>
      <c r="AH19" s="18">
        <v>72.5</v>
      </c>
      <c r="AI19" s="17">
        <v>34.745721433443777</v>
      </c>
      <c r="AJ19" s="21">
        <f t="shared" si="8"/>
        <v>34746</v>
      </c>
      <c r="AL19" s="18">
        <v>72.5</v>
      </c>
      <c r="AM19" s="17">
        <v>34.517033280598106</v>
      </c>
      <c r="AN19" s="21">
        <f t="shared" si="9"/>
        <v>34517</v>
      </c>
      <c r="AP19" s="18">
        <v>72.5</v>
      </c>
      <c r="AQ19" s="17">
        <v>34.118021192624326</v>
      </c>
      <c r="AR19" s="21">
        <f t="shared" si="10"/>
        <v>34118</v>
      </c>
    </row>
    <row r="20" spans="2:44">
      <c r="B20" s="14">
        <v>70</v>
      </c>
      <c r="C20" s="20">
        <v>37.545624694291249</v>
      </c>
      <c r="D20" s="21">
        <f t="shared" si="0"/>
        <v>37546</v>
      </c>
      <c r="F20" s="14">
        <v>70</v>
      </c>
      <c r="G20" s="20">
        <v>37.276373341256459</v>
      </c>
      <c r="H20" s="21">
        <f t="shared" si="1"/>
        <v>37276</v>
      </c>
      <c r="J20" s="18">
        <v>70</v>
      </c>
      <c r="K20" s="17">
        <v>36.927008631084163</v>
      </c>
      <c r="L20" s="21">
        <f t="shared" si="2"/>
        <v>36927</v>
      </c>
      <c r="N20" s="18">
        <v>70</v>
      </c>
      <c r="O20" s="17">
        <v>36.599747633380879</v>
      </c>
      <c r="P20" s="21">
        <f t="shared" si="3"/>
        <v>36600</v>
      </c>
      <c r="R20" s="18">
        <v>70</v>
      </c>
      <c r="S20" s="17">
        <v>36.225148400174419</v>
      </c>
      <c r="T20" s="21">
        <f t="shared" si="4"/>
        <v>36225</v>
      </c>
      <c r="V20" s="18">
        <v>70</v>
      </c>
      <c r="W20" s="17">
        <v>35.892908901179851</v>
      </c>
      <c r="X20" s="21">
        <f t="shared" si="5"/>
        <v>35893</v>
      </c>
      <c r="Z20" s="18">
        <v>70</v>
      </c>
      <c r="AA20" s="17">
        <v>35.322756362151921</v>
      </c>
      <c r="AB20" s="21">
        <f t="shared" si="6"/>
        <v>35323</v>
      </c>
      <c r="AD20" s="18">
        <v>70</v>
      </c>
      <c r="AE20" s="17">
        <v>35.141476949788249</v>
      </c>
      <c r="AF20" s="21">
        <f t="shared" si="7"/>
        <v>35141</v>
      </c>
      <c r="AH20" s="18">
        <v>70</v>
      </c>
      <c r="AI20" s="17">
        <v>34.660196027141943</v>
      </c>
      <c r="AJ20" s="21">
        <f t="shared" si="8"/>
        <v>34660</v>
      </c>
      <c r="AL20" s="18">
        <v>70</v>
      </c>
      <c r="AM20" s="17">
        <v>34.409034178565292</v>
      </c>
      <c r="AN20" s="21">
        <f t="shared" si="9"/>
        <v>34409</v>
      </c>
      <c r="AP20" s="18">
        <v>70</v>
      </c>
      <c r="AQ20" s="17">
        <v>34.052235454428875</v>
      </c>
      <c r="AR20" s="21">
        <f t="shared" si="10"/>
        <v>34052</v>
      </c>
    </row>
    <row r="21" spans="2:44">
      <c r="B21" s="14">
        <v>67.5</v>
      </c>
      <c r="C21" s="20">
        <v>37.450653970700223</v>
      </c>
      <c r="D21" s="21">
        <f t="shared" si="0"/>
        <v>37451</v>
      </c>
      <c r="F21" s="14">
        <v>67.5</v>
      </c>
      <c r="G21" s="20">
        <v>37.189864528316924</v>
      </c>
      <c r="H21" s="21">
        <f t="shared" si="1"/>
        <v>37190</v>
      </c>
      <c r="J21" s="18">
        <v>67.5</v>
      </c>
      <c r="K21" s="17">
        <v>36.836050253268702</v>
      </c>
      <c r="L21" s="21">
        <f t="shared" si="2"/>
        <v>36836</v>
      </c>
      <c r="N21" s="18">
        <v>67.5</v>
      </c>
      <c r="O21" s="17">
        <v>36.495336971670703</v>
      </c>
      <c r="P21" s="21">
        <f t="shared" si="3"/>
        <v>36495</v>
      </c>
      <c r="R21" s="18">
        <v>67.5</v>
      </c>
      <c r="S21" s="17">
        <v>36.126338430201692</v>
      </c>
      <c r="T21" s="21">
        <f t="shared" si="4"/>
        <v>36126</v>
      </c>
      <c r="V21" s="18">
        <v>67.5</v>
      </c>
      <c r="W21" s="17">
        <v>35.798870207110959</v>
      </c>
      <c r="X21" s="21">
        <f t="shared" si="5"/>
        <v>35799</v>
      </c>
      <c r="Z21" s="18">
        <v>67.5</v>
      </c>
      <c r="AA21" s="17">
        <v>35.236050200278967</v>
      </c>
      <c r="AB21" s="21">
        <f t="shared" si="6"/>
        <v>35236</v>
      </c>
      <c r="AD21" s="18">
        <v>67.5</v>
      </c>
      <c r="AE21" s="17">
        <v>35.055708836217391</v>
      </c>
      <c r="AF21" s="21">
        <f t="shared" si="7"/>
        <v>35056</v>
      </c>
      <c r="AH21" s="18">
        <v>67.5</v>
      </c>
      <c r="AI21" s="17">
        <v>34.595922968675318</v>
      </c>
      <c r="AJ21" s="21">
        <f t="shared" si="8"/>
        <v>34596</v>
      </c>
      <c r="AL21" s="18">
        <v>67.5</v>
      </c>
      <c r="AM21" s="17">
        <v>34.327204726253449</v>
      </c>
      <c r="AN21" s="21">
        <f t="shared" si="9"/>
        <v>34327</v>
      </c>
      <c r="AP21" s="18">
        <v>67.5</v>
      </c>
      <c r="AQ21" s="17">
        <v>34.020231895703752</v>
      </c>
      <c r="AR21" s="21">
        <f t="shared" si="10"/>
        <v>34020</v>
      </c>
    </row>
    <row r="22" spans="2:44">
      <c r="B22" s="14">
        <v>65</v>
      </c>
      <c r="C22" s="20">
        <v>37.356719871650874</v>
      </c>
      <c r="D22" s="21">
        <f t="shared" si="0"/>
        <v>37357</v>
      </c>
      <c r="F22" s="14">
        <v>65</v>
      </c>
      <c r="G22" s="20">
        <v>37.104084986446125</v>
      </c>
      <c r="H22" s="21">
        <f t="shared" si="1"/>
        <v>37104</v>
      </c>
      <c r="J22" s="18">
        <v>65</v>
      </c>
      <c r="K22" s="17">
        <v>36.75214293733567</v>
      </c>
      <c r="L22" s="21">
        <f t="shared" si="2"/>
        <v>36752</v>
      </c>
      <c r="N22" s="18">
        <v>65</v>
      </c>
      <c r="O22" s="17">
        <v>36.407943175998682</v>
      </c>
      <c r="P22" s="21">
        <f t="shared" si="3"/>
        <v>36408</v>
      </c>
      <c r="R22" s="18">
        <v>65</v>
      </c>
      <c r="S22" s="17">
        <v>36.046255790652609</v>
      </c>
      <c r="T22" s="21">
        <f t="shared" si="4"/>
        <v>36046</v>
      </c>
      <c r="V22" s="18">
        <v>65</v>
      </c>
      <c r="W22" s="17">
        <v>35.724918251908925</v>
      </c>
      <c r="X22" s="21">
        <f t="shared" si="5"/>
        <v>35725</v>
      </c>
      <c r="Z22" s="18">
        <v>65</v>
      </c>
      <c r="AA22" s="17">
        <v>35.169649975661457</v>
      </c>
      <c r="AB22" s="21">
        <f t="shared" si="6"/>
        <v>35170</v>
      </c>
      <c r="AD22" s="18">
        <v>65</v>
      </c>
      <c r="AE22" s="17">
        <v>34.98801871244995</v>
      </c>
      <c r="AF22" s="21">
        <f t="shared" si="7"/>
        <v>34988</v>
      </c>
      <c r="AH22" s="18">
        <v>65</v>
      </c>
      <c r="AI22" s="17">
        <v>34.534122989853515</v>
      </c>
      <c r="AJ22" s="21">
        <f t="shared" si="8"/>
        <v>34534</v>
      </c>
      <c r="AL22" s="18">
        <v>65</v>
      </c>
      <c r="AM22" s="17">
        <v>34.248100308745649</v>
      </c>
      <c r="AN22" s="21">
        <f t="shared" si="9"/>
        <v>34248</v>
      </c>
      <c r="AP22" s="18">
        <v>65</v>
      </c>
      <c r="AQ22" s="17">
        <v>33.984109753430666</v>
      </c>
      <c r="AR22" s="21">
        <f t="shared" si="10"/>
        <v>33984</v>
      </c>
    </row>
    <row r="23" spans="2:44">
      <c r="B23" s="14">
        <v>62.5</v>
      </c>
      <c r="C23" s="20">
        <v>37.287016784474211</v>
      </c>
      <c r="D23" s="21">
        <f t="shared" si="0"/>
        <v>37287</v>
      </c>
      <c r="F23" s="14">
        <v>62.5</v>
      </c>
      <c r="G23" s="20">
        <v>37.04011333188658</v>
      </c>
      <c r="H23" s="21">
        <f t="shared" si="1"/>
        <v>37040</v>
      </c>
      <c r="J23" s="18">
        <v>62.5</v>
      </c>
      <c r="K23" s="17">
        <v>36.695625805569556</v>
      </c>
      <c r="L23" s="21">
        <f t="shared" si="2"/>
        <v>36696</v>
      </c>
      <c r="N23" s="18">
        <v>62.5</v>
      </c>
      <c r="O23" s="17">
        <v>36.358419614602177</v>
      </c>
      <c r="P23" s="21">
        <f t="shared" si="3"/>
        <v>36358</v>
      </c>
      <c r="R23" s="18">
        <v>62.5</v>
      </c>
      <c r="S23" s="17">
        <v>36.005200348424765</v>
      </c>
      <c r="T23" s="21">
        <f t="shared" si="4"/>
        <v>36005</v>
      </c>
      <c r="V23" s="18">
        <v>62.5</v>
      </c>
      <c r="W23" s="17">
        <v>35.691588703259811</v>
      </c>
      <c r="X23" s="21">
        <f t="shared" si="5"/>
        <v>35692</v>
      </c>
      <c r="Z23" s="18">
        <v>62.5</v>
      </c>
      <c r="AA23" s="17">
        <v>35.143012222748894</v>
      </c>
      <c r="AB23" s="21">
        <f t="shared" si="6"/>
        <v>35143</v>
      </c>
      <c r="AD23" s="18">
        <v>62.5</v>
      </c>
      <c r="AE23" s="17">
        <v>34.958840654886693</v>
      </c>
      <c r="AF23" s="21">
        <f t="shared" si="7"/>
        <v>34959</v>
      </c>
      <c r="AH23" s="18">
        <v>62.5</v>
      </c>
      <c r="AI23" s="17">
        <v>34.49519841333764</v>
      </c>
      <c r="AJ23" s="21">
        <f t="shared" si="8"/>
        <v>34495</v>
      </c>
      <c r="AL23" s="18">
        <v>62.5</v>
      </c>
      <c r="AM23" s="17">
        <v>34.192435316251284</v>
      </c>
      <c r="AN23" s="21">
        <f t="shared" si="9"/>
        <v>34192</v>
      </c>
      <c r="AP23" s="18">
        <v>62.5</v>
      </c>
      <c r="AQ23" s="17">
        <v>33.943801187227081</v>
      </c>
      <c r="AR23" s="21">
        <f t="shared" si="10"/>
        <v>33944</v>
      </c>
    </row>
    <row r="24" spans="2:44">
      <c r="B24" s="14">
        <v>60</v>
      </c>
      <c r="C24" s="20">
        <v>37.174437031106727</v>
      </c>
      <c r="D24" s="21">
        <f t="shared" si="0"/>
        <v>37174</v>
      </c>
      <c r="F24" s="14">
        <v>60</v>
      </c>
      <c r="G24" s="20">
        <v>36.933159675071991</v>
      </c>
      <c r="H24" s="21">
        <f t="shared" si="1"/>
        <v>36933</v>
      </c>
      <c r="J24" s="18">
        <v>60</v>
      </c>
      <c r="K24" s="17">
        <v>36.59543794896949</v>
      </c>
      <c r="L24" s="21">
        <f t="shared" si="2"/>
        <v>36595</v>
      </c>
      <c r="N24" s="18">
        <v>60</v>
      </c>
      <c r="O24" s="17">
        <v>36.264247998331228</v>
      </c>
      <c r="P24" s="21">
        <f t="shared" si="3"/>
        <v>36264</v>
      </c>
      <c r="R24" s="18">
        <v>60</v>
      </c>
      <c r="S24" s="17">
        <v>35.917359182597593</v>
      </c>
      <c r="T24" s="21">
        <f t="shared" si="4"/>
        <v>35917</v>
      </c>
      <c r="V24" s="18">
        <v>60</v>
      </c>
      <c r="W24" s="17">
        <v>35.608788623671444</v>
      </c>
      <c r="X24" s="21">
        <f t="shared" si="5"/>
        <v>35609</v>
      </c>
      <c r="Z24" s="18">
        <v>60</v>
      </c>
      <c r="AA24" s="17">
        <v>35.067066066154972</v>
      </c>
      <c r="AB24" s="21">
        <f t="shared" si="6"/>
        <v>35067</v>
      </c>
      <c r="AD24" s="18">
        <v>60</v>
      </c>
      <c r="AE24" s="17">
        <v>34.881580560896708</v>
      </c>
      <c r="AF24" s="21">
        <f t="shared" si="7"/>
        <v>34882</v>
      </c>
      <c r="AH24" s="18">
        <v>60</v>
      </c>
      <c r="AI24" s="17">
        <v>34.403789395614112</v>
      </c>
      <c r="AJ24" s="21">
        <f t="shared" si="8"/>
        <v>34404</v>
      </c>
      <c r="AL24" s="18">
        <v>60</v>
      </c>
      <c r="AM24" s="17">
        <v>34.083790481527807</v>
      </c>
      <c r="AN24" s="21">
        <f t="shared" si="9"/>
        <v>34084</v>
      </c>
      <c r="AP24" s="18">
        <v>60</v>
      </c>
      <c r="AQ24" s="17">
        <v>33.847041146550403</v>
      </c>
      <c r="AR24" s="21">
        <f t="shared" si="10"/>
        <v>33847</v>
      </c>
    </row>
    <row r="25" spans="2:44">
      <c r="B25" s="14">
        <v>57.5</v>
      </c>
      <c r="C25" s="20">
        <v>37.103038200236966</v>
      </c>
      <c r="D25" s="21">
        <f t="shared" si="0"/>
        <v>37103</v>
      </c>
      <c r="F25" s="14">
        <v>57.5</v>
      </c>
      <c r="G25" s="20">
        <v>36.874332327359795</v>
      </c>
      <c r="H25" s="21">
        <f t="shared" si="1"/>
        <v>36874</v>
      </c>
      <c r="J25" s="18">
        <v>57.5</v>
      </c>
      <c r="K25" s="17">
        <v>36.543435365377384</v>
      </c>
      <c r="L25" s="21">
        <f t="shared" si="2"/>
        <v>36543</v>
      </c>
      <c r="N25" s="18">
        <v>57.5</v>
      </c>
      <c r="O25" s="17">
        <v>36.212929624612393</v>
      </c>
      <c r="P25" s="21">
        <f t="shared" si="3"/>
        <v>36213</v>
      </c>
      <c r="R25" s="18">
        <v>57.5</v>
      </c>
      <c r="S25" s="17">
        <v>35.868490037954338</v>
      </c>
      <c r="T25" s="21">
        <f t="shared" si="4"/>
        <v>35868</v>
      </c>
      <c r="V25" s="18">
        <v>57.5</v>
      </c>
      <c r="W25" s="17">
        <v>35.5570044133623</v>
      </c>
      <c r="X25" s="21">
        <f t="shared" si="5"/>
        <v>35557</v>
      </c>
      <c r="Z25" s="18">
        <v>57.5</v>
      </c>
      <c r="AA25" s="17">
        <v>35.025783829421897</v>
      </c>
      <c r="AB25" s="21">
        <f t="shared" si="6"/>
        <v>35026</v>
      </c>
      <c r="AD25" s="18">
        <v>57.5</v>
      </c>
      <c r="AE25" s="17">
        <v>34.838617859219106</v>
      </c>
      <c r="AF25" s="21">
        <f t="shared" si="7"/>
        <v>34839</v>
      </c>
      <c r="AH25" s="18">
        <v>57.5</v>
      </c>
      <c r="AI25" s="17">
        <v>34.347296465571077</v>
      </c>
      <c r="AJ25" s="21">
        <f t="shared" si="8"/>
        <v>34347</v>
      </c>
      <c r="AL25" s="18">
        <v>57.5</v>
      </c>
      <c r="AM25" s="17">
        <v>34.034947229247834</v>
      </c>
      <c r="AN25" s="21">
        <f t="shared" si="9"/>
        <v>34035</v>
      </c>
      <c r="AP25" s="18">
        <v>57.5</v>
      </c>
      <c r="AQ25" s="17">
        <v>33.783181098680544</v>
      </c>
      <c r="AR25" s="21">
        <f t="shared" si="10"/>
        <v>33783</v>
      </c>
    </row>
    <row r="26" spans="2:44">
      <c r="B26" s="14">
        <v>55</v>
      </c>
      <c r="C26" s="20">
        <v>36.938214144976847</v>
      </c>
      <c r="D26" s="21">
        <f t="shared" si="0"/>
        <v>36938</v>
      </c>
      <c r="F26" s="14">
        <v>55</v>
      </c>
      <c r="G26" s="20">
        <v>36.727193846222988</v>
      </c>
      <c r="H26" s="21">
        <f t="shared" si="1"/>
        <v>36727</v>
      </c>
      <c r="J26" s="18">
        <v>55</v>
      </c>
      <c r="K26" s="17">
        <v>36.403152411734482</v>
      </c>
      <c r="L26" s="21">
        <f t="shared" si="2"/>
        <v>36403</v>
      </c>
      <c r="N26" s="18">
        <v>55</v>
      </c>
      <c r="O26" s="17">
        <v>36.069385284240752</v>
      </c>
      <c r="P26" s="21">
        <f t="shared" si="3"/>
        <v>36069</v>
      </c>
      <c r="R26" s="18">
        <v>55</v>
      </c>
      <c r="S26" s="17">
        <v>35.724779319468425</v>
      </c>
      <c r="T26" s="21">
        <f t="shared" si="4"/>
        <v>35725</v>
      </c>
      <c r="V26" s="18">
        <v>55</v>
      </c>
      <c r="W26" s="17">
        <v>35.40484420260475</v>
      </c>
      <c r="X26" s="21">
        <f t="shared" si="5"/>
        <v>35405</v>
      </c>
      <c r="Z26" s="18">
        <v>55</v>
      </c>
      <c r="AA26" s="17">
        <v>34.886452929706699</v>
      </c>
      <c r="AB26" s="21">
        <f t="shared" si="6"/>
        <v>34886</v>
      </c>
      <c r="AD26" s="18">
        <v>55</v>
      </c>
      <c r="AE26" s="17">
        <v>34.696849279050568</v>
      </c>
      <c r="AF26" s="21">
        <f t="shared" si="7"/>
        <v>34697</v>
      </c>
      <c r="AH26" s="18">
        <v>55</v>
      </c>
      <c r="AI26" s="17">
        <v>34.192744934437371</v>
      </c>
      <c r="AJ26" s="21">
        <f t="shared" si="8"/>
        <v>34193</v>
      </c>
      <c r="AL26" s="18">
        <v>55</v>
      </c>
      <c r="AM26" s="17">
        <v>33.911296234204102</v>
      </c>
      <c r="AN26" s="21">
        <f t="shared" si="9"/>
        <v>33911</v>
      </c>
      <c r="AP26" s="18">
        <v>55</v>
      </c>
      <c r="AQ26" s="17">
        <v>33.619603250486833</v>
      </c>
      <c r="AR26" s="21">
        <f t="shared" si="10"/>
        <v>33620</v>
      </c>
    </row>
    <row r="27" spans="2:44">
      <c r="B27" s="14">
        <v>52.5</v>
      </c>
      <c r="C27" s="20">
        <v>36.869474000978315</v>
      </c>
      <c r="D27" s="21">
        <f t="shared" si="0"/>
        <v>36869</v>
      </c>
      <c r="F27" s="14">
        <v>52.5</v>
      </c>
      <c r="G27" s="20">
        <v>36.67264184679636</v>
      </c>
      <c r="H27" s="21">
        <f t="shared" si="1"/>
        <v>36673</v>
      </c>
      <c r="J27" s="18">
        <v>52.5</v>
      </c>
      <c r="K27" s="17">
        <v>36.353797776372758</v>
      </c>
      <c r="L27" s="21">
        <f t="shared" si="2"/>
        <v>36354</v>
      </c>
      <c r="N27" s="18">
        <v>52.5</v>
      </c>
      <c r="O27" s="17">
        <v>36.016948926870825</v>
      </c>
      <c r="P27" s="21">
        <f t="shared" si="3"/>
        <v>36017</v>
      </c>
      <c r="R27" s="18">
        <v>52.5</v>
      </c>
      <c r="S27" s="17">
        <v>35.672470260477112</v>
      </c>
      <c r="T27" s="21">
        <f t="shared" si="4"/>
        <v>35672</v>
      </c>
      <c r="V27" s="18">
        <v>52.5</v>
      </c>
      <c r="W27" s="17">
        <v>35.346152635635399</v>
      </c>
      <c r="X27" s="21">
        <f t="shared" si="5"/>
        <v>35346</v>
      </c>
      <c r="Z27" s="18">
        <v>52.5</v>
      </c>
      <c r="AA27" s="17">
        <v>34.836569854146759</v>
      </c>
      <c r="AB27" s="21">
        <f t="shared" si="6"/>
        <v>34837</v>
      </c>
      <c r="AD27" s="18">
        <v>52.5</v>
      </c>
      <c r="AE27" s="17">
        <v>34.64332958884161</v>
      </c>
      <c r="AF27" s="21">
        <f t="shared" si="7"/>
        <v>34643</v>
      </c>
      <c r="AH27" s="18">
        <v>52.5</v>
      </c>
      <c r="AI27" s="17">
        <v>34.131009553792545</v>
      </c>
      <c r="AJ27" s="21">
        <f t="shared" si="8"/>
        <v>34131</v>
      </c>
      <c r="AL27" s="18">
        <v>52.5</v>
      </c>
      <c r="AM27" s="17">
        <v>33.874904216605657</v>
      </c>
      <c r="AN27" s="21">
        <f t="shared" si="9"/>
        <v>33875</v>
      </c>
      <c r="AP27" s="18">
        <v>52.5</v>
      </c>
      <c r="AQ27" s="17">
        <v>33.544699148387423</v>
      </c>
      <c r="AR27" s="21">
        <f t="shared" si="10"/>
        <v>33545</v>
      </c>
    </row>
    <row r="28" spans="2:44">
      <c r="B28" s="14">
        <v>50</v>
      </c>
      <c r="C28" s="20">
        <v>36.786289448382128</v>
      </c>
      <c r="D28" s="21">
        <f t="shared" si="0"/>
        <v>36786</v>
      </c>
      <c r="F28" s="14">
        <v>50</v>
      </c>
      <c r="G28" s="20">
        <v>36.601504356445822</v>
      </c>
      <c r="H28" s="21">
        <f t="shared" si="1"/>
        <v>36602</v>
      </c>
      <c r="J28" s="14">
        <v>50</v>
      </c>
      <c r="K28" s="17">
        <v>36.286631089692236</v>
      </c>
      <c r="L28" s="21">
        <f t="shared" si="2"/>
        <v>36287</v>
      </c>
      <c r="N28" s="14">
        <v>50</v>
      </c>
      <c r="O28" s="17">
        <v>35.946485193390842</v>
      </c>
      <c r="P28" s="21">
        <f t="shared" si="3"/>
        <v>35946</v>
      </c>
      <c r="R28" s="14">
        <v>50</v>
      </c>
      <c r="S28" s="17">
        <v>35.604755465574826</v>
      </c>
      <c r="T28" s="21">
        <f t="shared" si="4"/>
        <v>35605</v>
      </c>
      <c r="V28" s="14">
        <v>50</v>
      </c>
      <c r="W28" s="17">
        <v>35.276599563783641</v>
      </c>
      <c r="X28" s="21">
        <f t="shared" si="5"/>
        <v>35277</v>
      </c>
      <c r="Z28" s="14">
        <v>50</v>
      </c>
      <c r="AA28" s="17">
        <v>34.766746541903331</v>
      </c>
      <c r="AB28" s="21">
        <f t="shared" si="6"/>
        <v>34767</v>
      </c>
      <c r="AD28" s="18">
        <v>50</v>
      </c>
      <c r="AE28" s="17">
        <v>34.560820689183181</v>
      </c>
      <c r="AF28" s="21">
        <f t="shared" si="7"/>
        <v>34561</v>
      </c>
      <c r="AH28" s="18">
        <v>50</v>
      </c>
      <c r="AI28" s="17">
        <v>34.067254182984186</v>
      </c>
      <c r="AJ28" s="21">
        <f t="shared" si="8"/>
        <v>34067</v>
      </c>
      <c r="AL28" s="18">
        <v>50</v>
      </c>
      <c r="AM28" s="17">
        <v>33.802695462945827</v>
      </c>
      <c r="AN28" s="21">
        <f t="shared" si="9"/>
        <v>33803</v>
      </c>
      <c r="AP28" s="18">
        <v>50</v>
      </c>
      <c r="AQ28" s="17">
        <v>33.448443835616416</v>
      </c>
      <c r="AR28" s="21">
        <f t="shared" si="10"/>
        <v>33448</v>
      </c>
    </row>
    <row r="29" spans="2:44">
      <c r="B29" s="14">
        <v>47.5</v>
      </c>
      <c r="C29" s="20">
        <v>36.760470098676485</v>
      </c>
      <c r="D29" s="21">
        <f t="shared" si="0"/>
        <v>36760</v>
      </c>
      <c r="F29" s="14">
        <v>47.5</v>
      </c>
      <c r="G29" s="20">
        <v>36.58095052368288</v>
      </c>
      <c r="H29" s="21">
        <f t="shared" si="1"/>
        <v>36581</v>
      </c>
      <c r="J29" s="18">
        <v>47.5</v>
      </c>
      <c r="K29" s="17">
        <v>36.267962221665229</v>
      </c>
      <c r="L29" s="21">
        <f t="shared" si="2"/>
        <v>36268</v>
      </c>
      <c r="N29" s="18">
        <v>47.5</v>
      </c>
      <c r="O29" s="17">
        <v>35.926605117498468</v>
      </c>
      <c r="P29" s="21">
        <f t="shared" si="3"/>
        <v>35927</v>
      </c>
      <c r="R29" s="18">
        <v>47.5</v>
      </c>
      <c r="S29" s="17">
        <v>35.586307561323082</v>
      </c>
      <c r="T29" s="21">
        <f t="shared" si="4"/>
        <v>35586</v>
      </c>
      <c r="V29" s="18">
        <v>47.5</v>
      </c>
      <c r="W29" s="17">
        <v>35.257630149519485</v>
      </c>
      <c r="X29" s="21">
        <f t="shared" si="5"/>
        <v>35258</v>
      </c>
      <c r="Z29" s="18">
        <v>47.5</v>
      </c>
      <c r="AA29" s="17">
        <v>34.744316854442324</v>
      </c>
      <c r="AB29" s="21">
        <f t="shared" si="6"/>
        <v>34744</v>
      </c>
      <c r="AD29" s="18">
        <v>47.5</v>
      </c>
      <c r="AE29" s="17">
        <v>34.528895447112355</v>
      </c>
      <c r="AF29" s="21">
        <f t="shared" si="7"/>
        <v>34529</v>
      </c>
      <c r="AH29" s="18">
        <v>47.5</v>
      </c>
      <c r="AI29" s="17">
        <v>34.063511448075339</v>
      </c>
      <c r="AJ29" s="21">
        <f t="shared" si="8"/>
        <v>34064</v>
      </c>
      <c r="AL29" s="18">
        <v>47.5</v>
      </c>
      <c r="AM29" s="17">
        <v>33.782206231521833</v>
      </c>
      <c r="AN29" s="21">
        <f t="shared" si="9"/>
        <v>33782</v>
      </c>
      <c r="AP29" s="18">
        <v>47.5</v>
      </c>
      <c r="AQ29" s="17">
        <v>33.407468877417401</v>
      </c>
      <c r="AR29" s="21">
        <f t="shared" si="10"/>
        <v>33407</v>
      </c>
    </row>
    <row r="30" spans="2:44">
      <c r="B30" s="14">
        <v>45</v>
      </c>
      <c r="C30" s="20">
        <v>36.698554705970231</v>
      </c>
      <c r="D30" s="21">
        <f t="shared" si="0"/>
        <v>36699</v>
      </c>
      <c r="F30" s="14">
        <v>45</v>
      </c>
      <c r="G30" s="20">
        <v>36.520559917381938</v>
      </c>
      <c r="H30" s="21">
        <f t="shared" si="1"/>
        <v>36521</v>
      </c>
      <c r="J30" s="18">
        <v>45</v>
      </c>
      <c r="K30" s="17">
        <v>36.207270638266117</v>
      </c>
      <c r="L30" s="21">
        <f t="shared" si="2"/>
        <v>36207</v>
      </c>
      <c r="N30" s="18">
        <v>45</v>
      </c>
      <c r="O30" s="17">
        <v>35.864259986101096</v>
      </c>
      <c r="P30" s="21">
        <f t="shared" si="3"/>
        <v>35864</v>
      </c>
      <c r="R30" s="18">
        <v>45</v>
      </c>
      <c r="S30" s="17">
        <v>35.524405251870149</v>
      </c>
      <c r="T30" s="21">
        <f t="shared" si="4"/>
        <v>35524</v>
      </c>
      <c r="V30" s="18">
        <v>45</v>
      </c>
      <c r="W30" s="17">
        <v>35.195752993338168</v>
      </c>
      <c r="X30" s="21">
        <f t="shared" si="5"/>
        <v>35196</v>
      </c>
      <c r="Z30" s="18">
        <v>45</v>
      </c>
      <c r="AA30" s="17">
        <v>34.681113731877673</v>
      </c>
      <c r="AB30" s="21">
        <f t="shared" si="6"/>
        <v>34681</v>
      </c>
      <c r="AD30" s="18">
        <v>45</v>
      </c>
      <c r="AE30" s="17">
        <v>34.462852353027998</v>
      </c>
      <c r="AF30" s="21">
        <f t="shared" si="7"/>
        <v>34463</v>
      </c>
      <c r="AH30" s="18">
        <v>45</v>
      </c>
      <c r="AI30" s="17">
        <v>33.99597331067222</v>
      </c>
      <c r="AJ30" s="21">
        <f t="shared" si="8"/>
        <v>33996</v>
      </c>
      <c r="AL30" s="18">
        <v>45</v>
      </c>
      <c r="AM30" s="17">
        <v>33.711045608371819</v>
      </c>
      <c r="AN30" s="21">
        <f t="shared" si="9"/>
        <v>33711</v>
      </c>
      <c r="AP30" s="18">
        <v>45</v>
      </c>
      <c r="AQ30" s="17">
        <v>33.334995316136627</v>
      </c>
      <c r="AR30" s="21">
        <f t="shared" si="10"/>
        <v>33335</v>
      </c>
    </row>
    <row r="31" spans="2:44">
      <c r="B31" s="14">
        <v>42.5</v>
      </c>
      <c r="C31" s="20">
        <v>36.676570388151347</v>
      </c>
      <c r="D31" s="21">
        <f t="shared" si="0"/>
        <v>36677</v>
      </c>
      <c r="F31" s="14">
        <v>42.5</v>
      </c>
      <c r="G31" s="20">
        <v>36.498817796593237</v>
      </c>
      <c r="H31" s="21">
        <f t="shared" si="1"/>
        <v>36499</v>
      </c>
      <c r="J31" s="18">
        <v>42.5</v>
      </c>
      <c r="K31" s="17">
        <v>36.184870741825193</v>
      </c>
      <c r="L31" s="21">
        <f t="shared" si="2"/>
        <v>36185</v>
      </c>
      <c r="N31" s="18">
        <v>42.5</v>
      </c>
      <c r="O31" s="17">
        <v>35.840659027129348</v>
      </c>
      <c r="P31" s="21">
        <f t="shared" si="3"/>
        <v>35841</v>
      </c>
      <c r="R31" s="18">
        <v>42.5</v>
      </c>
      <c r="S31" s="17">
        <v>35.500860971333154</v>
      </c>
      <c r="T31" s="21">
        <f t="shared" si="4"/>
        <v>35501</v>
      </c>
      <c r="V31" s="18">
        <v>42.5</v>
      </c>
      <c r="W31" s="17">
        <v>35.172294572122865</v>
      </c>
      <c r="X31" s="21">
        <f t="shared" si="5"/>
        <v>35172</v>
      </c>
      <c r="Z31" s="18">
        <v>42.5</v>
      </c>
      <c r="AA31" s="17">
        <v>34.656509013872224</v>
      </c>
      <c r="AB31" s="21">
        <f t="shared" si="6"/>
        <v>34657</v>
      </c>
      <c r="AD31" s="18">
        <v>42.5</v>
      </c>
      <c r="AE31" s="17">
        <v>34.436939614821036</v>
      </c>
      <c r="AF31" s="21">
        <f t="shared" si="7"/>
        <v>34437</v>
      </c>
      <c r="AH31" s="18">
        <v>42.5</v>
      </c>
      <c r="AI31" s="17">
        <v>33.958434079839144</v>
      </c>
      <c r="AJ31" s="21">
        <f t="shared" si="8"/>
        <v>33958</v>
      </c>
      <c r="AL31" s="18">
        <v>42.5</v>
      </c>
      <c r="AM31" s="17">
        <v>33.680767853543486</v>
      </c>
      <c r="AN31" s="21">
        <f t="shared" si="9"/>
        <v>33681</v>
      </c>
      <c r="AP31" s="18">
        <v>42.5</v>
      </c>
      <c r="AQ31" s="17">
        <v>33.316665993173231</v>
      </c>
      <c r="AR31" s="21">
        <f t="shared" si="10"/>
        <v>33317</v>
      </c>
    </row>
    <row r="32" spans="2:44">
      <c r="B32" s="14">
        <v>40</v>
      </c>
      <c r="C32" s="20">
        <v>36.582166563450556</v>
      </c>
      <c r="D32" s="21">
        <f t="shared" si="0"/>
        <v>36582</v>
      </c>
      <c r="F32" s="14">
        <v>40</v>
      </c>
      <c r="G32" s="20">
        <v>36.393863584726041</v>
      </c>
      <c r="H32" s="21">
        <f t="shared" si="1"/>
        <v>36394</v>
      </c>
      <c r="J32" s="18">
        <v>40</v>
      </c>
      <c r="K32" s="17">
        <v>36.066738523433195</v>
      </c>
      <c r="L32" s="21">
        <f t="shared" si="2"/>
        <v>36067</v>
      </c>
      <c r="N32" s="18">
        <v>40</v>
      </c>
      <c r="O32" s="17">
        <v>35.710490370217578</v>
      </c>
      <c r="P32" s="21">
        <f t="shared" si="3"/>
        <v>35710</v>
      </c>
      <c r="R32" s="18">
        <v>40</v>
      </c>
      <c r="S32" s="17">
        <v>35.357266775332761</v>
      </c>
      <c r="T32" s="21">
        <f t="shared" si="4"/>
        <v>35357</v>
      </c>
      <c r="V32" s="18">
        <v>40</v>
      </c>
      <c r="W32" s="17">
        <v>35.01726243159041</v>
      </c>
      <c r="X32" s="21">
        <f t="shared" si="5"/>
        <v>35017</v>
      </c>
      <c r="Z32" s="18">
        <v>40</v>
      </c>
      <c r="AA32" s="17">
        <v>34.476289850278754</v>
      </c>
      <c r="AB32" s="21">
        <f t="shared" si="6"/>
        <v>34476</v>
      </c>
      <c r="AD32" s="18">
        <v>40</v>
      </c>
      <c r="AE32" s="17">
        <v>34.24576683820905</v>
      </c>
      <c r="AF32" s="21">
        <f t="shared" si="7"/>
        <v>34246</v>
      </c>
      <c r="AH32" s="18">
        <v>40</v>
      </c>
      <c r="AI32" s="17">
        <v>33.73428353452416</v>
      </c>
      <c r="AJ32" s="21">
        <f t="shared" si="8"/>
        <v>33734</v>
      </c>
      <c r="AL32" s="18">
        <v>40</v>
      </c>
      <c r="AM32" s="17">
        <v>33.463133847069969</v>
      </c>
      <c r="AN32" s="21">
        <f t="shared" si="9"/>
        <v>33463</v>
      </c>
      <c r="AP32" s="18">
        <v>40</v>
      </c>
      <c r="AQ32" s="17">
        <v>33.112130981509182</v>
      </c>
      <c r="AR32" s="21">
        <f t="shared" si="10"/>
        <v>33112</v>
      </c>
    </row>
    <row r="33" spans="2:44">
      <c r="B33" s="14">
        <v>37.5</v>
      </c>
      <c r="C33" s="20">
        <v>36.565903313076362</v>
      </c>
      <c r="D33" s="21">
        <f t="shared" si="0"/>
        <v>36566</v>
      </c>
      <c r="F33" s="14">
        <v>37.5</v>
      </c>
      <c r="G33" s="20">
        <v>36.377486156922423</v>
      </c>
      <c r="H33" s="21">
        <f t="shared" si="1"/>
        <v>36377</v>
      </c>
      <c r="J33" s="18">
        <v>37.5</v>
      </c>
      <c r="K33" s="17">
        <v>36.051063120243867</v>
      </c>
      <c r="L33" s="21">
        <f t="shared" si="2"/>
        <v>36051</v>
      </c>
      <c r="N33" s="18">
        <v>37.5</v>
      </c>
      <c r="O33" s="17">
        <v>35.695984151120136</v>
      </c>
      <c r="P33" s="21">
        <f t="shared" si="3"/>
        <v>35696</v>
      </c>
      <c r="R33" s="18">
        <v>37.5</v>
      </c>
      <c r="S33" s="17">
        <v>35.342875280441334</v>
      </c>
      <c r="T33" s="21">
        <f t="shared" si="4"/>
        <v>35343</v>
      </c>
      <c r="V33" s="18">
        <v>37.5</v>
      </c>
      <c r="W33" s="17">
        <v>35.002954116638087</v>
      </c>
      <c r="X33" s="21">
        <f t="shared" si="5"/>
        <v>35003</v>
      </c>
      <c r="Z33" s="18">
        <v>37.5</v>
      </c>
      <c r="AA33" s="17">
        <v>34.46228743798283</v>
      </c>
      <c r="AB33" s="21">
        <f t="shared" si="6"/>
        <v>34462</v>
      </c>
      <c r="AD33" s="18">
        <v>37.5</v>
      </c>
      <c r="AE33" s="17">
        <v>34.231931356577746</v>
      </c>
      <c r="AF33" s="21">
        <f t="shared" si="7"/>
        <v>34232</v>
      </c>
      <c r="AH33" s="18">
        <v>37.5</v>
      </c>
      <c r="AI33" s="17">
        <v>33.699026932031629</v>
      </c>
      <c r="AJ33" s="21">
        <f t="shared" si="8"/>
        <v>33699</v>
      </c>
      <c r="AL33" s="18">
        <v>37.5</v>
      </c>
      <c r="AM33" s="17">
        <v>33.423724700611615</v>
      </c>
      <c r="AN33" s="21">
        <f t="shared" si="9"/>
        <v>33424</v>
      </c>
      <c r="AP33" s="18">
        <v>37.5</v>
      </c>
      <c r="AQ33" s="17">
        <v>33.077920473401747</v>
      </c>
      <c r="AR33" s="21">
        <f t="shared" si="10"/>
        <v>33078</v>
      </c>
    </row>
    <row r="34" spans="2:44">
      <c r="B34" s="14">
        <v>35</v>
      </c>
      <c r="C34" s="20">
        <v>36.536466538314116</v>
      </c>
      <c r="D34" s="21">
        <f t="shared" si="0"/>
        <v>36536</v>
      </c>
      <c r="F34" s="14">
        <v>35</v>
      </c>
      <c r="G34" s="20">
        <v>36.347465624365867</v>
      </c>
      <c r="H34" s="21">
        <f t="shared" si="1"/>
        <v>36347</v>
      </c>
      <c r="J34" s="18">
        <v>35</v>
      </c>
      <c r="K34" s="17">
        <v>36.021829898354248</v>
      </c>
      <c r="L34" s="21">
        <f t="shared" si="2"/>
        <v>36022</v>
      </c>
      <c r="N34" s="18">
        <v>35</v>
      </c>
      <c r="O34" s="17">
        <v>35.668417956534419</v>
      </c>
      <c r="P34" s="21">
        <f t="shared" si="3"/>
        <v>35668</v>
      </c>
      <c r="R34" s="18">
        <v>35</v>
      </c>
      <c r="S34" s="17">
        <v>35.31506950347638</v>
      </c>
      <c r="T34" s="21">
        <f t="shared" si="4"/>
        <v>35315</v>
      </c>
      <c r="V34" s="18">
        <v>35</v>
      </c>
      <c r="W34" s="17">
        <v>34.97493544766548</v>
      </c>
      <c r="X34" s="21">
        <f t="shared" si="5"/>
        <v>34975</v>
      </c>
      <c r="Z34" s="18">
        <v>35</v>
      </c>
      <c r="AA34" s="17">
        <v>34.43455404483575</v>
      </c>
      <c r="AB34" s="21">
        <f t="shared" si="6"/>
        <v>34435</v>
      </c>
      <c r="AD34" s="18">
        <v>35</v>
      </c>
      <c r="AE34" s="17">
        <v>34.204824515729648</v>
      </c>
      <c r="AF34" s="21">
        <f t="shared" si="7"/>
        <v>34205</v>
      </c>
      <c r="AH34" s="18">
        <v>35</v>
      </c>
      <c r="AI34" s="17">
        <v>33.655114214754192</v>
      </c>
      <c r="AJ34" s="21">
        <f t="shared" si="8"/>
        <v>33655</v>
      </c>
      <c r="AL34" s="18">
        <v>35</v>
      </c>
      <c r="AM34" s="17">
        <v>33.363826814100804</v>
      </c>
      <c r="AN34" s="21">
        <f t="shared" si="9"/>
        <v>33364</v>
      </c>
      <c r="AP34" s="18">
        <v>35</v>
      </c>
      <c r="AQ34" s="17">
        <v>33.014525896349141</v>
      </c>
      <c r="AR34" s="21">
        <f t="shared" si="10"/>
        <v>33015</v>
      </c>
    </row>
    <row r="35" spans="2:44">
      <c r="B35" s="14">
        <v>32.5</v>
      </c>
      <c r="C35" s="20">
        <v>36.515788256519805</v>
      </c>
      <c r="D35" s="21">
        <f t="shared" si="0"/>
        <v>36516</v>
      </c>
      <c r="F35" s="14">
        <v>32.5</v>
      </c>
      <c r="G35" s="20">
        <v>36.326967809689776</v>
      </c>
      <c r="H35" s="21">
        <f t="shared" si="1"/>
        <v>36327</v>
      </c>
      <c r="J35" s="18">
        <v>32.5</v>
      </c>
      <c r="K35" s="17">
        <v>35.999538935573234</v>
      </c>
      <c r="L35" s="21">
        <f t="shared" si="2"/>
        <v>36000</v>
      </c>
      <c r="N35" s="18">
        <v>32.5</v>
      </c>
      <c r="O35" s="17">
        <v>35.643227401188156</v>
      </c>
      <c r="P35" s="21">
        <f t="shared" si="3"/>
        <v>35643</v>
      </c>
      <c r="R35" s="18">
        <v>32.5</v>
      </c>
      <c r="S35" s="17">
        <v>35.288061558655286</v>
      </c>
      <c r="T35" s="21">
        <f t="shared" si="4"/>
        <v>35288</v>
      </c>
      <c r="V35" s="18">
        <v>32.5</v>
      </c>
      <c r="W35" s="17">
        <v>34.945734483943291</v>
      </c>
      <c r="X35" s="21">
        <f t="shared" si="5"/>
        <v>34946</v>
      </c>
      <c r="Z35" s="18">
        <v>32.5</v>
      </c>
      <c r="AA35" s="17">
        <v>34.406561788493697</v>
      </c>
      <c r="AB35" s="21">
        <f t="shared" si="6"/>
        <v>34407</v>
      </c>
      <c r="AD35" s="18">
        <v>32.5</v>
      </c>
      <c r="AE35" s="17">
        <v>34.179286441455503</v>
      </c>
      <c r="AF35" s="21">
        <f t="shared" si="7"/>
        <v>34179</v>
      </c>
      <c r="AH35" s="18">
        <v>32.5</v>
      </c>
      <c r="AI35" s="17">
        <v>33.622414765200908</v>
      </c>
      <c r="AJ35" s="21">
        <f t="shared" si="8"/>
        <v>33622</v>
      </c>
      <c r="AL35" s="18">
        <v>32.5</v>
      </c>
      <c r="AM35" s="17">
        <v>33.314200713493392</v>
      </c>
      <c r="AN35" s="21">
        <f t="shared" si="9"/>
        <v>33314</v>
      </c>
      <c r="AP35" s="18">
        <v>32.5</v>
      </c>
      <c r="AQ35" s="17">
        <v>32.960595344633404</v>
      </c>
      <c r="AR35" s="21">
        <f t="shared" si="10"/>
        <v>32961</v>
      </c>
    </row>
    <row r="36" spans="2:44">
      <c r="B36" s="14">
        <v>30</v>
      </c>
      <c r="C36" s="20">
        <v>36.491279847837127</v>
      </c>
      <c r="D36" s="21">
        <f t="shared" si="0"/>
        <v>36491</v>
      </c>
      <c r="F36" s="14">
        <v>30</v>
      </c>
      <c r="G36" s="20">
        <v>36.30383690580998</v>
      </c>
      <c r="H36" s="21">
        <f t="shared" si="1"/>
        <v>36304</v>
      </c>
      <c r="J36" s="18">
        <v>30</v>
      </c>
      <c r="K36" s="17">
        <v>35.97247855929961</v>
      </c>
      <c r="L36" s="21">
        <f t="shared" si="2"/>
        <v>35972</v>
      </c>
      <c r="N36" s="18">
        <v>30</v>
      </c>
      <c r="O36" s="17">
        <v>35.609046169404849</v>
      </c>
      <c r="P36" s="21">
        <f t="shared" si="3"/>
        <v>35609</v>
      </c>
      <c r="R36" s="18">
        <v>30</v>
      </c>
      <c r="S36" s="17">
        <v>35.250842964931785</v>
      </c>
      <c r="T36" s="21">
        <f t="shared" si="4"/>
        <v>35251</v>
      </c>
      <c r="V36" s="18">
        <v>30</v>
      </c>
      <c r="W36" s="17">
        <v>34.904571468718522</v>
      </c>
      <c r="X36" s="21">
        <f t="shared" si="5"/>
        <v>34905</v>
      </c>
      <c r="Z36" s="18">
        <v>30</v>
      </c>
      <c r="AA36" s="17">
        <v>34.368061129791386</v>
      </c>
      <c r="AB36" s="21">
        <f t="shared" si="6"/>
        <v>34368</v>
      </c>
      <c r="AD36" s="18">
        <v>30</v>
      </c>
      <c r="AE36" s="17">
        <v>34.145039332541081</v>
      </c>
      <c r="AF36" s="21">
        <f t="shared" si="7"/>
        <v>34145</v>
      </c>
      <c r="AH36" s="18">
        <v>30</v>
      </c>
      <c r="AI36" s="17">
        <v>33.601142516809261</v>
      </c>
      <c r="AJ36" s="21">
        <f t="shared" si="8"/>
        <v>33601</v>
      </c>
      <c r="AL36" s="18">
        <v>30</v>
      </c>
      <c r="AM36" s="8">
        <v>33.290896051542873</v>
      </c>
      <c r="AN36" s="21">
        <f t="shared" si="9"/>
        <v>33291</v>
      </c>
      <c r="AP36" s="18">
        <v>30</v>
      </c>
      <c r="AQ36" s="17">
        <v>32.916765709755012</v>
      </c>
      <c r="AR36" s="21">
        <f t="shared" si="10"/>
        <v>32917</v>
      </c>
    </row>
    <row r="37" spans="2:44">
      <c r="B37" s="14">
        <v>27.5</v>
      </c>
      <c r="C37" s="20">
        <v>36.434956707611782</v>
      </c>
      <c r="D37" s="21">
        <f t="shared" si="0"/>
        <v>36435</v>
      </c>
      <c r="F37" s="14">
        <v>27.5</v>
      </c>
      <c r="G37" s="20">
        <v>36.247994239295458</v>
      </c>
      <c r="H37" s="21">
        <f t="shared" si="1"/>
        <v>36248</v>
      </c>
      <c r="J37" s="18">
        <v>27.5</v>
      </c>
      <c r="K37" s="17">
        <v>35.911764948329868</v>
      </c>
      <c r="L37" s="21">
        <f t="shared" si="2"/>
        <v>35912</v>
      </c>
      <c r="N37" s="18">
        <v>27.5</v>
      </c>
      <c r="O37" s="17">
        <v>35.540463658645173</v>
      </c>
      <c r="P37" s="21">
        <f t="shared" si="3"/>
        <v>35540</v>
      </c>
      <c r="R37" s="18">
        <v>27.5</v>
      </c>
      <c r="S37" s="17">
        <v>35.17903369879776</v>
      </c>
      <c r="T37" s="21">
        <f t="shared" si="4"/>
        <v>35179</v>
      </c>
      <c r="V37" s="18">
        <v>27.5</v>
      </c>
      <c r="W37" s="17">
        <v>34.829080866592584</v>
      </c>
      <c r="X37" s="21">
        <f t="shared" si="5"/>
        <v>34829</v>
      </c>
      <c r="Z37" s="18">
        <v>27.5</v>
      </c>
      <c r="AA37" s="17">
        <v>34.291091238294456</v>
      </c>
      <c r="AB37" s="21">
        <f t="shared" si="6"/>
        <v>34291</v>
      </c>
      <c r="AD37" s="18">
        <v>27.5</v>
      </c>
      <c r="AE37" s="17">
        <v>34.068723476048298</v>
      </c>
      <c r="AF37" s="21">
        <f t="shared" si="7"/>
        <v>34069</v>
      </c>
      <c r="AH37" s="18">
        <v>27.5</v>
      </c>
      <c r="AI37" s="17">
        <v>33.546047105216871</v>
      </c>
      <c r="AJ37" s="21">
        <f t="shared" si="8"/>
        <v>33546</v>
      </c>
      <c r="AL37" s="18">
        <v>27.5</v>
      </c>
      <c r="AM37" s="17">
        <v>33.234699116235049</v>
      </c>
      <c r="AN37" s="21">
        <f t="shared" si="9"/>
        <v>33235</v>
      </c>
      <c r="AP37" s="18">
        <v>27.5</v>
      </c>
      <c r="AQ37" s="17">
        <v>32.839030018905589</v>
      </c>
      <c r="AR37" s="21">
        <f t="shared" si="10"/>
        <v>32839</v>
      </c>
    </row>
    <row r="38" spans="2:44">
      <c r="B38" s="14">
        <v>25</v>
      </c>
      <c r="C38" s="20">
        <v>36.35095336946425</v>
      </c>
      <c r="D38" s="21">
        <f t="shared" si="0"/>
        <v>36351</v>
      </c>
      <c r="F38" s="14">
        <v>25</v>
      </c>
      <c r="G38" s="20">
        <v>36.164028931041628</v>
      </c>
      <c r="H38" s="21">
        <f t="shared" si="1"/>
        <v>36164</v>
      </c>
      <c r="J38" s="18">
        <v>25</v>
      </c>
      <c r="K38" s="17">
        <v>35.82212458507302</v>
      </c>
      <c r="L38" s="21">
        <f t="shared" si="2"/>
        <v>35822</v>
      </c>
      <c r="N38" s="18">
        <v>25</v>
      </c>
      <c r="O38" s="17">
        <v>35.44206274896667</v>
      </c>
      <c r="P38" s="21">
        <f t="shared" si="3"/>
        <v>35442</v>
      </c>
      <c r="R38" s="18">
        <v>25</v>
      </c>
      <c r="S38" s="17">
        <v>35.077455930985479</v>
      </c>
      <c r="T38" s="21">
        <f t="shared" si="4"/>
        <v>35077</v>
      </c>
      <c r="V38" s="18">
        <v>25</v>
      </c>
      <c r="W38" s="17">
        <v>34.724197630539003</v>
      </c>
      <c r="X38" s="21">
        <f t="shared" si="5"/>
        <v>34724</v>
      </c>
      <c r="Z38" s="18">
        <v>25</v>
      </c>
      <c r="AA38" s="17">
        <v>34.178902611123057</v>
      </c>
      <c r="AB38" s="21">
        <f t="shared" si="6"/>
        <v>34179</v>
      </c>
      <c r="AD38" s="18">
        <v>25</v>
      </c>
      <c r="AE38" s="17">
        <v>33.951154610132384</v>
      </c>
      <c r="AF38" s="21">
        <f t="shared" si="7"/>
        <v>33951</v>
      </c>
      <c r="AH38" s="18">
        <v>25</v>
      </c>
      <c r="AI38" s="17">
        <v>33.445185849550342</v>
      </c>
      <c r="AJ38" s="21">
        <f t="shared" si="8"/>
        <v>33445</v>
      </c>
      <c r="AL38" s="18">
        <v>25</v>
      </c>
      <c r="AM38" s="17">
        <v>33.122701876936176</v>
      </c>
      <c r="AN38" s="21">
        <f t="shared" si="9"/>
        <v>33123</v>
      </c>
      <c r="AP38" s="18">
        <v>25</v>
      </c>
      <c r="AQ38" s="17">
        <v>32.724448492048651</v>
      </c>
      <c r="AR38" s="21">
        <f t="shared" si="10"/>
        <v>32724</v>
      </c>
    </row>
    <row r="39" spans="2:44">
      <c r="B39" s="14">
        <v>22.5</v>
      </c>
      <c r="C39" s="20">
        <v>36.251174323674256</v>
      </c>
      <c r="D39" s="21">
        <f t="shared" si="0"/>
        <v>36251</v>
      </c>
      <c r="F39" s="14">
        <v>22.5</v>
      </c>
      <c r="G39" s="20">
        <v>36.072096373728918</v>
      </c>
      <c r="H39" s="21">
        <f t="shared" si="1"/>
        <v>36072</v>
      </c>
      <c r="J39" s="18">
        <v>22.5</v>
      </c>
      <c r="K39" s="17">
        <v>35.727010249987373</v>
      </c>
      <c r="L39" s="21">
        <f t="shared" si="2"/>
        <v>35727</v>
      </c>
      <c r="N39" s="18">
        <v>22.5</v>
      </c>
      <c r="O39" s="17">
        <v>35.335927074380777</v>
      </c>
      <c r="P39" s="21">
        <f t="shared" si="3"/>
        <v>35336</v>
      </c>
      <c r="R39" s="18">
        <v>22.5</v>
      </c>
      <c r="S39" s="17">
        <v>34.969954007821542</v>
      </c>
      <c r="T39" s="21">
        <f t="shared" si="4"/>
        <v>34970</v>
      </c>
      <c r="V39" s="18">
        <v>22.5</v>
      </c>
      <c r="W39" s="17">
        <v>34.612250255779024</v>
      </c>
      <c r="X39" s="21">
        <f t="shared" si="5"/>
        <v>34612</v>
      </c>
      <c r="Z39" s="18">
        <v>22.5</v>
      </c>
      <c r="AA39" s="17">
        <v>34.060213216628455</v>
      </c>
      <c r="AB39" s="21">
        <f t="shared" si="6"/>
        <v>34060</v>
      </c>
      <c r="AD39" s="18">
        <v>22.5</v>
      </c>
      <c r="AE39" s="17">
        <v>33.819725159002843</v>
      </c>
      <c r="AF39" s="21">
        <f t="shared" si="7"/>
        <v>33820</v>
      </c>
      <c r="AH39" s="18">
        <v>22.5</v>
      </c>
      <c r="AI39" s="17">
        <v>33.326146951736391</v>
      </c>
      <c r="AJ39" s="21">
        <f t="shared" si="8"/>
        <v>33326</v>
      </c>
      <c r="AL39" s="18">
        <v>22.5</v>
      </c>
      <c r="AM39" s="17">
        <v>32.983272613436881</v>
      </c>
      <c r="AN39" s="21">
        <f t="shared" si="9"/>
        <v>32983</v>
      </c>
      <c r="AP39" s="18">
        <v>22.5</v>
      </c>
      <c r="AQ39" s="17">
        <v>32.597744678943585</v>
      </c>
      <c r="AR39" s="21">
        <f t="shared" si="10"/>
        <v>32598</v>
      </c>
    </row>
    <row r="40" spans="2:44">
      <c r="B40" s="14">
        <v>20</v>
      </c>
      <c r="C40" s="20">
        <v>36.125618641249496</v>
      </c>
      <c r="D40" s="21">
        <f t="shared" si="0"/>
        <v>36126</v>
      </c>
      <c r="F40" s="14">
        <v>20</v>
      </c>
      <c r="G40" s="20">
        <v>35.960174873124416</v>
      </c>
      <c r="H40" s="21">
        <f t="shared" si="1"/>
        <v>35960</v>
      </c>
      <c r="J40" s="18">
        <v>20</v>
      </c>
      <c r="K40" s="17">
        <v>35.614821644792904</v>
      </c>
      <c r="L40" s="21">
        <f t="shared" si="2"/>
        <v>35615</v>
      </c>
      <c r="N40" s="18">
        <v>20</v>
      </c>
      <c r="O40" s="17">
        <v>35.21268238939593</v>
      </c>
      <c r="P40" s="21">
        <f t="shared" si="3"/>
        <v>35213</v>
      </c>
      <c r="R40" s="18">
        <v>20</v>
      </c>
      <c r="S40" s="17">
        <v>34.847469049763447</v>
      </c>
      <c r="T40" s="21">
        <f t="shared" si="4"/>
        <v>34847</v>
      </c>
      <c r="V40" s="18">
        <v>20</v>
      </c>
      <c r="W40" s="17">
        <v>34.485341509924432</v>
      </c>
      <c r="X40" s="21">
        <f t="shared" si="5"/>
        <v>34485</v>
      </c>
      <c r="Z40" s="18">
        <v>20</v>
      </c>
      <c r="AA40" s="17">
        <v>33.929461891279061</v>
      </c>
      <c r="AB40" s="21">
        <f t="shared" si="6"/>
        <v>33929</v>
      </c>
      <c r="AD40" s="18">
        <v>20</v>
      </c>
      <c r="AE40" s="17">
        <v>33.672989332600586</v>
      </c>
      <c r="AF40" s="21">
        <f t="shared" si="7"/>
        <v>33673</v>
      </c>
      <c r="AH40" s="18">
        <v>20</v>
      </c>
      <c r="AI40" s="17">
        <v>33.185946797615642</v>
      </c>
      <c r="AJ40" s="21">
        <f t="shared" si="8"/>
        <v>33186</v>
      </c>
      <c r="AL40" s="18">
        <v>20</v>
      </c>
      <c r="AM40" s="17">
        <v>32.825535477638823</v>
      </c>
      <c r="AN40" s="21">
        <f t="shared" si="9"/>
        <v>32826</v>
      </c>
      <c r="AP40" s="18">
        <v>20</v>
      </c>
      <c r="AQ40" s="17">
        <v>32.452045983538525</v>
      </c>
      <c r="AR40" s="21">
        <f t="shared" si="10"/>
        <v>32452</v>
      </c>
    </row>
    <row r="41" spans="2:44">
      <c r="B41" s="14">
        <v>17.5</v>
      </c>
      <c r="C41" s="20">
        <v>35.963956477778069</v>
      </c>
      <c r="D41" s="21">
        <f t="shared" si="0"/>
        <v>35964</v>
      </c>
      <c r="F41" s="14">
        <v>17.5</v>
      </c>
      <c r="G41" s="20">
        <v>35.818444015741079</v>
      </c>
      <c r="H41" s="21">
        <f t="shared" si="1"/>
        <v>35818</v>
      </c>
      <c r="J41" s="18">
        <v>17.5</v>
      </c>
      <c r="K41" s="17">
        <v>35.476378881518201</v>
      </c>
      <c r="L41" s="21">
        <f t="shared" si="2"/>
        <v>35476</v>
      </c>
      <c r="N41" s="18">
        <v>17.5</v>
      </c>
      <c r="O41" s="17">
        <v>35.06373648191957</v>
      </c>
      <c r="P41" s="21">
        <f t="shared" si="3"/>
        <v>35064</v>
      </c>
      <c r="R41" s="18">
        <v>17.5</v>
      </c>
      <c r="S41" s="17">
        <v>34.702762706193361</v>
      </c>
      <c r="T41" s="21">
        <f t="shared" si="4"/>
        <v>34703</v>
      </c>
      <c r="V41" s="18">
        <v>17.5</v>
      </c>
      <c r="W41" s="17">
        <v>34.3377220808744</v>
      </c>
      <c r="X41" s="21">
        <f t="shared" si="5"/>
        <v>34338</v>
      </c>
      <c r="Z41" s="18">
        <v>17.5</v>
      </c>
      <c r="AA41" s="17">
        <v>33.781464322195276</v>
      </c>
      <c r="AB41" s="21">
        <f t="shared" si="6"/>
        <v>33781</v>
      </c>
      <c r="AD41" s="18">
        <v>17.5</v>
      </c>
      <c r="AE41" s="17">
        <v>33.505308832873951</v>
      </c>
      <c r="AF41" s="21">
        <f t="shared" si="7"/>
        <v>33505</v>
      </c>
      <c r="AH41" s="18">
        <v>17.5</v>
      </c>
      <c r="AI41" s="17">
        <v>33.00363677908777</v>
      </c>
      <c r="AJ41" s="21">
        <f t="shared" si="8"/>
        <v>33004</v>
      </c>
      <c r="AL41" s="18">
        <v>17.5</v>
      </c>
      <c r="AM41" s="17">
        <v>32.645716105670786</v>
      </c>
      <c r="AN41" s="21">
        <f t="shared" si="9"/>
        <v>32646</v>
      </c>
      <c r="AP41" s="18">
        <v>17.5</v>
      </c>
      <c r="AQ41" s="17">
        <v>32.272174772765965</v>
      </c>
      <c r="AR41" s="21">
        <f t="shared" si="10"/>
        <v>32272</v>
      </c>
    </row>
    <row r="42" spans="2:44">
      <c r="B42" s="14">
        <v>15</v>
      </c>
      <c r="C42" s="20">
        <v>35.73827731090033</v>
      </c>
      <c r="D42" s="21">
        <f t="shared" si="0"/>
        <v>35738</v>
      </c>
      <c r="F42" s="14">
        <v>15</v>
      </c>
      <c r="G42" s="20">
        <v>35.624552696050387</v>
      </c>
      <c r="H42" s="21">
        <f t="shared" si="1"/>
        <v>35625</v>
      </c>
      <c r="J42" s="18">
        <v>15</v>
      </c>
      <c r="K42" s="17">
        <v>35.289717339056061</v>
      </c>
      <c r="L42" s="21">
        <f t="shared" si="2"/>
        <v>35290</v>
      </c>
      <c r="N42" s="18">
        <v>15</v>
      </c>
      <c r="O42" s="17">
        <v>34.863378700659169</v>
      </c>
      <c r="P42" s="21">
        <f t="shared" si="3"/>
        <v>34863</v>
      </c>
      <c r="R42" s="18">
        <v>15</v>
      </c>
      <c r="S42" s="17">
        <v>34.508967428119725</v>
      </c>
      <c r="T42" s="21">
        <f t="shared" si="4"/>
        <v>34509</v>
      </c>
      <c r="V42" s="18">
        <v>15</v>
      </c>
      <c r="W42" s="17">
        <v>34.138690778040306</v>
      </c>
      <c r="X42" s="21">
        <f t="shared" si="5"/>
        <v>34139</v>
      </c>
      <c r="Z42" s="18">
        <v>15</v>
      </c>
      <c r="AA42" s="17">
        <v>33.587190554293272</v>
      </c>
      <c r="AB42" s="21">
        <f t="shared" si="6"/>
        <v>33587</v>
      </c>
      <c r="AD42" s="18">
        <v>15</v>
      </c>
      <c r="AE42" s="17">
        <v>33.285161889233748</v>
      </c>
      <c r="AF42" s="21">
        <f t="shared" si="7"/>
        <v>33285</v>
      </c>
      <c r="AH42" s="18">
        <v>15</v>
      </c>
      <c r="AI42" s="17">
        <v>32.760435931247059</v>
      </c>
      <c r="AJ42" s="21">
        <f t="shared" si="8"/>
        <v>32760</v>
      </c>
      <c r="AL42" s="18">
        <v>15</v>
      </c>
      <c r="AM42" s="8">
        <v>32.411395522367087</v>
      </c>
      <c r="AN42" s="21">
        <f t="shared" si="9"/>
        <v>32411</v>
      </c>
      <c r="AP42" s="18">
        <v>15</v>
      </c>
      <c r="AQ42" s="17">
        <v>32.031744887734007</v>
      </c>
      <c r="AR42" s="21">
        <f t="shared" si="10"/>
        <v>32032</v>
      </c>
    </row>
    <row r="43" spans="2:44">
      <c r="B43" s="14">
        <v>12.5</v>
      </c>
      <c r="C43" s="20">
        <v>35.604038104545623</v>
      </c>
      <c r="D43" s="21">
        <f t="shared" si="0"/>
        <v>35604</v>
      </c>
      <c r="F43" s="14">
        <v>12.5</v>
      </c>
      <c r="G43" s="20">
        <v>35.520023621969898</v>
      </c>
      <c r="H43" s="21">
        <f t="shared" si="1"/>
        <v>35520</v>
      </c>
      <c r="J43" s="18">
        <v>12.5</v>
      </c>
      <c r="K43" s="17">
        <v>35.189253680948134</v>
      </c>
      <c r="L43" s="21">
        <f t="shared" si="2"/>
        <v>35189</v>
      </c>
      <c r="N43" s="18">
        <v>12.5</v>
      </c>
      <c r="O43" s="17">
        <v>34.745972771541076</v>
      </c>
      <c r="P43" s="21">
        <f t="shared" si="3"/>
        <v>34746</v>
      </c>
      <c r="R43" s="18">
        <v>12.5</v>
      </c>
      <c r="S43" s="17">
        <v>34.389586878289862</v>
      </c>
      <c r="T43" s="21">
        <f t="shared" si="4"/>
        <v>34390</v>
      </c>
      <c r="V43" s="18">
        <v>12.5</v>
      </c>
      <c r="W43" s="17">
        <v>34.004085489326286</v>
      </c>
      <c r="X43" s="21">
        <f t="shared" si="5"/>
        <v>34004</v>
      </c>
      <c r="Z43" s="18">
        <v>12.5</v>
      </c>
      <c r="AA43" s="17">
        <v>33.452526476106328</v>
      </c>
      <c r="AB43" s="21">
        <f t="shared" si="6"/>
        <v>33453</v>
      </c>
      <c r="AD43" s="18">
        <v>12.5</v>
      </c>
      <c r="AE43" s="17">
        <v>33.124803557126285</v>
      </c>
      <c r="AF43" s="21">
        <f t="shared" si="7"/>
        <v>33125</v>
      </c>
      <c r="AH43" s="18">
        <v>12.5</v>
      </c>
      <c r="AI43" s="17">
        <v>32.615882156308913</v>
      </c>
      <c r="AJ43" s="21">
        <f t="shared" si="8"/>
        <v>32616</v>
      </c>
      <c r="AL43" s="18">
        <v>12.5</v>
      </c>
      <c r="AM43" s="17">
        <v>32.259646484487391</v>
      </c>
      <c r="AN43" s="21">
        <f t="shared" si="9"/>
        <v>32260</v>
      </c>
      <c r="AP43" s="18">
        <v>12.5</v>
      </c>
      <c r="AQ43" s="17">
        <v>31.928334585519291</v>
      </c>
      <c r="AR43" s="21">
        <f t="shared" si="10"/>
        <v>31928</v>
      </c>
    </row>
    <row r="44" spans="2:44">
      <c r="B44" s="14">
        <v>10</v>
      </c>
      <c r="C44" s="20">
        <v>35.258051864625017</v>
      </c>
      <c r="D44" s="21">
        <f t="shared" si="0"/>
        <v>35258</v>
      </c>
      <c r="F44" s="14">
        <v>10</v>
      </c>
      <c r="G44" s="20">
        <v>35.182114506652347</v>
      </c>
      <c r="H44" s="21">
        <f t="shared" si="1"/>
        <v>35182</v>
      </c>
      <c r="J44" s="18">
        <v>10</v>
      </c>
      <c r="K44" s="17">
        <v>34.848047752513089</v>
      </c>
      <c r="L44" s="21">
        <f t="shared" si="2"/>
        <v>34848</v>
      </c>
      <c r="N44" s="18">
        <v>10</v>
      </c>
      <c r="O44" s="17">
        <v>34.393388452562121</v>
      </c>
      <c r="P44" s="21">
        <f t="shared" si="3"/>
        <v>34393</v>
      </c>
      <c r="R44" s="18">
        <v>10</v>
      </c>
      <c r="S44" s="17">
        <v>34.029651630454005</v>
      </c>
      <c r="T44" s="21">
        <f t="shared" si="4"/>
        <v>34030</v>
      </c>
      <c r="V44" s="18">
        <v>10</v>
      </c>
      <c r="W44" s="17">
        <v>33.631679928113115</v>
      </c>
      <c r="X44" s="21">
        <f t="shared" si="5"/>
        <v>33632</v>
      </c>
      <c r="Z44" s="18">
        <v>10</v>
      </c>
      <c r="AA44" s="17">
        <v>33.069811487631043</v>
      </c>
      <c r="AB44" s="21">
        <f t="shared" si="6"/>
        <v>33070</v>
      </c>
      <c r="AD44" s="18">
        <v>10</v>
      </c>
      <c r="AE44" s="17">
        <v>32.727122032571415</v>
      </c>
      <c r="AF44" s="21">
        <f t="shared" si="7"/>
        <v>32727</v>
      </c>
      <c r="AH44" s="18">
        <v>10</v>
      </c>
      <c r="AI44" s="17">
        <v>32.232167403165789</v>
      </c>
      <c r="AJ44" s="21">
        <f t="shared" si="8"/>
        <v>32232</v>
      </c>
      <c r="AL44" s="18">
        <v>10</v>
      </c>
      <c r="AM44" s="17">
        <v>31.844952765647417</v>
      </c>
      <c r="AN44" s="21">
        <f t="shared" si="9"/>
        <v>31845</v>
      </c>
      <c r="AP44" s="18">
        <v>10</v>
      </c>
      <c r="AQ44" s="17">
        <v>31.582514844184519</v>
      </c>
      <c r="AR44" s="21">
        <f t="shared" si="10"/>
        <v>31583</v>
      </c>
    </row>
    <row r="45" spans="2:44">
      <c r="B45" s="14">
        <v>7.5</v>
      </c>
      <c r="C45" s="20">
        <v>35.050526885171365</v>
      </c>
      <c r="D45" s="21">
        <f t="shared" si="0"/>
        <v>35051</v>
      </c>
      <c r="F45" s="14">
        <v>7.5</v>
      </c>
      <c r="G45" s="20">
        <v>34.973750732596088</v>
      </c>
      <c r="H45" s="21">
        <f t="shared" si="1"/>
        <v>34974</v>
      </c>
      <c r="J45" s="18">
        <v>7.5</v>
      </c>
      <c r="K45" s="17">
        <v>34.631700629207394</v>
      </c>
      <c r="L45" s="21">
        <f t="shared" si="2"/>
        <v>34632</v>
      </c>
      <c r="N45" s="18">
        <v>7.5</v>
      </c>
      <c r="O45" s="17">
        <v>34.165414158504717</v>
      </c>
      <c r="P45" s="21">
        <f t="shared" si="3"/>
        <v>34165</v>
      </c>
      <c r="R45" s="18">
        <v>7.5</v>
      </c>
      <c r="S45" s="17">
        <v>33.7842719763714</v>
      </c>
      <c r="T45" s="21">
        <f t="shared" si="4"/>
        <v>33784</v>
      </c>
      <c r="V45" s="18">
        <v>7.5</v>
      </c>
      <c r="W45" s="17">
        <v>33.36482192226736</v>
      </c>
      <c r="X45" s="21">
        <f t="shared" si="5"/>
        <v>33365</v>
      </c>
      <c r="Z45" s="18">
        <v>7.5</v>
      </c>
      <c r="AA45" s="17">
        <v>32.776496760258546</v>
      </c>
      <c r="AB45" s="21">
        <f t="shared" si="6"/>
        <v>32776</v>
      </c>
      <c r="AD45" s="18">
        <v>7.5</v>
      </c>
      <c r="AE45" s="17">
        <v>32.412820776760043</v>
      </c>
      <c r="AF45" s="21">
        <f t="shared" si="7"/>
        <v>32413</v>
      </c>
      <c r="AH45" s="18">
        <v>7.5</v>
      </c>
      <c r="AI45" s="17">
        <v>31.973193861385074</v>
      </c>
      <c r="AJ45" s="21">
        <f t="shared" si="8"/>
        <v>31973</v>
      </c>
      <c r="AL45" s="18">
        <v>7.5</v>
      </c>
      <c r="AM45" s="17">
        <v>31.477229534233725</v>
      </c>
      <c r="AN45" s="21">
        <f t="shared" si="9"/>
        <v>31477</v>
      </c>
      <c r="AP45" s="18">
        <v>7.5</v>
      </c>
      <c r="AQ45" s="17">
        <v>31.396957751605115</v>
      </c>
      <c r="AR45" s="21">
        <f t="shared" si="10"/>
        <v>31397</v>
      </c>
    </row>
    <row r="46" spans="2:44">
      <c r="B46" s="14">
        <v>5</v>
      </c>
      <c r="C46" s="20">
        <v>34.728692278388422</v>
      </c>
      <c r="D46" s="21">
        <f t="shared" si="0"/>
        <v>34729</v>
      </c>
      <c r="F46" s="14">
        <v>5</v>
      </c>
      <c r="G46" s="20">
        <v>34.656630851047545</v>
      </c>
      <c r="H46" s="21">
        <f t="shared" si="1"/>
        <v>34657</v>
      </c>
      <c r="J46" s="18">
        <v>5</v>
      </c>
      <c r="K46" s="17">
        <v>34.305349458305805</v>
      </c>
      <c r="L46" s="21">
        <f t="shared" si="2"/>
        <v>34305</v>
      </c>
      <c r="N46" s="18">
        <v>5</v>
      </c>
      <c r="O46" s="17">
        <v>33.821179891588514</v>
      </c>
      <c r="P46" s="21">
        <f t="shared" si="3"/>
        <v>33821</v>
      </c>
      <c r="R46" s="18">
        <v>5</v>
      </c>
      <c r="S46" s="17">
        <v>33.414996298552438</v>
      </c>
      <c r="T46" s="21">
        <f t="shared" si="4"/>
        <v>33415</v>
      </c>
      <c r="V46" s="18">
        <v>5</v>
      </c>
      <c r="W46" s="17">
        <v>32.961896585142377</v>
      </c>
      <c r="X46" s="21">
        <f t="shared" si="5"/>
        <v>32962</v>
      </c>
      <c r="Z46" s="18">
        <v>5</v>
      </c>
      <c r="AA46" s="17">
        <v>32.338369048440555</v>
      </c>
      <c r="AB46" s="21">
        <f t="shared" si="6"/>
        <v>32338</v>
      </c>
      <c r="AD46" s="18">
        <v>5</v>
      </c>
      <c r="AE46" s="17">
        <v>31.942038229696127</v>
      </c>
      <c r="AF46" s="21">
        <f t="shared" si="7"/>
        <v>31942</v>
      </c>
      <c r="AH46" s="18">
        <v>5</v>
      </c>
      <c r="AI46" s="17">
        <v>31.55938697657216</v>
      </c>
      <c r="AJ46" s="21">
        <f t="shared" si="8"/>
        <v>31559</v>
      </c>
      <c r="AL46" s="18">
        <v>5</v>
      </c>
      <c r="AM46" s="17">
        <v>31.228688916246771</v>
      </c>
      <c r="AN46" s="21">
        <f t="shared" si="9"/>
        <v>31229</v>
      </c>
      <c r="AP46" s="18">
        <v>5</v>
      </c>
      <c r="AQ46" s="17">
        <v>31.133588127654868</v>
      </c>
      <c r="AR46" s="21">
        <f t="shared" si="10"/>
        <v>31134</v>
      </c>
    </row>
    <row r="47" spans="2:44">
      <c r="B47" s="14">
        <v>2.5</v>
      </c>
      <c r="C47" s="20">
        <v>33.941591751037301</v>
      </c>
      <c r="D47" s="21">
        <f t="shared" si="0"/>
        <v>33942</v>
      </c>
      <c r="F47" s="14">
        <v>2.5</v>
      </c>
      <c r="G47" s="20">
        <v>33.839750958633481</v>
      </c>
      <c r="H47" s="21">
        <f t="shared" si="1"/>
        <v>33840</v>
      </c>
      <c r="J47" s="18">
        <v>2.5</v>
      </c>
      <c r="K47" s="17">
        <v>33.503198251850478</v>
      </c>
      <c r="L47" s="21">
        <f t="shared" si="2"/>
        <v>33503</v>
      </c>
      <c r="N47" s="18">
        <v>2.5</v>
      </c>
      <c r="O47" s="17">
        <v>33.064939013945768</v>
      </c>
      <c r="P47" s="21">
        <f t="shared" si="3"/>
        <v>33065</v>
      </c>
      <c r="R47" s="18">
        <v>2.5</v>
      </c>
      <c r="S47" s="17">
        <v>32.673040955714555</v>
      </c>
      <c r="T47" s="21">
        <f t="shared" si="4"/>
        <v>32673</v>
      </c>
      <c r="V47" s="18">
        <v>2.5</v>
      </c>
      <c r="W47" s="17">
        <v>32.248468208632424</v>
      </c>
      <c r="X47" s="21">
        <f t="shared" si="5"/>
        <v>32248</v>
      </c>
      <c r="Z47" s="18">
        <v>2.5</v>
      </c>
      <c r="AA47" s="17">
        <v>31.826559110646027</v>
      </c>
      <c r="AB47" s="21">
        <f t="shared" si="6"/>
        <v>31827</v>
      </c>
      <c r="AD47" s="18">
        <v>2.5</v>
      </c>
      <c r="AE47" s="17">
        <v>31.675948424485306</v>
      </c>
      <c r="AF47" s="21">
        <f t="shared" si="7"/>
        <v>31676</v>
      </c>
      <c r="AH47" s="18">
        <v>2.5</v>
      </c>
      <c r="AI47" s="17">
        <v>31.517424427014607</v>
      </c>
      <c r="AJ47" s="21">
        <f t="shared" si="8"/>
        <v>31517</v>
      </c>
      <c r="AL47" s="18">
        <v>2.5</v>
      </c>
      <c r="AM47" s="8">
        <v>31.232101685362906</v>
      </c>
      <c r="AN47" s="21">
        <f t="shared" si="9"/>
        <v>31232</v>
      </c>
      <c r="AP47" s="18">
        <v>2.5</v>
      </c>
      <c r="AQ47" s="17">
        <v>31.145849821905006</v>
      </c>
      <c r="AR47" s="21">
        <f t="shared" si="10"/>
        <v>31146</v>
      </c>
    </row>
    <row r="48" spans="2:44">
      <c r="B48" s="14">
        <v>0</v>
      </c>
      <c r="C48" s="3">
        <v>30</v>
      </c>
      <c r="D48" s="21">
        <f t="shared" si="0"/>
        <v>30000</v>
      </c>
      <c r="F48" s="14">
        <v>0</v>
      </c>
      <c r="G48" s="3">
        <v>30</v>
      </c>
      <c r="H48" s="21">
        <f t="shared" si="1"/>
        <v>30000</v>
      </c>
      <c r="J48" s="18">
        <v>0</v>
      </c>
      <c r="K48" s="3">
        <v>30</v>
      </c>
      <c r="L48" s="21">
        <f t="shared" si="2"/>
        <v>30000</v>
      </c>
      <c r="N48" s="18">
        <v>0</v>
      </c>
      <c r="O48" s="3">
        <v>30</v>
      </c>
      <c r="P48" s="21">
        <f t="shared" si="3"/>
        <v>30000</v>
      </c>
      <c r="R48" s="18">
        <v>0</v>
      </c>
      <c r="S48" s="3">
        <v>30</v>
      </c>
      <c r="T48" s="21">
        <f t="shared" si="4"/>
        <v>30000</v>
      </c>
      <c r="V48" s="18">
        <v>0</v>
      </c>
      <c r="W48" s="3">
        <v>30</v>
      </c>
      <c r="X48" s="21">
        <f t="shared" si="5"/>
        <v>30000</v>
      </c>
      <c r="Z48" s="18">
        <v>0</v>
      </c>
      <c r="AA48" s="3">
        <v>30</v>
      </c>
      <c r="AB48" s="21">
        <f t="shared" si="6"/>
        <v>30000</v>
      </c>
      <c r="AD48" s="18">
        <v>0</v>
      </c>
      <c r="AE48" s="3">
        <v>30</v>
      </c>
      <c r="AF48" s="21">
        <f t="shared" si="7"/>
        <v>30000</v>
      </c>
      <c r="AH48" s="18">
        <v>0</v>
      </c>
      <c r="AI48" s="3">
        <v>30</v>
      </c>
      <c r="AJ48" s="21">
        <f t="shared" si="8"/>
        <v>30000</v>
      </c>
      <c r="AL48" s="18">
        <v>0</v>
      </c>
      <c r="AM48" s="3">
        <v>30</v>
      </c>
      <c r="AN48" s="21">
        <f t="shared" si="9"/>
        <v>30000</v>
      </c>
      <c r="AP48" s="18">
        <v>0</v>
      </c>
      <c r="AQ48" s="3">
        <v>30</v>
      </c>
      <c r="AR48" s="21">
        <f t="shared" si="10"/>
        <v>30000</v>
      </c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S48"/>
  <sheetViews>
    <sheetView workbookViewId="0">
      <selection activeCell="AD4" sqref="AD4"/>
    </sheetView>
  </sheetViews>
  <sheetFormatPr defaultRowHeight="15.75"/>
  <cols>
    <col min="1" max="1" width="16" style="22" customWidth="1"/>
    <col min="2" max="2" width="10.125" style="22" customWidth="1"/>
    <col min="3" max="4" width="8.375" style="22" customWidth="1"/>
    <col min="5" max="5" width="10.25" style="22" customWidth="1"/>
    <col min="6" max="7" width="9" style="26"/>
    <col min="8" max="8" width="9.625" style="24" bestFit="1" customWidth="1"/>
    <col min="9" max="13" width="9" style="24"/>
    <col min="14" max="14" width="9" style="26"/>
    <col min="15" max="15" width="9" style="25"/>
    <col min="16" max="22" width="9" style="26"/>
    <col min="23" max="23" width="9" style="25"/>
    <col min="24" max="30" width="9" style="26"/>
    <col min="31" max="31" width="9" style="25"/>
    <col min="32" max="34" width="9" style="26"/>
    <col min="35" max="35" width="9" style="25"/>
    <col min="36" max="38" width="9" style="26"/>
    <col min="39" max="39" width="9" style="25"/>
    <col min="40" max="42" width="9" style="26"/>
    <col min="43" max="43" width="9" style="25"/>
    <col min="44" max="44" width="9" style="26"/>
    <col min="45" max="16384" width="9" style="22"/>
  </cols>
  <sheetData>
    <row r="1" spans="1:45">
      <c r="A1" s="22" t="s">
        <v>0</v>
      </c>
      <c r="F1" s="23">
        <v>3</v>
      </c>
      <c r="G1" s="23" t="s">
        <v>50</v>
      </c>
      <c r="N1" s="23">
        <v>5</v>
      </c>
      <c r="O1" s="25" t="s">
        <v>59</v>
      </c>
      <c r="P1" s="23"/>
      <c r="Q1" s="23"/>
      <c r="R1" s="23"/>
      <c r="S1" s="23"/>
      <c r="T1" s="23"/>
      <c r="U1" s="23"/>
      <c r="V1" s="23">
        <v>7</v>
      </c>
      <c r="W1" s="25" t="s">
        <v>27</v>
      </c>
      <c r="X1" s="23"/>
      <c r="Y1" s="23"/>
      <c r="Z1" s="23"/>
      <c r="AA1" s="23"/>
      <c r="AB1" s="23"/>
      <c r="AC1" s="23"/>
      <c r="AD1" s="23">
        <v>9</v>
      </c>
      <c r="AE1" s="25" t="s">
        <v>60</v>
      </c>
      <c r="AF1" s="23"/>
      <c r="AG1" s="23"/>
      <c r="AH1" s="23">
        <v>11.2</v>
      </c>
      <c r="AI1" s="25" t="s">
        <v>26</v>
      </c>
      <c r="AJ1" s="23"/>
      <c r="AK1" s="23"/>
      <c r="AL1" s="23">
        <v>13</v>
      </c>
      <c r="AM1" s="25" t="s">
        <v>61</v>
      </c>
      <c r="AN1" s="23"/>
      <c r="AO1" s="23"/>
      <c r="AP1" s="23">
        <v>15</v>
      </c>
      <c r="AQ1" s="25" t="s">
        <v>29</v>
      </c>
    </row>
    <row r="2" spans="1:45">
      <c r="A2" s="22" t="s">
        <v>53</v>
      </c>
      <c r="F2" s="23">
        <f>F1/7.8*10.4</f>
        <v>4</v>
      </c>
      <c r="G2" s="23" t="s">
        <v>5</v>
      </c>
      <c r="N2" s="23">
        <f>N1/7.8*10.4</f>
        <v>6.6666666666666679</v>
      </c>
      <c r="O2" s="25" t="s">
        <v>32</v>
      </c>
      <c r="P2" s="23"/>
      <c r="Q2" s="23"/>
      <c r="R2" s="23"/>
      <c r="S2" s="23"/>
      <c r="T2" s="23"/>
      <c r="U2" s="23"/>
      <c r="V2" s="23">
        <f>V1/7.8*10.4</f>
        <v>9.3333333333333339</v>
      </c>
      <c r="W2" s="25" t="s">
        <v>31</v>
      </c>
      <c r="X2" s="23"/>
      <c r="Y2" s="23"/>
      <c r="Z2" s="23"/>
      <c r="AA2" s="23"/>
      <c r="AB2" s="23"/>
      <c r="AC2" s="23"/>
      <c r="AD2" s="23">
        <f>AD1/7.8*10.4</f>
        <v>12.000000000000002</v>
      </c>
      <c r="AE2" s="25" t="s">
        <v>30</v>
      </c>
      <c r="AF2" s="23"/>
      <c r="AG2" s="23"/>
      <c r="AH2" s="23">
        <f>AH1/7.8*10.4</f>
        <v>14.933333333333334</v>
      </c>
      <c r="AI2" s="25" t="s">
        <v>56</v>
      </c>
      <c r="AJ2" s="23"/>
      <c r="AK2" s="23"/>
      <c r="AL2" s="23"/>
      <c r="AN2" s="23"/>
      <c r="AO2" s="23"/>
      <c r="AP2" s="23"/>
    </row>
    <row r="3" spans="1:45" s="33" customFormat="1">
      <c r="A3" s="33" t="s">
        <v>67</v>
      </c>
      <c r="F3" s="34">
        <f>F1/7.8*13</f>
        <v>5</v>
      </c>
      <c r="G3" s="34" t="s">
        <v>68</v>
      </c>
      <c r="H3" s="35"/>
      <c r="I3" s="36"/>
      <c r="J3" s="36"/>
      <c r="K3" s="36"/>
      <c r="L3" s="36"/>
      <c r="M3" s="36"/>
      <c r="N3" s="34">
        <f>N1/7.8*13</f>
        <v>8.3333333333333339</v>
      </c>
      <c r="O3" s="36" t="s">
        <v>69</v>
      </c>
      <c r="P3" s="34"/>
      <c r="Q3" s="36"/>
      <c r="R3" s="36"/>
      <c r="S3" s="36"/>
      <c r="T3" s="36"/>
      <c r="U3" s="36"/>
      <c r="V3" s="34">
        <f>V1/7.8*13</f>
        <v>11.666666666666668</v>
      </c>
      <c r="W3" s="36" t="s">
        <v>70</v>
      </c>
      <c r="X3" s="34"/>
      <c r="Y3" s="36"/>
      <c r="Z3" s="36"/>
      <c r="AA3" s="36"/>
      <c r="AB3" s="36"/>
      <c r="AC3" s="36"/>
      <c r="AD3" s="34">
        <f>AD1/7.8*13</f>
        <v>15.000000000000002</v>
      </c>
      <c r="AE3" s="36" t="s">
        <v>71</v>
      </c>
      <c r="AF3" s="34"/>
      <c r="AG3" s="36"/>
      <c r="AH3" s="34">
        <f>AH1/7.8*13</f>
        <v>18.666666666666668</v>
      </c>
      <c r="AI3" s="36" t="s">
        <v>72</v>
      </c>
      <c r="AJ3" s="34"/>
      <c r="AK3" s="36"/>
      <c r="AL3" s="34"/>
      <c r="AM3" s="36"/>
      <c r="AN3" s="34"/>
      <c r="AO3" s="36"/>
      <c r="AP3" s="34"/>
      <c r="AQ3" s="36"/>
      <c r="AR3" s="37"/>
    </row>
    <row r="4" spans="1:45" s="38" customFormat="1">
      <c r="A4" s="38" t="s">
        <v>73</v>
      </c>
      <c r="B4" s="39">
        <f>F4/1.5</f>
        <v>3.9743589743589745</v>
      </c>
      <c r="C4" s="39" t="s">
        <v>77</v>
      </c>
      <c r="D4" s="40"/>
      <c r="F4" s="39">
        <f>F1/7.8*15.5</f>
        <v>5.9615384615384617</v>
      </c>
      <c r="G4" s="39" t="s">
        <v>85</v>
      </c>
      <c r="H4" s="40"/>
      <c r="I4" s="41"/>
      <c r="J4" s="39">
        <f>F4*1.3</f>
        <v>7.75</v>
      </c>
      <c r="K4" s="41" t="s">
        <v>83</v>
      </c>
      <c r="L4" s="41"/>
      <c r="M4" s="41"/>
      <c r="N4" s="39">
        <f>N1/7.8*15.5</f>
        <v>9.9358974358974361</v>
      </c>
      <c r="O4" s="41" t="s">
        <v>81</v>
      </c>
      <c r="P4" s="39"/>
      <c r="Q4" s="41"/>
      <c r="R4" s="39">
        <f>N4*1.2</f>
        <v>11.923076923076923</v>
      </c>
      <c r="S4" s="41" t="s">
        <v>87</v>
      </c>
      <c r="T4" s="41"/>
      <c r="U4" s="41"/>
      <c r="V4" s="39">
        <f>V1/7.8*15.5</f>
        <v>13.910256410256411</v>
      </c>
      <c r="W4" s="41" t="s">
        <v>80</v>
      </c>
      <c r="X4" s="39"/>
      <c r="Y4" s="41"/>
      <c r="Z4" s="39">
        <f>V4*1.2</f>
        <v>16.692307692307693</v>
      </c>
      <c r="AA4" s="41" t="s">
        <v>74</v>
      </c>
      <c r="AB4" s="41"/>
      <c r="AC4" s="41"/>
      <c r="AD4" s="39"/>
      <c r="AE4" s="41"/>
      <c r="AF4" s="39"/>
      <c r="AG4" s="41"/>
      <c r="AH4" s="39"/>
      <c r="AI4" s="41"/>
      <c r="AJ4" s="39"/>
      <c r="AK4" s="41"/>
      <c r="AL4" s="39"/>
      <c r="AM4" s="41"/>
      <c r="AN4" s="39"/>
      <c r="AO4" s="41"/>
      <c r="AP4" s="39"/>
      <c r="AQ4" s="41"/>
      <c r="AR4" s="42"/>
    </row>
    <row r="5" spans="1:45" s="33" customFormat="1">
      <c r="A5" s="38" t="s">
        <v>75</v>
      </c>
      <c r="B5" s="39">
        <f>F5/1.5</f>
        <v>4.666666666666667</v>
      </c>
      <c r="C5" s="39" t="s">
        <v>78</v>
      </c>
      <c r="D5" s="35"/>
      <c r="E5" s="38"/>
      <c r="F5" s="34">
        <f>F1/7.8*18.2</f>
        <v>7</v>
      </c>
      <c r="G5" s="39" t="s">
        <v>86</v>
      </c>
      <c r="H5" s="35"/>
      <c r="I5" s="36"/>
      <c r="J5" s="39">
        <f>F5*1.3</f>
        <v>9.1</v>
      </c>
      <c r="K5" s="41" t="s">
        <v>84</v>
      </c>
      <c r="L5" s="36"/>
      <c r="M5" s="36"/>
      <c r="N5" s="34">
        <f>N1/7.8*18.2</f>
        <v>11.666666666666668</v>
      </c>
      <c r="O5" s="41" t="s">
        <v>82</v>
      </c>
      <c r="P5" s="34"/>
      <c r="Q5" s="36"/>
      <c r="R5" s="39">
        <f>N5*1.2</f>
        <v>14.000000000000002</v>
      </c>
      <c r="S5" s="41" t="s">
        <v>79</v>
      </c>
      <c r="T5" s="36"/>
      <c r="U5" s="36"/>
      <c r="V5" s="34">
        <f>V1/7.8*18.2</f>
        <v>16.333333333333332</v>
      </c>
      <c r="W5" s="41" t="s">
        <v>76</v>
      </c>
      <c r="X5" s="34"/>
      <c r="Y5" s="36"/>
      <c r="Z5" s="39"/>
      <c r="AA5" s="36"/>
      <c r="AB5" s="36"/>
      <c r="AC5" s="36"/>
      <c r="AD5" s="34"/>
      <c r="AE5" s="36"/>
      <c r="AF5" s="34"/>
      <c r="AG5" s="36"/>
      <c r="AH5" s="34"/>
      <c r="AI5" s="36"/>
      <c r="AJ5" s="34"/>
      <c r="AK5" s="36"/>
      <c r="AL5" s="34"/>
      <c r="AM5" s="36"/>
      <c r="AN5" s="34"/>
      <c r="AO5" s="36"/>
      <c r="AP5" s="34"/>
      <c r="AQ5" s="36"/>
      <c r="AR5" s="37"/>
    </row>
    <row r="6" spans="1:45" ht="16.5">
      <c r="A6" s="22" t="s">
        <v>66</v>
      </c>
      <c r="F6" s="13" t="s">
        <v>47</v>
      </c>
      <c r="G6" s="27">
        <v>-0.35</v>
      </c>
      <c r="H6" s="27"/>
      <c r="I6" s="27"/>
      <c r="J6" s="27"/>
      <c r="K6" s="27"/>
      <c r="L6" s="27"/>
      <c r="M6" s="27"/>
      <c r="N6" s="27"/>
      <c r="O6" s="27">
        <v>-0.55000000000000004</v>
      </c>
      <c r="P6" s="27"/>
      <c r="Q6" s="27"/>
      <c r="R6" s="27"/>
      <c r="S6" s="27"/>
      <c r="T6" s="27"/>
      <c r="U6" s="27"/>
      <c r="V6" s="27"/>
      <c r="W6" s="27">
        <v>-0.75</v>
      </c>
      <c r="X6" s="27"/>
      <c r="Y6" s="27"/>
      <c r="Z6" s="27"/>
      <c r="AA6" s="27"/>
      <c r="AB6" s="27"/>
      <c r="AC6" s="27"/>
      <c r="AD6" s="27"/>
      <c r="AE6" s="27">
        <v>-0.95</v>
      </c>
      <c r="AF6" s="27"/>
      <c r="AG6" s="27"/>
      <c r="AH6" s="27"/>
      <c r="AI6" s="27">
        <v>-1.1499999999999999</v>
      </c>
      <c r="AJ6" s="27"/>
      <c r="AK6" s="27"/>
      <c r="AL6" s="27"/>
      <c r="AM6" s="27">
        <v>-1.1499999999999999</v>
      </c>
      <c r="AN6" s="27"/>
      <c r="AO6" s="27"/>
      <c r="AP6" s="27"/>
      <c r="AQ6" s="27">
        <v>-1.1499999999999999</v>
      </c>
      <c r="AR6" s="27"/>
      <c r="AS6" s="28"/>
    </row>
    <row r="7" spans="1:45">
      <c r="B7" s="24" t="s">
        <v>62</v>
      </c>
      <c r="C7" s="26" t="s">
        <v>63</v>
      </c>
      <c r="D7" s="24" t="s">
        <v>63</v>
      </c>
      <c r="F7" s="24" t="s">
        <v>62</v>
      </c>
      <c r="G7" s="26" t="s">
        <v>63</v>
      </c>
      <c r="H7" s="24" t="s">
        <v>63</v>
      </c>
      <c r="J7" s="24" t="s">
        <v>62</v>
      </c>
      <c r="K7" s="26" t="s">
        <v>63</v>
      </c>
      <c r="L7" s="24" t="s">
        <v>63</v>
      </c>
      <c r="N7" s="24" t="s">
        <v>62</v>
      </c>
      <c r="O7" s="25" t="s">
        <v>63</v>
      </c>
      <c r="P7" s="24" t="s">
        <v>63</v>
      </c>
      <c r="Q7" s="24"/>
      <c r="R7" s="24" t="s">
        <v>62</v>
      </c>
      <c r="S7" s="26" t="s">
        <v>63</v>
      </c>
      <c r="T7" s="24" t="s">
        <v>63</v>
      </c>
      <c r="U7" s="24"/>
      <c r="V7" s="24" t="s">
        <v>62</v>
      </c>
      <c r="W7" s="25" t="s">
        <v>63</v>
      </c>
      <c r="X7" s="24" t="s">
        <v>63</v>
      </c>
      <c r="Y7" s="24"/>
      <c r="Z7" s="24" t="s">
        <v>62</v>
      </c>
      <c r="AA7" s="26" t="s">
        <v>63</v>
      </c>
      <c r="AB7" s="24" t="s">
        <v>63</v>
      </c>
      <c r="AC7" s="24"/>
      <c r="AD7" s="24" t="s">
        <v>62</v>
      </c>
      <c r="AE7" s="25" t="s">
        <v>63</v>
      </c>
      <c r="AF7" s="24" t="s">
        <v>63</v>
      </c>
      <c r="AG7" s="24"/>
      <c r="AH7" s="24" t="s">
        <v>62</v>
      </c>
      <c r="AI7" s="25" t="s">
        <v>63</v>
      </c>
      <c r="AJ7" s="24" t="s">
        <v>63</v>
      </c>
      <c r="AK7" s="24"/>
      <c r="AL7" s="24" t="s">
        <v>62</v>
      </c>
      <c r="AM7" s="25" t="s">
        <v>63</v>
      </c>
      <c r="AN7" s="24" t="s">
        <v>63</v>
      </c>
      <c r="AO7" s="24"/>
      <c r="AP7" s="24" t="s">
        <v>62</v>
      </c>
      <c r="AQ7" s="25" t="s">
        <v>63</v>
      </c>
      <c r="AR7" s="24" t="s">
        <v>63</v>
      </c>
      <c r="AS7" s="26"/>
    </row>
    <row r="8" spans="1:45" ht="16.5">
      <c r="A8" s="13" t="s">
        <v>64</v>
      </c>
      <c r="B8" s="22">
        <v>100</v>
      </c>
      <c r="C8" s="29">
        <v>41.849999999999994</v>
      </c>
      <c r="D8" s="30">
        <f>ROUND(C8*1000, 0)</f>
        <v>41850</v>
      </c>
      <c r="E8" s="13"/>
      <c r="F8" s="22">
        <v>100</v>
      </c>
      <c r="G8" s="29">
        <v>41.849999999999994</v>
      </c>
      <c r="H8" s="30">
        <f>ROUND(G8*1000, 0)</f>
        <v>41850</v>
      </c>
      <c r="J8" s="22">
        <v>100</v>
      </c>
      <c r="K8" s="29">
        <v>41.849999999999994</v>
      </c>
      <c r="L8" s="30">
        <f>ROUND(K8*1000, 0)</f>
        <v>41850</v>
      </c>
      <c r="N8" s="26">
        <v>100</v>
      </c>
      <c r="O8" s="25">
        <v>41.849999999999994</v>
      </c>
      <c r="P8" s="30">
        <f>ROUND(O8*1000, 0)</f>
        <v>41850</v>
      </c>
      <c r="Q8" s="24"/>
      <c r="R8" s="22">
        <v>100</v>
      </c>
      <c r="S8" s="29">
        <v>41.849999999999994</v>
      </c>
      <c r="T8" s="30">
        <f>ROUND(S8*1000, 0)</f>
        <v>41850</v>
      </c>
      <c r="U8" s="24"/>
      <c r="V8" s="26">
        <v>100</v>
      </c>
      <c r="W8" s="25">
        <v>41.849999999999994</v>
      </c>
      <c r="X8" s="30">
        <f>ROUND(W8*1000, 0)</f>
        <v>41850</v>
      </c>
      <c r="Y8" s="24"/>
      <c r="Z8" s="22">
        <v>100</v>
      </c>
      <c r="AA8" s="29">
        <v>41.849999999999994</v>
      </c>
      <c r="AB8" s="30">
        <f>ROUND(AA8*1000, 0)</f>
        <v>41850</v>
      </c>
      <c r="AC8" s="24"/>
      <c r="AD8" s="26">
        <v>100</v>
      </c>
      <c r="AE8" s="25">
        <v>41.849999999999994</v>
      </c>
      <c r="AF8" s="30">
        <f>ROUND(AE8*1000, 0)</f>
        <v>41850</v>
      </c>
      <c r="AG8" s="24"/>
      <c r="AH8" s="26">
        <v>100</v>
      </c>
      <c r="AI8" s="25">
        <v>41.849999999999994</v>
      </c>
      <c r="AJ8" s="30">
        <f>ROUND(AI8*1000, 0)</f>
        <v>41850</v>
      </c>
      <c r="AK8" s="24"/>
      <c r="AL8" s="26">
        <v>100</v>
      </c>
      <c r="AM8" s="25">
        <v>41.849999999999994</v>
      </c>
      <c r="AN8" s="30">
        <f>ROUND(AM8*1000, 0)</f>
        <v>41850</v>
      </c>
      <c r="AO8" s="24"/>
      <c r="AP8" s="26">
        <v>100</v>
      </c>
      <c r="AQ8" s="25">
        <v>41.849999999999994</v>
      </c>
      <c r="AR8" s="30">
        <f>ROUND(AQ8*1000, 0)</f>
        <v>41850</v>
      </c>
      <c r="AS8" s="26"/>
    </row>
    <row r="9" spans="1:45">
      <c r="A9" s="26">
        <v>40</v>
      </c>
      <c r="B9" s="22">
        <v>97.5</v>
      </c>
      <c r="C9" s="29">
        <v>39.764016932955847</v>
      </c>
      <c r="D9" s="30">
        <f t="shared" ref="D9:D48" si="0">ROUND(C9*1000, 0)</f>
        <v>39764</v>
      </c>
      <c r="E9" s="26"/>
      <c r="F9" s="22">
        <v>97.5</v>
      </c>
      <c r="G9" s="29">
        <v>39.465181213448496</v>
      </c>
      <c r="H9" s="30">
        <f>ROUND(G9*1000, 0)</f>
        <v>39465</v>
      </c>
      <c r="J9" s="22">
        <v>97.5</v>
      </c>
      <c r="K9" s="29">
        <v>39.149379752349745</v>
      </c>
      <c r="L9" s="30">
        <f t="shared" ref="L9:L48" si="1">ROUND(K9*1000, 0)</f>
        <v>39149</v>
      </c>
      <c r="N9" s="26">
        <v>97.5</v>
      </c>
      <c r="O9" s="25">
        <v>38.896853085505491</v>
      </c>
      <c r="P9" s="30">
        <f t="shared" ref="P9:P48" si="2">ROUND(O9*1000, 0)</f>
        <v>38897</v>
      </c>
      <c r="Q9" s="24"/>
      <c r="R9" s="22">
        <v>97.5</v>
      </c>
      <c r="S9" s="29">
        <v>38.574070074403281</v>
      </c>
      <c r="T9" s="30">
        <f t="shared" ref="T9:T48" si="3">ROUND(S9*1000, 0)</f>
        <v>38574</v>
      </c>
      <c r="U9" s="24"/>
      <c r="V9" s="26">
        <v>97.5</v>
      </c>
      <c r="W9" s="25">
        <v>38.323430498292232</v>
      </c>
      <c r="X9" s="30">
        <f t="shared" ref="X9:X48" si="4">ROUND(W9*1000, 0)</f>
        <v>38323</v>
      </c>
      <c r="Y9" s="24"/>
      <c r="Z9" s="22">
        <v>97.5</v>
      </c>
      <c r="AA9" s="29">
        <v>37.834322205588499</v>
      </c>
      <c r="AB9" s="30">
        <f t="shared" ref="AB9:AB48" si="5">ROUND(AA9*1000, 0)</f>
        <v>37834</v>
      </c>
      <c r="AC9" s="24"/>
      <c r="AD9" s="26">
        <v>97.5</v>
      </c>
      <c r="AE9" s="25">
        <v>37.740746401113384</v>
      </c>
      <c r="AF9" s="30">
        <f>ROUND(AE9*1000, 0)</f>
        <v>37741</v>
      </c>
      <c r="AG9" s="24"/>
      <c r="AH9" s="26">
        <v>97.5</v>
      </c>
      <c r="AI9" s="25">
        <v>37.222773718818999</v>
      </c>
      <c r="AJ9" s="30">
        <f t="shared" ref="AJ9:AJ48" si="6">ROUND(AI9*1000, 0)</f>
        <v>37223</v>
      </c>
      <c r="AK9" s="24"/>
      <c r="AL9" s="26">
        <v>97.5</v>
      </c>
      <c r="AM9" s="25">
        <v>36.933203442606612</v>
      </c>
      <c r="AN9" s="30">
        <f t="shared" ref="AN9:AN48" si="7">ROUND(AM9*1000, 0)</f>
        <v>36933</v>
      </c>
      <c r="AO9" s="24"/>
      <c r="AP9" s="26">
        <v>97.5</v>
      </c>
      <c r="AQ9" s="25">
        <v>36.621457514751903</v>
      </c>
      <c r="AR9" s="30">
        <f t="shared" ref="AR9:AR48" si="8">ROUND(AQ9*1000, 0)</f>
        <v>36621</v>
      </c>
      <c r="AS9" s="24"/>
    </row>
    <row r="10" spans="1:45">
      <c r="A10" s="26"/>
      <c r="B10" s="22">
        <v>95</v>
      </c>
      <c r="C10" s="29">
        <v>39.319893795476794</v>
      </c>
      <c r="D10" s="30">
        <f t="shared" si="0"/>
        <v>39320</v>
      </c>
      <c r="E10" s="26"/>
      <c r="F10" s="22">
        <v>95</v>
      </c>
      <c r="G10" s="29">
        <v>38.995838790270462</v>
      </c>
      <c r="H10" s="30">
        <f>ROUND(G10*1000, 0)</f>
        <v>38996</v>
      </c>
      <c r="J10" s="22">
        <v>95</v>
      </c>
      <c r="K10" s="29">
        <v>38.65006754516169</v>
      </c>
      <c r="L10" s="30">
        <f t="shared" si="1"/>
        <v>38650</v>
      </c>
      <c r="N10" s="26">
        <v>95</v>
      </c>
      <c r="O10" s="25">
        <v>38.37112396059775</v>
      </c>
      <c r="P10" s="30">
        <f t="shared" si="2"/>
        <v>38371</v>
      </c>
      <c r="Q10" s="24"/>
      <c r="R10" s="22">
        <v>95</v>
      </c>
      <c r="S10" s="29">
        <v>38.010560222320542</v>
      </c>
      <c r="T10" s="30">
        <f t="shared" si="3"/>
        <v>38011</v>
      </c>
      <c r="U10" s="24"/>
      <c r="V10" s="26">
        <v>95</v>
      </c>
      <c r="W10" s="25">
        <v>37.725257284426647</v>
      </c>
      <c r="X10" s="30">
        <f t="shared" si="4"/>
        <v>37725</v>
      </c>
      <c r="Y10" s="24"/>
      <c r="Z10" s="22">
        <v>95</v>
      </c>
      <c r="AA10" s="29">
        <v>37.184809055092579</v>
      </c>
      <c r="AB10" s="30">
        <f t="shared" si="5"/>
        <v>37185</v>
      </c>
      <c r="AC10" s="24"/>
      <c r="AD10" s="26">
        <v>95</v>
      </c>
      <c r="AE10" s="25">
        <v>37.076505263114868</v>
      </c>
      <c r="AF10" s="30">
        <f>ROUND(AE10*1000, 0)</f>
        <v>37077</v>
      </c>
      <c r="AG10" s="24"/>
      <c r="AH10" s="26">
        <v>95</v>
      </c>
      <c r="AI10" s="25">
        <v>36.55737445951484</v>
      </c>
      <c r="AJ10" s="30">
        <f t="shared" si="6"/>
        <v>36557</v>
      </c>
      <c r="AK10" s="24"/>
      <c r="AL10" s="26">
        <v>95</v>
      </c>
      <c r="AM10" s="25">
        <v>36.169491579725275</v>
      </c>
      <c r="AN10" s="30">
        <f t="shared" si="7"/>
        <v>36169</v>
      </c>
      <c r="AO10" s="24"/>
      <c r="AP10" s="26">
        <v>95</v>
      </c>
      <c r="AQ10" s="25">
        <v>35.80422111542908</v>
      </c>
      <c r="AR10" s="30">
        <f t="shared" si="8"/>
        <v>35804</v>
      </c>
      <c r="AS10" s="24"/>
    </row>
    <row r="11" spans="1:45" ht="16.5">
      <c r="A11" s="13" t="s">
        <v>65</v>
      </c>
      <c r="B11" s="22">
        <v>92.5</v>
      </c>
      <c r="C11" s="29">
        <v>39.145630940340908</v>
      </c>
      <c r="D11" s="30">
        <f t="shared" si="0"/>
        <v>39146</v>
      </c>
      <c r="E11" s="13"/>
      <c r="F11" s="22">
        <v>92.5</v>
      </c>
      <c r="G11" s="29">
        <v>38.833343075623084</v>
      </c>
      <c r="H11" s="30">
        <f>ROUND(G11*1000, 0)</f>
        <v>38833</v>
      </c>
      <c r="J11" s="22">
        <v>92.5</v>
      </c>
      <c r="K11" s="29">
        <v>38.493635716931081</v>
      </c>
      <c r="L11" s="30">
        <f t="shared" si="1"/>
        <v>38494</v>
      </c>
      <c r="N11" s="26">
        <v>92.5</v>
      </c>
      <c r="O11" s="25">
        <v>38.214833767165366</v>
      </c>
      <c r="P11" s="30">
        <f t="shared" si="2"/>
        <v>38215</v>
      </c>
      <c r="Q11" s="24"/>
      <c r="R11" s="22">
        <v>92.5</v>
      </c>
      <c r="S11" s="29">
        <v>37.854697836591946</v>
      </c>
      <c r="T11" s="30">
        <f t="shared" si="3"/>
        <v>37855</v>
      </c>
      <c r="U11" s="24"/>
      <c r="V11" s="26">
        <v>92.5</v>
      </c>
      <c r="W11" s="25">
        <v>37.563951703498802</v>
      </c>
      <c r="X11" s="30">
        <f t="shared" si="4"/>
        <v>37564</v>
      </c>
      <c r="Y11" s="24"/>
      <c r="Z11" s="22">
        <v>92.5</v>
      </c>
      <c r="AA11" s="29">
        <v>37.031086291400939</v>
      </c>
      <c r="AB11" s="30">
        <f t="shared" si="5"/>
        <v>37031</v>
      </c>
      <c r="AC11" s="24"/>
      <c r="AD11" s="26">
        <v>92.5</v>
      </c>
      <c r="AE11" s="25">
        <v>36.919417625563355</v>
      </c>
      <c r="AF11" s="30">
        <f>ROUND(AE11*1000, 0)</f>
        <v>36919</v>
      </c>
      <c r="AG11" s="24"/>
      <c r="AH11" s="26">
        <v>92.5</v>
      </c>
      <c r="AI11" s="25">
        <v>36.452380139942086</v>
      </c>
      <c r="AJ11" s="30">
        <f t="shared" si="6"/>
        <v>36452</v>
      </c>
      <c r="AK11" s="24"/>
      <c r="AL11" s="26">
        <v>92.5</v>
      </c>
      <c r="AM11" s="25">
        <v>36.018120431683926</v>
      </c>
      <c r="AN11" s="30">
        <f t="shared" si="7"/>
        <v>36018</v>
      </c>
      <c r="AO11" s="24"/>
      <c r="AP11" s="26">
        <v>92.5</v>
      </c>
      <c r="AQ11" s="25">
        <v>35.656809692623128</v>
      </c>
      <c r="AR11" s="30">
        <f t="shared" si="8"/>
        <v>35657</v>
      </c>
      <c r="AS11" s="24"/>
    </row>
    <row r="12" spans="1:45">
      <c r="A12" s="32">
        <v>1.1000000000000001</v>
      </c>
      <c r="B12" s="22">
        <v>90</v>
      </c>
      <c r="C12" s="29">
        <v>38.968273523760196</v>
      </c>
      <c r="D12" s="30">
        <f t="shared" si="0"/>
        <v>38968</v>
      </c>
      <c r="E12" s="32"/>
      <c r="F12" s="22">
        <v>90</v>
      </c>
      <c r="G12" s="29">
        <v>38.668601860729318</v>
      </c>
      <c r="H12" s="30">
        <f>ROUND(G12*1000, 0)</f>
        <v>38669</v>
      </c>
      <c r="J12" s="22">
        <v>90</v>
      </c>
      <c r="K12" s="29">
        <v>38.330667042675408</v>
      </c>
      <c r="L12" s="30">
        <f t="shared" si="1"/>
        <v>38331</v>
      </c>
      <c r="N12" s="26">
        <v>90</v>
      </c>
      <c r="O12" s="25">
        <v>38.044741736420427</v>
      </c>
      <c r="P12" s="30">
        <f t="shared" si="2"/>
        <v>38045</v>
      </c>
      <c r="Q12" s="24"/>
      <c r="R12" s="22">
        <v>90</v>
      </c>
      <c r="S12" s="29">
        <v>37.688442327830884</v>
      </c>
      <c r="T12" s="30">
        <f t="shared" si="3"/>
        <v>37688</v>
      </c>
      <c r="U12" s="24"/>
      <c r="V12" s="26">
        <v>90</v>
      </c>
      <c r="W12" s="25">
        <v>37.397188650028667</v>
      </c>
      <c r="X12" s="30">
        <f t="shared" si="4"/>
        <v>37397</v>
      </c>
      <c r="Y12" s="24"/>
      <c r="Z12" s="22">
        <v>90</v>
      </c>
      <c r="AA12" s="29">
        <v>36.875260109488295</v>
      </c>
      <c r="AB12" s="30">
        <f t="shared" si="5"/>
        <v>36875</v>
      </c>
      <c r="AC12" s="24"/>
      <c r="AD12" s="26">
        <v>90</v>
      </c>
      <c r="AE12" s="25">
        <v>36.763669157952663</v>
      </c>
      <c r="AF12" s="30">
        <f>ROUND(AE12*1000, 0)</f>
        <v>36764</v>
      </c>
      <c r="AG12" s="24"/>
      <c r="AH12" s="26">
        <v>90</v>
      </c>
      <c r="AI12" s="25">
        <v>36.295212389083815</v>
      </c>
      <c r="AJ12" s="30">
        <f t="shared" si="6"/>
        <v>36295</v>
      </c>
      <c r="AK12" s="24"/>
      <c r="AL12" s="26">
        <v>90</v>
      </c>
      <c r="AM12" s="25">
        <v>35.861427489080384</v>
      </c>
      <c r="AN12" s="30">
        <f t="shared" si="7"/>
        <v>35861</v>
      </c>
      <c r="AO12" s="24"/>
      <c r="AP12" s="26">
        <v>90</v>
      </c>
      <c r="AQ12" s="25">
        <v>35.513331263508547</v>
      </c>
      <c r="AR12" s="30">
        <f t="shared" si="8"/>
        <v>35513</v>
      </c>
      <c r="AS12" s="24"/>
    </row>
    <row r="13" spans="1:45">
      <c r="B13" s="22">
        <v>87.5</v>
      </c>
      <c r="C13" s="29">
        <v>38.815075978716891</v>
      </c>
      <c r="D13" s="30">
        <f t="shared" si="0"/>
        <v>38815</v>
      </c>
      <c r="F13" s="22">
        <v>87.5</v>
      </c>
      <c r="G13" s="29">
        <v>38.529255308503039</v>
      </c>
      <c r="H13" s="30">
        <f>ROUND(G13*1000, 0)</f>
        <v>38529</v>
      </c>
      <c r="J13" s="22">
        <v>87.5</v>
      </c>
      <c r="K13" s="29">
        <v>38.189512283910751</v>
      </c>
      <c r="L13" s="30">
        <f t="shared" si="1"/>
        <v>38190</v>
      </c>
      <c r="N13" s="26">
        <v>87.5</v>
      </c>
      <c r="O13" s="25">
        <v>37.889990692435738</v>
      </c>
      <c r="P13" s="30">
        <f t="shared" si="2"/>
        <v>37890</v>
      </c>
      <c r="Q13" s="24"/>
      <c r="R13" s="22">
        <v>87.5</v>
      </c>
      <c r="S13" s="29">
        <v>37.540694368116192</v>
      </c>
      <c r="T13" s="30">
        <f t="shared" si="3"/>
        <v>37541</v>
      </c>
      <c r="U13" s="24"/>
      <c r="V13" s="26">
        <v>87.5</v>
      </c>
      <c r="W13" s="25">
        <v>37.253259855336069</v>
      </c>
      <c r="X13" s="30">
        <f t="shared" si="4"/>
        <v>37253</v>
      </c>
      <c r="Y13" s="24"/>
      <c r="Z13" s="22">
        <v>87.5</v>
      </c>
      <c r="AA13" s="29">
        <v>36.745258660287618</v>
      </c>
      <c r="AB13" s="30">
        <f t="shared" si="5"/>
        <v>36745</v>
      </c>
      <c r="AC13" s="24"/>
      <c r="AD13" s="26">
        <v>87.5</v>
      </c>
      <c r="AE13" s="25">
        <v>36.636289346386562</v>
      </c>
      <c r="AF13" s="30">
        <f>ROUND(AE13*1000, 0)</f>
        <v>36636</v>
      </c>
      <c r="AG13" s="24"/>
      <c r="AH13" s="26">
        <v>87.5</v>
      </c>
      <c r="AI13" s="25">
        <v>36.115677522709966</v>
      </c>
      <c r="AJ13" s="30">
        <f t="shared" si="6"/>
        <v>36116</v>
      </c>
      <c r="AK13" s="24"/>
      <c r="AL13" s="26">
        <v>87.5</v>
      </c>
      <c r="AM13" s="25">
        <v>35.728354984113345</v>
      </c>
      <c r="AN13" s="30">
        <f t="shared" si="7"/>
        <v>35728</v>
      </c>
      <c r="AO13" s="24"/>
      <c r="AP13" s="26">
        <v>87.5</v>
      </c>
      <c r="AQ13" s="25">
        <v>35.402564911722592</v>
      </c>
      <c r="AR13" s="30">
        <f t="shared" si="8"/>
        <v>35403</v>
      </c>
      <c r="AS13" s="24"/>
    </row>
    <row r="14" spans="1:45">
      <c r="B14" s="22">
        <v>85</v>
      </c>
      <c r="C14" s="29">
        <v>38.65585757234409</v>
      </c>
      <c r="D14" s="30">
        <f t="shared" si="0"/>
        <v>38656</v>
      </c>
      <c r="F14" s="22">
        <v>85</v>
      </c>
      <c r="G14" s="29">
        <v>38.382563001068114</v>
      </c>
      <c r="H14" s="30">
        <f>ROUND(G14*1000, 0)</f>
        <v>38383</v>
      </c>
      <c r="J14" s="22">
        <v>85</v>
      </c>
      <c r="K14" s="29">
        <v>38.041904691320461</v>
      </c>
      <c r="L14" s="30">
        <f t="shared" si="1"/>
        <v>38042</v>
      </c>
      <c r="N14" s="26">
        <v>85</v>
      </c>
      <c r="O14" s="25">
        <v>37.731194976204932</v>
      </c>
      <c r="P14" s="30">
        <f t="shared" si="2"/>
        <v>37731</v>
      </c>
      <c r="Q14" s="24"/>
      <c r="R14" s="22">
        <v>85</v>
      </c>
      <c r="S14" s="29">
        <v>37.388197231486409</v>
      </c>
      <c r="T14" s="30">
        <f t="shared" si="3"/>
        <v>37388</v>
      </c>
      <c r="U14" s="24"/>
      <c r="V14" s="26">
        <v>85</v>
      </c>
      <c r="W14" s="25">
        <v>37.104046184836868</v>
      </c>
      <c r="X14" s="30">
        <f t="shared" si="4"/>
        <v>37104</v>
      </c>
      <c r="Y14" s="24"/>
      <c r="Z14" s="22">
        <v>85</v>
      </c>
      <c r="AA14" s="29">
        <v>36.607103658372679</v>
      </c>
      <c r="AB14" s="30">
        <f t="shared" si="5"/>
        <v>36607</v>
      </c>
      <c r="AC14" s="24"/>
      <c r="AD14" s="26">
        <v>85</v>
      </c>
      <c r="AE14" s="25">
        <v>36.49851417932247</v>
      </c>
      <c r="AF14" s="30">
        <f>ROUND(AE14*1000, 0)</f>
        <v>36499</v>
      </c>
      <c r="AG14" s="24"/>
      <c r="AH14" s="26">
        <v>85</v>
      </c>
      <c r="AI14" s="25">
        <v>35.93326087588607</v>
      </c>
      <c r="AJ14" s="30">
        <f t="shared" si="6"/>
        <v>35933</v>
      </c>
      <c r="AK14" s="24"/>
      <c r="AL14" s="26">
        <v>85</v>
      </c>
      <c r="AM14" s="25">
        <v>35.59388495847557</v>
      </c>
      <c r="AN14" s="30">
        <f t="shared" si="7"/>
        <v>35594</v>
      </c>
      <c r="AO14" s="24"/>
      <c r="AP14" s="26">
        <v>85</v>
      </c>
      <c r="AQ14" s="25">
        <v>35.281459960755456</v>
      </c>
      <c r="AR14" s="30">
        <f t="shared" si="8"/>
        <v>35281</v>
      </c>
      <c r="AS14" s="24"/>
    </row>
    <row r="15" spans="1:45">
      <c r="B15" s="22">
        <v>82.5</v>
      </c>
      <c r="C15" s="29">
        <v>38.502243747350668</v>
      </c>
      <c r="D15" s="30">
        <f t="shared" si="0"/>
        <v>38502</v>
      </c>
      <c r="F15" s="22">
        <v>82.5</v>
      </c>
      <c r="G15" s="29">
        <v>38.238173573230448</v>
      </c>
      <c r="H15" s="30">
        <f>ROUND(G15*1000, 0)</f>
        <v>38238</v>
      </c>
      <c r="J15" s="22">
        <v>82.5</v>
      </c>
      <c r="K15" s="29">
        <v>37.902942377958539</v>
      </c>
      <c r="L15" s="30">
        <f t="shared" si="1"/>
        <v>37903</v>
      </c>
      <c r="N15" s="26">
        <v>82.5</v>
      </c>
      <c r="O15" s="25">
        <v>37.593379944257151</v>
      </c>
      <c r="P15" s="30">
        <f t="shared" si="2"/>
        <v>37593</v>
      </c>
      <c r="Q15" s="24"/>
      <c r="R15" s="22">
        <v>82.5</v>
      </c>
      <c r="S15" s="29">
        <v>37.253295755771802</v>
      </c>
      <c r="T15" s="30">
        <f t="shared" si="3"/>
        <v>37253</v>
      </c>
      <c r="U15" s="24"/>
      <c r="V15" s="26">
        <v>82.5</v>
      </c>
      <c r="W15" s="25">
        <v>36.968206431207157</v>
      </c>
      <c r="X15" s="30">
        <f t="shared" si="4"/>
        <v>36968</v>
      </c>
      <c r="Y15" s="24"/>
      <c r="Z15" s="22">
        <v>82.5</v>
      </c>
      <c r="AA15" s="29">
        <v>36.468796416100801</v>
      </c>
      <c r="AB15" s="30">
        <f t="shared" si="5"/>
        <v>36469</v>
      </c>
      <c r="AC15" s="24"/>
      <c r="AD15" s="26">
        <v>82.5</v>
      </c>
      <c r="AE15" s="25">
        <v>36.346851310671667</v>
      </c>
      <c r="AF15" s="30">
        <f>ROUND(AE15*1000, 0)</f>
        <v>36347</v>
      </c>
      <c r="AG15" s="24"/>
      <c r="AH15" s="26">
        <v>82.5</v>
      </c>
      <c r="AI15" s="25">
        <v>35.784598737075505</v>
      </c>
      <c r="AJ15" s="30">
        <f t="shared" si="6"/>
        <v>35785</v>
      </c>
      <c r="AK15" s="24"/>
      <c r="AL15" s="26">
        <v>82.5</v>
      </c>
      <c r="AM15" s="25">
        <v>35.504301389196108</v>
      </c>
      <c r="AN15" s="30">
        <f t="shared" si="7"/>
        <v>35504</v>
      </c>
      <c r="AO15" s="24"/>
      <c r="AP15" s="26">
        <v>82.5</v>
      </c>
      <c r="AQ15" s="25">
        <v>35.138183377318128</v>
      </c>
      <c r="AR15" s="30">
        <f t="shared" si="8"/>
        <v>35138</v>
      </c>
      <c r="AS15" s="24"/>
    </row>
    <row r="16" spans="1:45">
      <c r="B16" s="22">
        <v>80</v>
      </c>
      <c r="C16" s="29">
        <v>38.342818012963072</v>
      </c>
      <c r="D16" s="30">
        <f t="shared" si="0"/>
        <v>38343</v>
      </c>
      <c r="F16" s="22">
        <v>80</v>
      </c>
      <c r="G16" s="29">
        <v>38.08764966095692</v>
      </c>
      <c r="H16" s="30">
        <f>ROUND(G16*1000, 0)</f>
        <v>38088</v>
      </c>
      <c r="J16" s="22">
        <v>80</v>
      </c>
      <c r="K16" s="29">
        <v>37.757746363897922</v>
      </c>
      <c r="L16" s="30">
        <f t="shared" si="1"/>
        <v>37758</v>
      </c>
      <c r="N16" s="26">
        <v>80</v>
      </c>
      <c r="O16" s="25">
        <v>37.449430427873502</v>
      </c>
      <c r="P16" s="30">
        <f t="shared" si="2"/>
        <v>37449</v>
      </c>
      <c r="Q16" s="24"/>
      <c r="R16" s="22">
        <v>80</v>
      </c>
      <c r="S16" s="29">
        <v>37.112194160121234</v>
      </c>
      <c r="T16" s="30">
        <f t="shared" si="3"/>
        <v>37112</v>
      </c>
      <c r="U16" s="24"/>
      <c r="V16" s="26">
        <v>80</v>
      </c>
      <c r="W16" s="25">
        <v>36.826232193141585</v>
      </c>
      <c r="X16" s="30">
        <f t="shared" si="4"/>
        <v>36826</v>
      </c>
      <c r="Y16" s="24"/>
      <c r="Z16" s="22">
        <v>80</v>
      </c>
      <c r="AA16" s="29">
        <v>36.324202950383871</v>
      </c>
      <c r="AB16" s="30">
        <f t="shared" si="5"/>
        <v>36324</v>
      </c>
      <c r="AC16" s="24"/>
      <c r="AD16" s="26">
        <v>80</v>
      </c>
      <c r="AE16" s="25">
        <v>36.189053957585003</v>
      </c>
      <c r="AF16" s="30">
        <f>ROUND(AE16*1000, 0)</f>
        <v>36189</v>
      </c>
      <c r="AG16" s="24"/>
      <c r="AH16" s="26">
        <v>80</v>
      </c>
      <c r="AI16" s="25">
        <v>35.631213304468361</v>
      </c>
      <c r="AJ16" s="30">
        <f t="shared" si="6"/>
        <v>35631</v>
      </c>
      <c r="AK16" s="24"/>
      <c r="AL16" s="26">
        <v>80</v>
      </c>
      <c r="AM16" s="25">
        <v>35.415764147227847</v>
      </c>
      <c r="AN16" s="30">
        <f t="shared" si="7"/>
        <v>35416</v>
      </c>
      <c r="AO16" s="24"/>
      <c r="AP16" s="26">
        <v>80</v>
      </c>
      <c r="AQ16" s="25">
        <v>34.986027371006678</v>
      </c>
      <c r="AR16" s="30">
        <f t="shared" si="8"/>
        <v>34986</v>
      </c>
      <c r="AS16" s="24"/>
    </row>
    <row r="17" spans="2:45">
      <c r="B17" s="22">
        <v>77.5</v>
      </c>
      <c r="C17" s="29">
        <v>38.203949599960815</v>
      </c>
      <c r="D17" s="30">
        <f t="shared" si="0"/>
        <v>38204</v>
      </c>
      <c r="F17" s="22">
        <v>77.5</v>
      </c>
      <c r="G17" s="29">
        <v>37.957461303715633</v>
      </c>
      <c r="H17" s="30">
        <f>ROUND(G17*1000, 0)</f>
        <v>37957</v>
      </c>
      <c r="J17" s="22">
        <v>77.5</v>
      </c>
      <c r="K17" s="29">
        <v>37.633973217370617</v>
      </c>
      <c r="L17" s="30">
        <f t="shared" si="1"/>
        <v>37634</v>
      </c>
      <c r="N17" s="26">
        <v>77.5</v>
      </c>
      <c r="O17" s="25">
        <v>37.328749715831258</v>
      </c>
      <c r="P17" s="30">
        <f t="shared" si="2"/>
        <v>37329</v>
      </c>
      <c r="Q17" s="24"/>
      <c r="R17" s="22">
        <v>77.5</v>
      </c>
      <c r="S17" s="29">
        <v>36.988921777205789</v>
      </c>
      <c r="T17" s="30">
        <f t="shared" si="3"/>
        <v>36989</v>
      </c>
      <c r="U17" s="24"/>
      <c r="V17" s="26">
        <v>77.5</v>
      </c>
      <c r="W17" s="25">
        <v>36.694725371754394</v>
      </c>
      <c r="X17" s="30">
        <f t="shared" si="4"/>
        <v>36695</v>
      </c>
      <c r="Y17" s="24"/>
      <c r="Z17" s="22">
        <v>77.5</v>
      </c>
      <c r="AA17" s="29">
        <v>36.198244210863734</v>
      </c>
      <c r="AB17" s="30">
        <f t="shared" si="5"/>
        <v>36198</v>
      </c>
      <c r="AC17" s="24"/>
      <c r="AD17" s="26">
        <v>77.5</v>
      </c>
      <c r="AE17" s="25">
        <v>36.060877591060148</v>
      </c>
      <c r="AF17" s="30">
        <f>ROUND(AE17*1000, 0)</f>
        <v>36061</v>
      </c>
      <c r="AG17" s="24"/>
      <c r="AH17" s="26">
        <v>77.5</v>
      </c>
      <c r="AI17" s="25">
        <v>35.504935037296697</v>
      </c>
      <c r="AJ17" s="30">
        <f t="shared" si="6"/>
        <v>35505</v>
      </c>
      <c r="AK17" s="24"/>
      <c r="AL17" s="26">
        <v>77.5</v>
      </c>
      <c r="AM17" s="25">
        <v>35.310720408111685</v>
      </c>
      <c r="AN17" s="30">
        <f t="shared" si="7"/>
        <v>35311</v>
      </c>
      <c r="AO17" s="24"/>
      <c r="AP17" s="26">
        <v>77.5</v>
      </c>
      <c r="AQ17" s="25">
        <v>34.862450041655343</v>
      </c>
      <c r="AR17" s="30">
        <f t="shared" si="8"/>
        <v>34862</v>
      </c>
      <c r="AS17" s="24"/>
    </row>
    <row r="18" spans="2:45">
      <c r="B18" s="22">
        <v>75</v>
      </c>
      <c r="C18" s="29">
        <v>38.078269765691338</v>
      </c>
      <c r="D18" s="30">
        <f t="shared" si="0"/>
        <v>38078</v>
      </c>
      <c r="F18" s="22">
        <v>75</v>
      </c>
      <c r="G18" s="29">
        <v>37.84173139330656</v>
      </c>
      <c r="H18" s="30">
        <f>ROUND(G18*1000, 0)</f>
        <v>37842</v>
      </c>
      <c r="J18" s="22">
        <v>75</v>
      </c>
      <c r="K18" s="29">
        <v>37.525623551903841</v>
      </c>
      <c r="L18" s="30">
        <f t="shared" si="1"/>
        <v>37526</v>
      </c>
      <c r="N18" s="26">
        <v>75</v>
      </c>
      <c r="O18" s="25">
        <v>37.223985678953923</v>
      </c>
      <c r="P18" s="30">
        <f t="shared" si="2"/>
        <v>37224</v>
      </c>
      <c r="Q18" s="24"/>
      <c r="R18" s="22">
        <v>75</v>
      </c>
      <c r="S18" s="29">
        <v>36.87949838496364</v>
      </c>
      <c r="T18" s="30">
        <f t="shared" si="3"/>
        <v>36879</v>
      </c>
      <c r="U18" s="24"/>
      <c r="V18" s="26">
        <v>75</v>
      </c>
      <c r="W18" s="25">
        <v>36.573602192971094</v>
      </c>
      <c r="X18" s="30">
        <f t="shared" si="4"/>
        <v>36574</v>
      </c>
      <c r="Y18" s="24"/>
      <c r="Z18" s="22">
        <v>75</v>
      </c>
      <c r="AA18" s="29">
        <v>36.086715941165224</v>
      </c>
      <c r="AB18" s="30">
        <f t="shared" si="5"/>
        <v>36087</v>
      </c>
      <c r="AC18" s="24"/>
      <c r="AD18" s="26">
        <v>75</v>
      </c>
      <c r="AE18" s="25">
        <v>35.951066570877479</v>
      </c>
      <c r="AF18" s="30">
        <f>ROUND(AE18*1000, 0)</f>
        <v>35951</v>
      </c>
      <c r="AG18" s="24"/>
      <c r="AH18" s="26">
        <v>75</v>
      </c>
      <c r="AI18" s="25">
        <v>35.398402923088994</v>
      </c>
      <c r="AJ18" s="30">
        <f t="shared" si="6"/>
        <v>35398</v>
      </c>
      <c r="AK18" s="24"/>
      <c r="AL18" s="26">
        <v>75</v>
      </c>
      <c r="AM18" s="25">
        <v>35.193475089780826</v>
      </c>
      <c r="AN18" s="30">
        <f t="shared" si="7"/>
        <v>35193</v>
      </c>
      <c r="AO18" s="24"/>
      <c r="AP18" s="26">
        <v>75</v>
      </c>
      <c r="AQ18" s="25">
        <v>34.760731847367445</v>
      </c>
      <c r="AR18" s="30">
        <f t="shared" si="8"/>
        <v>34761</v>
      </c>
      <c r="AS18" s="24"/>
    </row>
    <row r="19" spans="2:45">
      <c r="B19" s="22">
        <v>72.5</v>
      </c>
      <c r="C19" s="29">
        <v>37.955555761604707</v>
      </c>
      <c r="D19" s="30">
        <f t="shared" si="0"/>
        <v>37956</v>
      </c>
      <c r="F19" s="22">
        <v>72.5</v>
      </c>
      <c r="G19" s="29">
        <v>37.726987558448037</v>
      </c>
      <c r="H19" s="30">
        <f>ROUND(G19*1000, 0)</f>
        <v>37727</v>
      </c>
      <c r="J19" s="22">
        <v>72.5</v>
      </c>
      <c r="K19" s="29">
        <v>37.414430895958141</v>
      </c>
      <c r="L19" s="30">
        <f t="shared" si="1"/>
        <v>37414</v>
      </c>
      <c r="N19" s="26">
        <v>72.5</v>
      </c>
      <c r="O19" s="25">
        <v>37.112033512284476</v>
      </c>
      <c r="P19" s="30">
        <f t="shared" si="2"/>
        <v>37112</v>
      </c>
      <c r="Q19" s="24"/>
      <c r="R19" s="22">
        <v>72.5</v>
      </c>
      <c r="S19" s="29">
        <v>36.765062967771648</v>
      </c>
      <c r="T19" s="30">
        <f t="shared" si="3"/>
        <v>36765</v>
      </c>
      <c r="U19" s="24"/>
      <c r="V19" s="26">
        <v>72.5</v>
      </c>
      <c r="W19" s="25">
        <v>36.451870694911257</v>
      </c>
      <c r="X19" s="30">
        <f t="shared" si="4"/>
        <v>36452</v>
      </c>
      <c r="Y19" s="24"/>
      <c r="Z19" s="22">
        <v>72.5</v>
      </c>
      <c r="AA19" s="29">
        <v>35.97366541186517</v>
      </c>
      <c r="AB19" s="30">
        <f t="shared" si="5"/>
        <v>35974</v>
      </c>
      <c r="AC19" s="24"/>
      <c r="AD19" s="26">
        <v>72.5</v>
      </c>
      <c r="AE19" s="25">
        <v>35.840914075612538</v>
      </c>
      <c r="AF19" s="30">
        <f>ROUND(AE19*1000, 0)</f>
        <v>35841</v>
      </c>
      <c r="AG19" s="24"/>
      <c r="AH19" s="26">
        <v>72.5</v>
      </c>
      <c r="AI19" s="25">
        <v>35.295721433443781</v>
      </c>
      <c r="AJ19" s="30">
        <f t="shared" si="6"/>
        <v>35296</v>
      </c>
      <c r="AK19" s="24"/>
      <c r="AL19" s="26">
        <v>72.5</v>
      </c>
      <c r="AM19" s="25">
        <v>35.06703328059811</v>
      </c>
      <c r="AN19" s="30">
        <f t="shared" si="7"/>
        <v>35067</v>
      </c>
      <c r="AO19" s="24"/>
      <c r="AP19" s="26">
        <v>72.5</v>
      </c>
      <c r="AQ19" s="25">
        <v>34.66802119262433</v>
      </c>
      <c r="AR19" s="30">
        <f t="shared" si="8"/>
        <v>34668</v>
      </c>
      <c r="AS19" s="24"/>
    </row>
    <row r="20" spans="2:45">
      <c r="B20" s="22">
        <v>70</v>
      </c>
      <c r="C20" s="29">
        <v>37.845624694291253</v>
      </c>
      <c r="D20" s="30">
        <f t="shared" si="0"/>
        <v>37846</v>
      </c>
      <c r="F20" s="22">
        <v>70</v>
      </c>
      <c r="G20" s="29">
        <v>37.62637334125646</v>
      </c>
      <c r="H20" s="30">
        <f>ROUND(G20*1000, 0)</f>
        <v>37626</v>
      </c>
      <c r="J20" s="22">
        <v>70</v>
      </c>
      <c r="K20" s="29">
        <v>37.312084388659926</v>
      </c>
      <c r="L20" s="30">
        <f t="shared" si="1"/>
        <v>37312</v>
      </c>
      <c r="N20" s="26">
        <v>70</v>
      </c>
      <c r="O20" s="25">
        <v>36.999747633380885</v>
      </c>
      <c r="P20" s="30">
        <f t="shared" si="2"/>
        <v>37000</v>
      </c>
      <c r="Q20" s="24"/>
      <c r="R20" s="22">
        <v>70</v>
      </c>
      <c r="S20" s="29">
        <v>36.65575645369352</v>
      </c>
      <c r="T20" s="30">
        <f t="shared" si="3"/>
        <v>36656</v>
      </c>
      <c r="U20" s="24"/>
      <c r="V20" s="26">
        <v>70</v>
      </c>
      <c r="W20" s="25">
        <v>36.342908901179854</v>
      </c>
      <c r="X20" s="30">
        <f t="shared" si="4"/>
        <v>36343</v>
      </c>
      <c r="Y20" s="24"/>
      <c r="Z20" s="22">
        <v>70</v>
      </c>
      <c r="AA20" s="29">
        <v>35.872968371315537</v>
      </c>
      <c r="AB20" s="30">
        <f t="shared" si="5"/>
        <v>35873</v>
      </c>
      <c r="AC20" s="24"/>
      <c r="AD20" s="26">
        <v>70</v>
      </c>
      <c r="AE20" s="25">
        <v>35.741476949788243</v>
      </c>
      <c r="AF20" s="30">
        <f>ROUND(AE20*1000, 0)</f>
        <v>35741</v>
      </c>
      <c r="AG20" s="24"/>
      <c r="AH20" s="26">
        <v>70</v>
      </c>
      <c r="AI20" s="25">
        <v>35.210196027141947</v>
      </c>
      <c r="AJ20" s="30">
        <f t="shared" si="6"/>
        <v>35210</v>
      </c>
      <c r="AK20" s="24"/>
      <c r="AL20" s="26">
        <v>70</v>
      </c>
      <c r="AM20" s="25">
        <v>34.959034178565297</v>
      </c>
      <c r="AN20" s="30">
        <f t="shared" si="7"/>
        <v>34959</v>
      </c>
      <c r="AO20" s="24"/>
      <c r="AP20" s="26">
        <v>70</v>
      </c>
      <c r="AQ20" s="25">
        <v>34.602235454428879</v>
      </c>
      <c r="AR20" s="30">
        <f t="shared" si="8"/>
        <v>34602</v>
      </c>
      <c r="AS20" s="24"/>
    </row>
    <row r="21" spans="2:45">
      <c r="B21" s="22">
        <v>67.5</v>
      </c>
      <c r="C21" s="29">
        <v>37.750653970700228</v>
      </c>
      <c r="D21" s="30">
        <f t="shared" si="0"/>
        <v>37751</v>
      </c>
      <c r="F21" s="22">
        <v>67.5</v>
      </c>
      <c r="G21" s="29">
        <v>37.539864528316926</v>
      </c>
      <c r="H21" s="30">
        <f>ROUND(G21*1000, 0)</f>
        <v>37540</v>
      </c>
      <c r="J21" s="22">
        <v>67.5</v>
      </c>
      <c r="K21" s="29">
        <v>37.221126010844465</v>
      </c>
      <c r="L21" s="30">
        <f t="shared" si="1"/>
        <v>37221</v>
      </c>
      <c r="N21" s="26">
        <v>67.5</v>
      </c>
      <c r="O21" s="25">
        <v>36.895336971670709</v>
      </c>
      <c r="P21" s="30">
        <f t="shared" si="2"/>
        <v>36895</v>
      </c>
      <c r="Q21" s="24"/>
      <c r="R21" s="22">
        <v>67.5</v>
      </c>
      <c r="S21" s="29">
        <v>36.556987001612505</v>
      </c>
      <c r="T21" s="30">
        <f t="shared" si="3"/>
        <v>36557</v>
      </c>
      <c r="U21" s="24"/>
      <c r="V21" s="26">
        <v>67.5</v>
      </c>
      <c r="W21" s="25">
        <v>36.248870207110961</v>
      </c>
      <c r="X21" s="30">
        <f t="shared" si="4"/>
        <v>36249</v>
      </c>
      <c r="Y21" s="24"/>
      <c r="Z21" s="22">
        <v>67.5</v>
      </c>
      <c r="AA21" s="29">
        <v>35.78626220944259</v>
      </c>
      <c r="AB21" s="30">
        <f t="shared" si="5"/>
        <v>35786</v>
      </c>
      <c r="AC21" s="24"/>
      <c r="AD21" s="26">
        <v>67.5</v>
      </c>
      <c r="AE21" s="25">
        <v>35.655708836217386</v>
      </c>
      <c r="AF21" s="30">
        <f>ROUND(AE21*1000, 0)</f>
        <v>35656</v>
      </c>
      <c r="AG21" s="24"/>
      <c r="AH21" s="26">
        <v>67.5</v>
      </c>
      <c r="AI21" s="25">
        <v>35.145922968675322</v>
      </c>
      <c r="AJ21" s="30">
        <f t="shared" si="6"/>
        <v>35146</v>
      </c>
      <c r="AK21" s="24"/>
      <c r="AL21" s="26">
        <v>67.5</v>
      </c>
      <c r="AM21" s="25">
        <v>34.877204726253453</v>
      </c>
      <c r="AN21" s="30">
        <f t="shared" si="7"/>
        <v>34877</v>
      </c>
      <c r="AO21" s="24"/>
      <c r="AP21" s="26">
        <v>67.5</v>
      </c>
      <c r="AQ21" s="25">
        <v>34.570231895703756</v>
      </c>
      <c r="AR21" s="30">
        <f t="shared" si="8"/>
        <v>34570</v>
      </c>
      <c r="AS21" s="24"/>
    </row>
    <row r="22" spans="2:45">
      <c r="B22" s="22">
        <v>65</v>
      </c>
      <c r="C22" s="29">
        <v>37.656719871650878</v>
      </c>
      <c r="D22" s="30">
        <f t="shared" si="0"/>
        <v>37657</v>
      </c>
      <c r="F22" s="22">
        <v>65</v>
      </c>
      <c r="G22" s="29">
        <v>37.454084986446126</v>
      </c>
      <c r="H22" s="30">
        <f>ROUND(G22*1000, 0)</f>
        <v>37454</v>
      </c>
      <c r="J22" s="22">
        <v>65</v>
      </c>
      <c r="K22" s="29">
        <v>37.137218694911432</v>
      </c>
      <c r="L22" s="30">
        <f t="shared" si="1"/>
        <v>37137</v>
      </c>
      <c r="N22" s="26">
        <v>65</v>
      </c>
      <c r="O22" s="25">
        <v>36.807943175998687</v>
      </c>
      <c r="P22" s="30">
        <f t="shared" si="2"/>
        <v>36808</v>
      </c>
      <c r="Q22" s="24"/>
      <c r="R22" s="22">
        <v>65</v>
      </c>
      <c r="S22" s="29">
        <v>36.476959401701542</v>
      </c>
      <c r="T22" s="30">
        <f t="shared" si="3"/>
        <v>36477</v>
      </c>
      <c r="U22" s="24"/>
      <c r="V22" s="26">
        <v>65</v>
      </c>
      <c r="W22" s="25">
        <v>36.174918251908927</v>
      </c>
      <c r="X22" s="30">
        <f t="shared" si="4"/>
        <v>36175</v>
      </c>
      <c r="Y22" s="24"/>
      <c r="Z22" s="22">
        <v>65</v>
      </c>
      <c r="AA22" s="29">
        <v>35.71986198482508</v>
      </c>
      <c r="AB22" s="30">
        <f t="shared" si="5"/>
        <v>35720</v>
      </c>
      <c r="AC22" s="24"/>
      <c r="AD22" s="26">
        <v>65</v>
      </c>
      <c r="AE22" s="25">
        <v>35.588018712449944</v>
      </c>
      <c r="AF22" s="30">
        <f>ROUND(AE22*1000, 0)</f>
        <v>35588</v>
      </c>
      <c r="AG22" s="24"/>
      <c r="AH22" s="26">
        <v>65</v>
      </c>
      <c r="AI22" s="25">
        <v>35.084122989853519</v>
      </c>
      <c r="AJ22" s="30">
        <f t="shared" si="6"/>
        <v>35084</v>
      </c>
      <c r="AK22" s="24"/>
      <c r="AL22" s="26">
        <v>65</v>
      </c>
      <c r="AM22" s="25">
        <v>34.798100308745653</v>
      </c>
      <c r="AN22" s="30">
        <f t="shared" si="7"/>
        <v>34798</v>
      </c>
      <c r="AO22" s="24"/>
      <c r="AP22" s="26">
        <v>65</v>
      </c>
      <c r="AQ22" s="25">
        <v>34.53410975343067</v>
      </c>
      <c r="AR22" s="30">
        <f t="shared" si="8"/>
        <v>34534</v>
      </c>
      <c r="AS22" s="24"/>
    </row>
    <row r="23" spans="2:45">
      <c r="B23" s="22">
        <v>62.5</v>
      </c>
      <c r="C23" s="29">
        <v>37.587016784474216</v>
      </c>
      <c r="D23" s="30">
        <f t="shared" si="0"/>
        <v>37587</v>
      </c>
      <c r="F23" s="22">
        <v>62.5</v>
      </c>
      <c r="G23" s="29">
        <v>37.390113331886582</v>
      </c>
      <c r="H23" s="30">
        <f>ROUND(G23*1000, 0)</f>
        <v>37390</v>
      </c>
      <c r="J23" s="22">
        <v>62.5</v>
      </c>
      <c r="K23" s="29">
        <v>37.080701563145318</v>
      </c>
      <c r="L23" s="30">
        <f t="shared" si="1"/>
        <v>37081</v>
      </c>
      <c r="N23" s="26">
        <v>62.5</v>
      </c>
      <c r="O23" s="25">
        <v>36.758419614602182</v>
      </c>
      <c r="P23" s="30">
        <f t="shared" si="2"/>
        <v>36758</v>
      </c>
      <c r="Q23" s="24"/>
      <c r="R23" s="22">
        <v>62.5</v>
      </c>
      <c r="S23" s="29">
        <v>36.43595397711789</v>
      </c>
      <c r="T23" s="30">
        <f t="shared" si="3"/>
        <v>36436</v>
      </c>
      <c r="U23" s="24"/>
      <c r="V23" s="26">
        <v>62.5</v>
      </c>
      <c r="W23" s="25">
        <v>36.141588703259814</v>
      </c>
      <c r="X23" s="30">
        <f t="shared" si="4"/>
        <v>36142</v>
      </c>
      <c r="Y23" s="24"/>
      <c r="Z23" s="22">
        <v>62.5</v>
      </c>
      <c r="AA23" s="29">
        <v>35.693224231912509</v>
      </c>
      <c r="AB23" s="30">
        <f t="shared" si="5"/>
        <v>35693</v>
      </c>
      <c r="AC23" s="24"/>
      <c r="AD23" s="26">
        <v>62.5</v>
      </c>
      <c r="AE23" s="25">
        <v>35.558840654886687</v>
      </c>
      <c r="AF23" s="30">
        <f>ROUND(AE23*1000, 0)</f>
        <v>35559</v>
      </c>
      <c r="AG23" s="24"/>
      <c r="AH23" s="26">
        <v>62.5</v>
      </c>
      <c r="AI23" s="25">
        <v>35.045198413337644</v>
      </c>
      <c r="AJ23" s="30">
        <f t="shared" si="6"/>
        <v>35045</v>
      </c>
      <c r="AK23" s="24"/>
      <c r="AL23" s="26">
        <v>62.5</v>
      </c>
      <c r="AM23" s="25">
        <v>34.742435316251289</v>
      </c>
      <c r="AN23" s="30">
        <f t="shared" si="7"/>
        <v>34742</v>
      </c>
      <c r="AO23" s="24"/>
      <c r="AP23" s="26">
        <v>62.5</v>
      </c>
      <c r="AQ23" s="25">
        <v>34.493801187227085</v>
      </c>
      <c r="AR23" s="30">
        <f t="shared" si="8"/>
        <v>34494</v>
      </c>
      <c r="AS23" s="24"/>
    </row>
    <row r="24" spans="2:45">
      <c r="B24" s="22">
        <v>60</v>
      </c>
      <c r="C24" s="29">
        <v>37.474437031106731</v>
      </c>
      <c r="D24" s="30">
        <f t="shared" si="0"/>
        <v>37474</v>
      </c>
      <c r="F24" s="22">
        <v>60</v>
      </c>
      <c r="G24" s="29">
        <v>37.283159675071992</v>
      </c>
      <c r="H24" s="30">
        <f>ROUND(G24*1000, 0)</f>
        <v>37283</v>
      </c>
      <c r="J24" s="22">
        <v>60</v>
      </c>
      <c r="K24" s="29">
        <v>36.980513706545253</v>
      </c>
      <c r="L24" s="30">
        <f t="shared" si="1"/>
        <v>36981</v>
      </c>
      <c r="N24" s="26">
        <v>60</v>
      </c>
      <c r="O24" s="25">
        <v>36.664247998331234</v>
      </c>
      <c r="P24" s="30">
        <f t="shared" si="2"/>
        <v>36664</v>
      </c>
      <c r="Q24" s="24"/>
      <c r="R24" s="22">
        <v>60</v>
      </c>
      <c r="S24" s="29">
        <v>36.348166339002184</v>
      </c>
      <c r="T24" s="30">
        <f t="shared" si="3"/>
        <v>36348</v>
      </c>
      <c r="U24" s="24"/>
      <c r="V24" s="26">
        <v>60</v>
      </c>
      <c r="W24" s="25">
        <v>36.058788623671447</v>
      </c>
      <c r="X24" s="30">
        <f t="shared" si="4"/>
        <v>36059</v>
      </c>
      <c r="Y24" s="24"/>
      <c r="Z24" s="22">
        <v>60</v>
      </c>
      <c r="AA24" s="29">
        <v>35.617278075318595</v>
      </c>
      <c r="AB24" s="30">
        <f t="shared" si="5"/>
        <v>35617</v>
      </c>
      <c r="AC24" s="24"/>
      <c r="AD24" s="26">
        <v>60</v>
      </c>
      <c r="AE24" s="25">
        <v>35.481580560896703</v>
      </c>
      <c r="AF24" s="30">
        <f>ROUND(AE24*1000, 0)</f>
        <v>35482</v>
      </c>
      <c r="AG24" s="24"/>
      <c r="AH24" s="26">
        <v>60</v>
      </c>
      <c r="AI24" s="25">
        <v>34.953789395614116</v>
      </c>
      <c r="AJ24" s="30">
        <f t="shared" si="6"/>
        <v>34954</v>
      </c>
      <c r="AK24" s="24"/>
      <c r="AL24" s="26">
        <v>60</v>
      </c>
      <c r="AM24" s="25">
        <v>34.633790481527811</v>
      </c>
      <c r="AN24" s="30">
        <f t="shared" si="7"/>
        <v>34634</v>
      </c>
      <c r="AO24" s="24"/>
      <c r="AP24" s="26">
        <v>60</v>
      </c>
      <c r="AQ24" s="25">
        <v>34.397041146550407</v>
      </c>
      <c r="AR24" s="30">
        <f t="shared" si="8"/>
        <v>34397</v>
      </c>
      <c r="AS24" s="24"/>
    </row>
    <row r="25" spans="2:45">
      <c r="B25" s="22">
        <v>57.5</v>
      </c>
      <c r="C25" s="29">
        <v>37.403038200236971</v>
      </c>
      <c r="D25" s="30">
        <f t="shared" si="0"/>
        <v>37403</v>
      </c>
      <c r="F25" s="22">
        <v>57.5</v>
      </c>
      <c r="G25" s="29">
        <v>37.224332327359797</v>
      </c>
      <c r="H25" s="30">
        <f>ROUND(G25*1000, 0)</f>
        <v>37224</v>
      </c>
      <c r="J25" s="22">
        <v>57.5</v>
      </c>
      <c r="K25" s="29">
        <v>36.928511122953147</v>
      </c>
      <c r="L25" s="30">
        <f t="shared" si="1"/>
        <v>36929</v>
      </c>
      <c r="N25" s="26">
        <v>57.5</v>
      </c>
      <c r="O25" s="25">
        <v>36.612929624612399</v>
      </c>
      <c r="P25" s="30">
        <f t="shared" si="2"/>
        <v>36613</v>
      </c>
      <c r="Q25" s="24"/>
      <c r="R25" s="22">
        <v>57.5</v>
      </c>
      <c r="S25" s="29">
        <v>36.299424793421082</v>
      </c>
      <c r="T25" s="30">
        <f t="shared" si="3"/>
        <v>36299</v>
      </c>
      <c r="U25" s="24"/>
      <c r="V25" s="26">
        <v>57.5</v>
      </c>
      <c r="W25" s="25">
        <v>36.007004413362303</v>
      </c>
      <c r="X25" s="30">
        <f t="shared" si="4"/>
        <v>36007</v>
      </c>
      <c r="Y25" s="24"/>
      <c r="Z25" s="22">
        <v>57.5</v>
      </c>
      <c r="AA25" s="29">
        <v>35.575995838585513</v>
      </c>
      <c r="AB25" s="30">
        <f t="shared" si="5"/>
        <v>35576</v>
      </c>
      <c r="AC25" s="24"/>
      <c r="AD25" s="26">
        <v>57.5</v>
      </c>
      <c r="AE25" s="25">
        <v>35.4386178592191</v>
      </c>
      <c r="AF25" s="30">
        <f>ROUND(AE25*1000, 0)</f>
        <v>35439</v>
      </c>
      <c r="AG25" s="24"/>
      <c r="AH25" s="26">
        <v>57.5</v>
      </c>
      <c r="AI25" s="25">
        <v>34.897296465571081</v>
      </c>
      <c r="AJ25" s="30">
        <f t="shared" si="6"/>
        <v>34897</v>
      </c>
      <c r="AK25" s="24"/>
      <c r="AL25" s="26">
        <v>57.5</v>
      </c>
      <c r="AM25" s="25">
        <v>34.584947229247838</v>
      </c>
      <c r="AN25" s="30">
        <f t="shared" si="7"/>
        <v>34585</v>
      </c>
      <c r="AO25" s="24"/>
      <c r="AP25" s="26">
        <v>57.5</v>
      </c>
      <c r="AQ25" s="25">
        <v>34.333181098680548</v>
      </c>
      <c r="AR25" s="30">
        <f t="shared" si="8"/>
        <v>34333</v>
      </c>
      <c r="AS25" s="24"/>
    </row>
    <row r="26" spans="2:45">
      <c r="B26" s="22">
        <v>55</v>
      </c>
      <c r="C26" s="29">
        <v>37.238214144976851</v>
      </c>
      <c r="D26" s="30">
        <f t="shared" si="0"/>
        <v>37238</v>
      </c>
      <c r="F26" s="22">
        <v>55</v>
      </c>
      <c r="G26" s="29">
        <v>37.07719384622299</v>
      </c>
      <c r="H26" s="30">
        <f>ROUND(G26*1000, 0)</f>
        <v>37077</v>
      </c>
      <c r="J26" s="22">
        <v>55</v>
      </c>
      <c r="K26" s="29">
        <v>36.788228169310244</v>
      </c>
      <c r="L26" s="30">
        <f t="shared" si="1"/>
        <v>36788</v>
      </c>
      <c r="N26" s="26">
        <v>55</v>
      </c>
      <c r="O26" s="25">
        <v>36.469385284240758</v>
      </c>
      <c r="P26" s="30">
        <f t="shared" si="2"/>
        <v>36469</v>
      </c>
      <c r="Q26" s="24"/>
      <c r="R26" s="22">
        <v>55</v>
      </c>
      <c r="S26" s="29">
        <v>36.155895385056063</v>
      </c>
      <c r="T26" s="30">
        <f t="shared" si="3"/>
        <v>36156</v>
      </c>
      <c r="U26" s="24"/>
      <c r="V26" s="26">
        <v>55</v>
      </c>
      <c r="W26" s="25">
        <v>35.854844202604752</v>
      </c>
      <c r="X26" s="30">
        <f t="shared" si="4"/>
        <v>35855</v>
      </c>
      <c r="Y26" s="24"/>
      <c r="Z26" s="22">
        <v>55</v>
      </c>
      <c r="AA26" s="29">
        <v>35.436664938870315</v>
      </c>
      <c r="AB26" s="30">
        <f t="shared" si="5"/>
        <v>35437</v>
      </c>
      <c r="AC26" s="24"/>
      <c r="AD26" s="26">
        <v>55</v>
      </c>
      <c r="AE26" s="25">
        <v>35.296849279050562</v>
      </c>
      <c r="AF26" s="30">
        <f>ROUND(AE26*1000, 0)</f>
        <v>35297</v>
      </c>
      <c r="AG26" s="24"/>
      <c r="AH26" s="26">
        <v>55</v>
      </c>
      <c r="AI26" s="25">
        <v>34.742744934437376</v>
      </c>
      <c r="AJ26" s="30">
        <f t="shared" si="6"/>
        <v>34743</v>
      </c>
      <c r="AK26" s="24"/>
      <c r="AL26" s="26">
        <v>55</v>
      </c>
      <c r="AM26" s="25">
        <v>34.461296234204106</v>
      </c>
      <c r="AN26" s="30">
        <f t="shared" si="7"/>
        <v>34461</v>
      </c>
      <c r="AO26" s="24"/>
      <c r="AP26" s="26">
        <v>55</v>
      </c>
      <c r="AQ26" s="25">
        <v>34.169603250486837</v>
      </c>
      <c r="AR26" s="30">
        <f t="shared" si="8"/>
        <v>34170</v>
      </c>
      <c r="AS26" s="24"/>
    </row>
    <row r="27" spans="2:45">
      <c r="B27" s="22">
        <v>52.5</v>
      </c>
      <c r="C27" s="29">
        <v>37.169474000978319</v>
      </c>
      <c r="D27" s="30">
        <f t="shared" si="0"/>
        <v>37169</v>
      </c>
      <c r="F27" s="22">
        <v>52.5</v>
      </c>
      <c r="G27" s="29">
        <v>37.022641846796361</v>
      </c>
      <c r="H27" s="30">
        <f>ROUND(G27*1000, 0)</f>
        <v>37023</v>
      </c>
      <c r="J27" s="22">
        <v>52.5</v>
      </c>
      <c r="K27" s="29">
        <v>36.738873533948521</v>
      </c>
      <c r="L27" s="30">
        <f t="shared" si="1"/>
        <v>36739</v>
      </c>
      <c r="N27" s="26">
        <v>52.5</v>
      </c>
      <c r="O27" s="25">
        <v>36.41694892687083</v>
      </c>
      <c r="P27" s="30">
        <f t="shared" si="2"/>
        <v>36417</v>
      </c>
      <c r="Q27" s="24"/>
      <c r="R27" s="22">
        <v>52.5</v>
      </c>
      <c r="S27" s="29">
        <v>36.103729847356114</v>
      </c>
      <c r="T27" s="30">
        <f t="shared" si="3"/>
        <v>36104</v>
      </c>
      <c r="U27" s="24"/>
      <c r="V27" s="26">
        <v>52.5</v>
      </c>
      <c r="W27" s="25">
        <v>35.796152635635401</v>
      </c>
      <c r="X27" s="30">
        <f t="shared" si="4"/>
        <v>35796</v>
      </c>
      <c r="Y27" s="24"/>
      <c r="Z27" s="22">
        <v>52.5</v>
      </c>
      <c r="AA27" s="29">
        <v>35.386781863310375</v>
      </c>
      <c r="AB27" s="30">
        <f t="shared" si="5"/>
        <v>35387</v>
      </c>
      <c r="AC27" s="24"/>
      <c r="AD27" s="26">
        <v>52.5</v>
      </c>
      <c r="AE27" s="25">
        <v>35.243329588841604</v>
      </c>
      <c r="AF27" s="30">
        <f>ROUND(AE27*1000, 0)</f>
        <v>35243</v>
      </c>
      <c r="AG27" s="24"/>
      <c r="AH27" s="26">
        <v>52.5</v>
      </c>
      <c r="AI27" s="25">
        <v>34.681009553792549</v>
      </c>
      <c r="AJ27" s="30">
        <f t="shared" si="6"/>
        <v>34681</v>
      </c>
      <c r="AK27" s="24"/>
      <c r="AL27" s="26">
        <v>52.5</v>
      </c>
      <c r="AM27" s="25">
        <v>34.424904216605661</v>
      </c>
      <c r="AN27" s="30">
        <f t="shared" si="7"/>
        <v>34425</v>
      </c>
      <c r="AO27" s="24"/>
      <c r="AP27" s="26">
        <v>52.5</v>
      </c>
      <c r="AQ27" s="25">
        <v>34.094699148387427</v>
      </c>
      <c r="AR27" s="30">
        <f t="shared" si="8"/>
        <v>34095</v>
      </c>
      <c r="AS27" s="24"/>
    </row>
    <row r="28" spans="2:45">
      <c r="B28" s="22">
        <v>50</v>
      </c>
      <c r="C28" s="29">
        <v>37.086289448382132</v>
      </c>
      <c r="D28" s="30">
        <f t="shared" si="0"/>
        <v>37086</v>
      </c>
      <c r="F28" s="22">
        <v>50</v>
      </c>
      <c r="G28" s="29">
        <v>36.951504356445824</v>
      </c>
      <c r="H28" s="30">
        <f>ROUND(G28*1000, 0)</f>
        <v>36952</v>
      </c>
      <c r="J28" s="22">
        <v>50</v>
      </c>
      <c r="K28" s="29">
        <v>36.671706847267998</v>
      </c>
      <c r="L28" s="30">
        <f t="shared" si="1"/>
        <v>36672</v>
      </c>
      <c r="N28" s="22">
        <v>50</v>
      </c>
      <c r="O28" s="25">
        <v>36.346485193390848</v>
      </c>
      <c r="P28" s="30">
        <f t="shared" si="2"/>
        <v>36346</v>
      </c>
      <c r="Q28" s="24"/>
      <c r="R28" s="22">
        <v>50</v>
      </c>
      <c r="S28" s="29">
        <v>36.036126772938488</v>
      </c>
      <c r="T28" s="30">
        <f t="shared" si="3"/>
        <v>36036</v>
      </c>
      <c r="U28" s="24"/>
      <c r="V28" s="22">
        <v>50</v>
      </c>
      <c r="W28" s="25">
        <v>35.726599563783644</v>
      </c>
      <c r="X28" s="30">
        <f t="shared" si="4"/>
        <v>35727</v>
      </c>
      <c r="Y28" s="24"/>
      <c r="Z28" s="22">
        <v>50</v>
      </c>
      <c r="AA28" s="29">
        <v>35.316958551066953</v>
      </c>
      <c r="AB28" s="30">
        <f t="shared" si="5"/>
        <v>35317</v>
      </c>
      <c r="AC28" s="24"/>
      <c r="AD28" s="26">
        <v>50</v>
      </c>
      <c r="AE28" s="25">
        <v>35.160820689183176</v>
      </c>
      <c r="AF28" s="30">
        <f>ROUND(AE28*1000, 0)</f>
        <v>35161</v>
      </c>
      <c r="AG28" s="24"/>
      <c r="AH28" s="26">
        <v>50</v>
      </c>
      <c r="AI28" s="25">
        <v>34.61725418298419</v>
      </c>
      <c r="AJ28" s="30">
        <f t="shared" si="6"/>
        <v>34617</v>
      </c>
      <c r="AK28" s="24"/>
      <c r="AL28" s="26">
        <v>50</v>
      </c>
      <c r="AM28" s="25">
        <v>34.352695462945832</v>
      </c>
      <c r="AN28" s="30">
        <f t="shared" si="7"/>
        <v>34353</v>
      </c>
      <c r="AO28" s="24"/>
      <c r="AP28" s="26">
        <v>50</v>
      </c>
      <c r="AQ28" s="25">
        <v>33.99844383561642</v>
      </c>
      <c r="AR28" s="30">
        <f t="shared" si="8"/>
        <v>33998</v>
      </c>
      <c r="AS28" s="24"/>
    </row>
    <row r="29" spans="2:45">
      <c r="B29" s="22">
        <v>47.5</v>
      </c>
      <c r="C29" s="29">
        <v>37.06047009867649</v>
      </c>
      <c r="D29" s="30">
        <f t="shared" si="0"/>
        <v>37060</v>
      </c>
      <c r="F29" s="22">
        <v>47.5</v>
      </c>
      <c r="G29" s="29">
        <v>36.930950523682881</v>
      </c>
      <c r="H29" s="30">
        <f>ROUND(G29*1000, 0)</f>
        <v>36931</v>
      </c>
      <c r="J29" s="22">
        <v>47.5</v>
      </c>
      <c r="K29" s="29">
        <v>36.653037979240992</v>
      </c>
      <c r="L29" s="30">
        <f t="shared" si="1"/>
        <v>36653</v>
      </c>
      <c r="N29" s="26">
        <v>47.5</v>
      </c>
      <c r="O29" s="25">
        <v>36.326605117498474</v>
      </c>
      <c r="P29" s="30">
        <f t="shared" si="2"/>
        <v>36327</v>
      </c>
      <c r="Q29" s="24"/>
      <c r="R29" s="22">
        <v>47.5</v>
      </c>
      <c r="S29" s="29">
        <v>36.017727490775407</v>
      </c>
      <c r="T29" s="30">
        <f t="shared" si="3"/>
        <v>36018</v>
      </c>
      <c r="U29" s="24"/>
      <c r="V29" s="26">
        <v>47.5</v>
      </c>
      <c r="W29" s="25">
        <v>35.707630149519488</v>
      </c>
      <c r="X29" s="30">
        <f t="shared" si="4"/>
        <v>35708</v>
      </c>
      <c r="Y29" s="24"/>
      <c r="Z29" s="22">
        <v>47.5</v>
      </c>
      <c r="AA29" s="29">
        <v>35.294528863605947</v>
      </c>
      <c r="AB29" s="30">
        <f t="shared" si="5"/>
        <v>35295</v>
      </c>
      <c r="AC29" s="24"/>
      <c r="AD29" s="26">
        <v>47.5</v>
      </c>
      <c r="AE29" s="25">
        <v>35.128895447112349</v>
      </c>
      <c r="AF29" s="30">
        <f>ROUND(AE29*1000, 0)</f>
        <v>35129</v>
      </c>
      <c r="AG29" s="24"/>
      <c r="AH29" s="26">
        <v>47.5</v>
      </c>
      <c r="AI29" s="25">
        <v>34.613511448075343</v>
      </c>
      <c r="AJ29" s="30">
        <f t="shared" si="6"/>
        <v>34614</v>
      </c>
      <c r="AK29" s="24"/>
      <c r="AL29" s="26">
        <v>47.5</v>
      </c>
      <c r="AM29" s="25">
        <v>34.332206231521837</v>
      </c>
      <c r="AN29" s="30">
        <f t="shared" si="7"/>
        <v>34332</v>
      </c>
      <c r="AO29" s="24"/>
      <c r="AP29" s="26">
        <v>47.5</v>
      </c>
      <c r="AQ29" s="25">
        <v>33.957468877417405</v>
      </c>
      <c r="AR29" s="30">
        <f t="shared" si="8"/>
        <v>33957</v>
      </c>
      <c r="AS29" s="24"/>
    </row>
    <row r="30" spans="2:45">
      <c r="B30" s="22">
        <v>45</v>
      </c>
      <c r="C30" s="29">
        <v>36.998554705970228</v>
      </c>
      <c r="D30" s="30">
        <f t="shared" si="0"/>
        <v>36999</v>
      </c>
      <c r="F30" s="22">
        <v>45</v>
      </c>
      <c r="G30" s="29">
        <v>36.870559917381939</v>
      </c>
      <c r="H30" s="30">
        <f>ROUND(G30*1000, 0)</f>
        <v>36871</v>
      </c>
      <c r="J30" s="22">
        <v>45</v>
      </c>
      <c r="K30" s="29">
        <v>36.592346395841879</v>
      </c>
      <c r="L30" s="30">
        <f t="shared" si="1"/>
        <v>36592</v>
      </c>
      <c r="N30" s="26">
        <v>45</v>
      </c>
      <c r="O30" s="25">
        <v>36.264259986101102</v>
      </c>
      <c r="P30" s="30">
        <f t="shared" si="2"/>
        <v>36264</v>
      </c>
      <c r="Q30" s="24"/>
      <c r="R30" s="22">
        <v>45</v>
      </c>
      <c r="S30" s="29">
        <v>35.955836119999105</v>
      </c>
      <c r="T30" s="30">
        <f t="shared" si="3"/>
        <v>35956</v>
      </c>
      <c r="U30" s="24"/>
      <c r="V30" s="26">
        <v>45</v>
      </c>
      <c r="W30" s="25">
        <v>35.645752993338171</v>
      </c>
      <c r="X30" s="30">
        <f t="shared" si="4"/>
        <v>35646</v>
      </c>
      <c r="Y30" s="24"/>
      <c r="Z30" s="22">
        <v>45</v>
      </c>
      <c r="AA30" s="29">
        <v>35.231325741041296</v>
      </c>
      <c r="AB30" s="30">
        <f t="shared" si="5"/>
        <v>35231</v>
      </c>
      <c r="AC30" s="24"/>
      <c r="AD30" s="26">
        <v>45</v>
      </c>
      <c r="AE30" s="25">
        <v>35.062852353027992</v>
      </c>
      <c r="AF30" s="30">
        <f>ROUND(AE30*1000, 0)</f>
        <v>35063</v>
      </c>
      <c r="AG30" s="24"/>
      <c r="AH30" s="26">
        <v>45</v>
      </c>
      <c r="AI30" s="25">
        <v>34.545973310672224</v>
      </c>
      <c r="AJ30" s="30">
        <f t="shared" si="6"/>
        <v>34546</v>
      </c>
      <c r="AK30" s="24"/>
      <c r="AL30" s="26">
        <v>45</v>
      </c>
      <c r="AM30" s="25">
        <v>34.261045608371823</v>
      </c>
      <c r="AN30" s="30">
        <f t="shared" si="7"/>
        <v>34261</v>
      </c>
      <c r="AO30" s="24"/>
      <c r="AP30" s="26">
        <v>45</v>
      </c>
      <c r="AQ30" s="25">
        <v>33.884995316136624</v>
      </c>
      <c r="AR30" s="30">
        <f t="shared" si="8"/>
        <v>33885</v>
      </c>
      <c r="AS30" s="24"/>
    </row>
    <row r="31" spans="2:45">
      <c r="B31" s="22">
        <v>42.5</v>
      </c>
      <c r="C31" s="29">
        <v>36.976570388151345</v>
      </c>
      <c r="D31" s="30">
        <f t="shared" si="0"/>
        <v>36977</v>
      </c>
      <c r="F31" s="22">
        <v>42.5</v>
      </c>
      <c r="G31" s="29">
        <v>36.848817796593238</v>
      </c>
      <c r="H31" s="30">
        <f>ROUND(G31*1000, 0)</f>
        <v>36849</v>
      </c>
      <c r="J31" s="22">
        <v>42.5</v>
      </c>
      <c r="K31" s="29">
        <v>36.569946499400956</v>
      </c>
      <c r="L31" s="30">
        <f t="shared" si="1"/>
        <v>36570</v>
      </c>
      <c r="N31" s="26">
        <v>42.5</v>
      </c>
      <c r="O31" s="25">
        <v>36.240659027129354</v>
      </c>
      <c r="P31" s="30">
        <f t="shared" si="2"/>
        <v>36241</v>
      </c>
      <c r="Q31" s="24"/>
      <c r="R31" s="22">
        <v>42.5</v>
      </c>
      <c r="S31" s="29">
        <v>35.932291424021734</v>
      </c>
      <c r="T31" s="30">
        <f t="shared" si="3"/>
        <v>35932</v>
      </c>
      <c r="U31" s="24"/>
      <c r="V31" s="26">
        <v>42.5</v>
      </c>
      <c r="W31" s="25">
        <v>35.622294572122868</v>
      </c>
      <c r="X31" s="30">
        <f t="shared" si="4"/>
        <v>35622</v>
      </c>
      <c r="Y31" s="24"/>
      <c r="Z31" s="22">
        <v>42.5</v>
      </c>
      <c r="AA31" s="29">
        <v>35.20672102303584</v>
      </c>
      <c r="AB31" s="30">
        <f t="shared" si="5"/>
        <v>35207</v>
      </c>
      <c r="AC31" s="24"/>
      <c r="AD31" s="26">
        <v>42.5</v>
      </c>
      <c r="AE31" s="25">
        <v>35.03693961482103</v>
      </c>
      <c r="AF31" s="30">
        <f>ROUND(AE31*1000, 0)</f>
        <v>35037</v>
      </c>
      <c r="AG31" s="24"/>
      <c r="AH31" s="26">
        <v>42.5</v>
      </c>
      <c r="AI31" s="25">
        <v>34.508434079839148</v>
      </c>
      <c r="AJ31" s="30">
        <f t="shared" si="6"/>
        <v>34508</v>
      </c>
      <c r="AK31" s="24"/>
      <c r="AL31" s="26">
        <v>42.5</v>
      </c>
      <c r="AM31" s="25">
        <v>34.23076785354349</v>
      </c>
      <c r="AN31" s="30">
        <f t="shared" si="7"/>
        <v>34231</v>
      </c>
      <c r="AO31" s="24"/>
      <c r="AP31" s="26">
        <v>42.5</v>
      </c>
      <c r="AQ31" s="25">
        <v>33.866665993173235</v>
      </c>
      <c r="AR31" s="30">
        <f t="shared" si="8"/>
        <v>33867</v>
      </c>
      <c r="AS31" s="24"/>
    </row>
    <row r="32" spans="2:45">
      <c r="B32" s="22">
        <v>40</v>
      </c>
      <c r="C32" s="29">
        <v>36.912166563450562</v>
      </c>
      <c r="D32" s="30">
        <f t="shared" si="0"/>
        <v>36912</v>
      </c>
      <c r="F32" s="22">
        <v>40</v>
      </c>
      <c r="G32" s="29">
        <v>36.778863584726047</v>
      </c>
      <c r="H32" s="30">
        <f>ROUND(G32*1000, 0)</f>
        <v>36779</v>
      </c>
      <c r="J32" s="22">
        <v>40</v>
      </c>
      <c r="K32" s="29">
        <v>36.490321856766535</v>
      </c>
      <c r="L32" s="30">
        <f t="shared" si="1"/>
        <v>36490</v>
      </c>
      <c r="N32" s="26">
        <v>40</v>
      </c>
      <c r="O32" s="25">
        <v>36.150490370217582</v>
      </c>
      <c r="P32" s="30">
        <f t="shared" si="2"/>
        <v>36150</v>
      </c>
      <c r="Q32" s="24"/>
      <c r="R32" s="22">
        <v>40</v>
      </c>
      <c r="S32" s="29">
        <v>35.831903109210721</v>
      </c>
      <c r="T32" s="30">
        <f t="shared" si="3"/>
        <v>35832</v>
      </c>
      <c r="U32" s="24"/>
      <c r="V32" s="26">
        <v>40</v>
      </c>
      <c r="W32" s="25">
        <v>35.512262431590408</v>
      </c>
      <c r="X32" s="30">
        <f t="shared" si="4"/>
        <v>35512</v>
      </c>
      <c r="Y32" s="24"/>
      <c r="Z32" s="22">
        <v>40</v>
      </c>
      <c r="AA32" s="29">
        <v>35.081523060358734</v>
      </c>
      <c r="AB32" s="30">
        <f t="shared" si="5"/>
        <v>35082</v>
      </c>
      <c r="AC32" s="24"/>
      <c r="AD32" s="26">
        <v>40</v>
      </c>
      <c r="AE32" s="25">
        <v>34.905766838209047</v>
      </c>
      <c r="AF32" s="30">
        <f>ROUND(AE32*1000, 0)</f>
        <v>34906</v>
      </c>
      <c r="AG32" s="24"/>
      <c r="AH32" s="26">
        <v>40</v>
      </c>
      <c r="AI32" s="25">
        <v>34.339283534524156</v>
      </c>
      <c r="AJ32" s="30">
        <f t="shared" si="6"/>
        <v>34339</v>
      </c>
      <c r="AK32" s="24"/>
      <c r="AL32" s="26">
        <v>40</v>
      </c>
      <c r="AM32" s="25">
        <v>34.068133847069966</v>
      </c>
      <c r="AN32" s="30">
        <f t="shared" si="7"/>
        <v>34068</v>
      </c>
      <c r="AO32" s="24"/>
      <c r="AP32" s="26">
        <v>40</v>
      </c>
      <c r="AQ32" s="25">
        <v>33.717130981509186</v>
      </c>
      <c r="AR32" s="30">
        <f t="shared" si="8"/>
        <v>33717</v>
      </c>
      <c r="AS32" s="24"/>
    </row>
    <row r="33" spans="2:45">
      <c r="B33" s="22">
        <v>37.5</v>
      </c>
      <c r="C33" s="29">
        <v>36.895903313076367</v>
      </c>
      <c r="D33" s="30">
        <f t="shared" si="0"/>
        <v>36896</v>
      </c>
      <c r="F33" s="22">
        <v>37.5</v>
      </c>
      <c r="G33" s="29">
        <v>36.762486156922428</v>
      </c>
      <c r="H33" s="30">
        <f>ROUND(G33*1000, 0)</f>
        <v>36762</v>
      </c>
      <c r="J33" s="22">
        <v>37.5</v>
      </c>
      <c r="K33" s="29">
        <v>36.474646453577208</v>
      </c>
      <c r="L33" s="30">
        <f t="shared" si="1"/>
        <v>36475</v>
      </c>
      <c r="N33" s="26">
        <v>37.5</v>
      </c>
      <c r="O33" s="25">
        <v>36.135984151120141</v>
      </c>
      <c r="P33" s="30">
        <f t="shared" si="2"/>
        <v>36136</v>
      </c>
      <c r="Q33" s="24"/>
      <c r="R33" s="22">
        <v>37.5</v>
      </c>
      <c r="S33" s="29">
        <v>35.817512764035733</v>
      </c>
      <c r="T33" s="30">
        <f t="shared" si="3"/>
        <v>35818</v>
      </c>
      <c r="U33" s="24"/>
      <c r="V33" s="26">
        <v>37.5</v>
      </c>
      <c r="W33" s="25">
        <v>35.497954116638084</v>
      </c>
      <c r="X33" s="30">
        <f t="shared" si="4"/>
        <v>35498</v>
      </c>
      <c r="Y33" s="24"/>
      <c r="Z33" s="22">
        <v>37.5</v>
      </c>
      <c r="AA33" s="29">
        <v>35.067520648062803</v>
      </c>
      <c r="AB33" s="30">
        <f t="shared" si="5"/>
        <v>35068</v>
      </c>
      <c r="AC33" s="24"/>
      <c r="AD33" s="26">
        <v>37.5</v>
      </c>
      <c r="AE33" s="25">
        <v>34.891931356577743</v>
      </c>
      <c r="AF33" s="30">
        <f>ROUND(AE33*1000, 0)</f>
        <v>34892</v>
      </c>
      <c r="AG33" s="24"/>
      <c r="AH33" s="26">
        <v>37.5</v>
      </c>
      <c r="AI33" s="25">
        <v>34.304026932031626</v>
      </c>
      <c r="AJ33" s="30">
        <f t="shared" si="6"/>
        <v>34304</v>
      </c>
      <c r="AK33" s="24"/>
      <c r="AL33" s="26">
        <v>37.5</v>
      </c>
      <c r="AM33" s="25">
        <v>34.028724700611612</v>
      </c>
      <c r="AN33" s="30">
        <f t="shared" si="7"/>
        <v>34029</v>
      </c>
      <c r="AO33" s="24"/>
      <c r="AP33" s="26">
        <v>37.5</v>
      </c>
      <c r="AQ33" s="25">
        <v>33.682920473401744</v>
      </c>
      <c r="AR33" s="30">
        <f t="shared" si="8"/>
        <v>33683</v>
      </c>
      <c r="AS33" s="24"/>
    </row>
    <row r="34" spans="2:45">
      <c r="B34" s="22">
        <v>35</v>
      </c>
      <c r="C34" s="29">
        <v>36.866466538314121</v>
      </c>
      <c r="D34" s="30">
        <f t="shared" si="0"/>
        <v>36866</v>
      </c>
      <c r="F34" s="22">
        <v>35</v>
      </c>
      <c r="G34" s="29">
        <v>36.732465624365872</v>
      </c>
      <c r="H34" s="30">
        <f>ROUND(G34*1000, 0)</f>
        <v>36732</v>
      </c>
      <c r="J34" s="22">
        <v>35</v>
      </c>
      <c r="K34" s="29">
        <v>36.445413231687581</v>
      </c>
      <c r="L34" s="30">
        <f t="shared" si="1"/>
        <v>36445</v>
      </c>
      <c r="N34" s="26">
        <v>35</v>
      </c>
      <c r="O34" s="25">
        <v>36.108417956534424</v>
      </c>
      <c r="P34" s="30">
        <f t="shared" si="2"/>
        <v>36108</v>
      </c>
      <c r="Q34" s="24"/>
      <c r="R34" s="22">
        <v>35</v>
      </c>
      <c r="S34" s="29">
        <v>35.789705446929005</v>
      </c>
      <c r="T34" s="30">
        <f t="shared" si="3"/>
        <v>35790</v>
      </c>
      <c r="U34" s="24"/>
      <c r="V34" s="26">
        <v>35</v>
      </c>
      <c r="W34" s="25">
        <v>35.469935447665478</v>
      </c>
      <c r="X34" s="30">
        <f t="shared" si="4"/>
        <v>35470</v>
      </c>
      <c r="Y34" s="24"/>
      <c r="Z34" s="22">
        <v>35</v>
      </c>
      <c r="AA34" s="29">
        <v>35.039787254915723</v>
      </c>
      <c r="AB34" s="30">
        <f t="shared" si="5"/>
        <v>35040</v>
      </c>
      <c r="AC34" s="24"/>
      <c r="AD34" s="26">
        <v>35</v>
      </c>
      <c r="AE34" s="25">
        <v>34.864824515729644</v>
      </c>
      <c r="AF34" s="30">
        <f>ROUND(AE34*1000, 0)</f>
        <v>34865</v>
      </c>
      <c r="AG34" s="24"/>
      <c r="AH34" s="26">
        <v>35</v>
      </c>
      <c r="AI34" s="25">
        <v>34.260114214754189</v>
      </c>
      <c r="AJ34" s="30">
        <f t="shared" si="6"/>
        <v>34260</v>
      </c>
      <c r="AK34" s="24"/>
      <c r="AL34" s="26">
        <v>35</v>
      </c>
      <c r="AM34" s="25">
        <v>33.968826814100801</v>
      </c>
      <c r="AN34" s="30">
        <f t="shared" si="7"/>
        <v>33969</v>
      </c>
      <c r="AO34" s="24"/>
      <c r="AP34" s="26">
        <v>35</v>
      </c>
      <c r="AQ34" s="25">
        <v>33.619525896349145</v>
      </c>
      <c r="AR34" s="30">
        <f t="shared" si="8"/>
        <v>33620</v>
      </c>
      <c r="AS34" s="24"/>
    </row>
    <row r="35" spans="2:45">
      <c r="B35" s="22">
        <v>32.5</v>
      </c>
      <c r="C35" s="29">
        <v>36.84578825651981</v>
      </c>
      <c r="D35" s="30">
        <f t="shared" si="0"/>
        <v>36846</v>
      </c>
      <c r="F35" s="22">
        <v>32.5</v>
      </c>
      <c r="G35" s="29">
        <v>36.711967809689781</v>
      </c>
      <c r="H35" s="30">
        <f>ROUND(G35*1000, 0)</f>
        <v>36712</v>
      </c>
      <c r="J35" s="22">
        <v>32.5</v>
      </c>
      <c r="K35" s="29">
        <v>36.423122268906575</v>
      </c>
      <c r="L35" s="30">
        <f t="shared" si="1"/>
        <v>36423</v>
      </c>
      <c r="N35" s="26">
        <v>32.5</v>
      </c>
      <c r="O35" s="25">
        <v>36.083227401188161</v>
      </c>
      <c r="P35" s="30">
        <f t="shared" si="2"/>
        <v>36083</v>
      </c>
      <c r="Q35" s="24"/>
      <c r="R35" s="22">
        <v>32.5</v>
      </c>
      <c r="S35" s="29">
        <v>35.762698519307797</v>
      </c>
      <c r="T35" s="30">
        <f t="shared" si="3"/>
        <v>35763</v>
      </c>
      <c r="U35" s="24"/>
      <c r="V35" s="26">
        <v>32.5</v>
      </c>
      <c r="W35" s="25">
        <v>35.440734483943288</v>
      </c>
      <c r="X35" s="30">
        <f t="shared" si="4"/>
        <v>35441</v>
      </c>
      <c r="Y35" s="24"/>
      <c r="Z35" s="22">
        <v>32.5</v>
      </c>
      <c r="AA35" s="29">
        <v>35.011794998573677</v>
      </c>
      <c r="AB35" s="30">
        <f t="shared" si="5"/>
        <v>35012</v>
      </c>
      <c r="AC35" s="24"/>
      <c r="AD35" s="26">
        <v>32.5</v>
      </c>
      <c r="AE35" s="25">
        <v>34.839286441455499</v>
      </c>
      <c r="AF35" s="30">
        <f>ROUND(AE35*1000, 0)</f>
        <v>34839</v>
      </c>
      <c r="AG35" s="24"/>
      <c r="AH35" s="26">
        <v>32.5</v>
      </c>
      <c r="AI35" s="25">
        <v>34.227414765200905</v>
      </c>
      <c r="AJ35" s="30">
        <f t="shared" si="6"/>
        <v>34227</v>
      </c>
      <c r="AK35" s="24"/>
      <c r="AL35" s="26">
        <v>32.5</v>
      </c>
      <c r="AM35" s="25">
        <v>33.919200713493396</v>
      </c>
      <c r="AN35" s="30">
        <f t="shared" si="7"/>
        <v>33919</v>
      </c>
      <c r="AO35" s="24"/>
      <c r="AP35" s="26">
        <v>32.5</v>
      </c>
      <c r="AQ35" s="25">
        <v>33.565595344633408</v>
      </c>
      <c r="AR35" s="30">
        <f t="shared" si="8"/>
        <v>33566</v>
      </c>
      <c r="AS35" s="24"/>
    </row>
    <row r="36" spans="2:45">
      <c r="B36" s="22">
        <v>30</v>
      </c>
      <c r="C36" s="29">
        <v>36.821279847837133</v>
      </c>
      <c r="D36" s="30">
        <f t="shared" si="0"/>
        <v>36821</v>
      </c>
      <c r="F36" s="22">
        <v>30</v>
      </c>
      <c r="G36" s="29">
        <v>36.688836905809985</v>
      </c>
      <c r="H36" s="30">
        <f>ROUND(G36*1000, 0)</f>
        <v>36689</v>
      </c>
      <c r="J36" s="22">
        <v>30</v>
      </c>
      <c r="K36" s="29">
        <v>36.39606189263295</v>
      </c>
      <c r="L36" s="30">
        <f t="shared" si="1"/>
        <v>36396</v>
      </c>
      <c r="N36" s="26">
        <v>30</v>
      </c>
      <c r="O36" s="25">
        <v>36.049046169404853</v>
      </c>
      <c r="P36" s="30">
        <f t="shared" si="2"/>
        <v>36049</v>
      </c>
      <c r="Q36" s="24"/>
      <c r="R36" s="22">
        <v>30</v>
      </c>
      <c r="S36" s="29">
        <v>35.725487761103793</v>
      </c>
      <c r="T36" s="30">
        <f t="shared" si="3"/>
        <v>35725</v>
      </c>
      <c r="U36" s="24"/>
      <c r="V36" s="26">
        <v>30</v>
      </c>
      <c r="W36" s="25">
        <v>35.39957146871852</v>
      </c>
      <c r="X36" s="30">
        <f t="shared" si="4"/>
        <v>35400</v>
      </c>
      <c r="Y36" s="24"/>
      <c r="Z36" s="22">
        <v>30</v>
      </c>
      <c r="AA36" s="29">
        <v>34.973294339871359</v>
      </c>
      <c r="AB36" s="30">
        <f t="shared" si="5"/>
        <v>34973</v>
      </c>
      <c r="AC36" s="24"/>
      <c r="AD36" s="26">
        <v>30</v>
      </c>
      <c r="AE36" s="25">
        <v>34.805039332541078</v>
      </c>
      <c r="AF36" s="30">
        <f>ROUND(AE36*1000, 0)</f>
        <v>34805</v>
      </c>
      <c r="AG36" s="24"/>
      <c r="AH36" s="26">
        <v>30</v>
      </c>
      <c r="AI36" s="25">
        <v>34.206142516809265</v>
      </c>
      <c r="AJ36" s="30">
        <f t="shared" si="6"/>
        <v>34206</v>
      </c>
      <c r="AK36" s="24"/>
      <c r="AL36" s="26">
        <v>30</v>
      </c>
      <c r="AM36" s="25">
        <v>33.89589605154287</v>
      </c>
      <c r="AN36" s="30">
        <f t="shared" si="7"/>
        <v>33896</v>
      </c>
      <c r="AO36" s="24"/>
      <c r="AP36" s="26">
        <v>30</v>
      </c>
      <c r="AQ36" s="25">
        <v>33.521765709755009</v>
      </c>
      <c r="AR36" s="30">
        <f t="shared" si="8"/>
        <v>33522</v>
      </c>
      <c r="AS36" s="24"/>
    </row>
    <row r="37" spans="2:45">
      <c r="B37" s="22">
        <v>27.5</v>
      </c>
      <c r="C37" s="29">
        <v>36.764956707611788</v>
      </c>
      <c r="D37" s="30">
        <f t="shared" si="0"/>
        <v>36765</v>
      </c>
      <c r="F37" s="22">
        <v>27.5</v>
      </c>
      <c r="G37" s="29">
        <v>36.632994239295464</v>
      </c>
      <c r="H37" s="30">
        <f>ROUND(G37*1000, 0)</f>
        <v>36633</v>
      </c>
      <c r="J37" s="22">
        <v>27.5</v>
      </c>
      <c r="K37" s="29">
        <v>36.335348281663208</v>
      </c>
      <c r="L37" s="30">
        <f t="shared" si="1"/>
        <v>36335</v>
      </c>
      <c r="N37" s="26">
        <v>27.5</v>
      </c>
      <c r="O37" s="25">
        <v>35.980463658645178</v>
      </c>
      <c r="P37" s="30">
        <f t="shared" si="2"/>
        <v>35980</v>
      </c>
      <c r="Q37" s="24"/>
      <c r="R37" s="22">
        <v>27.5</v>
      </c>
      <c r="S37" s="29">
        <v>35.653675635962841</v>
      </c>
      <c r="T37" s="30">
        <f t="shared" si="3"/>
        <v>35654</v>
      </c>
      <c r="U37" s="24"/>
      <c r="V37" s="26">
        <v>27.5</v>
      </c>
      <c r="W37" s="25">
        <v>35.324080866592581</v>
      </c>
      <c r="X37" s="30">
        <f t="shared" si="4"/>
        <v>35324</v>
      </c>
      <c r="Y37" s="24"/>
      <c r="Z37" s="22">
        <v>27.5</v>
      </c>
      <c r="AA37" s="29">
        <v>34.896324448374436</v>
      </c>
      <c r="AB37" s="30">
        <f t="shared" si="5"/>
        <v>34896</v>
      </c>
      <c r="AC37" s="24"/>
      <c r="AD37" s="26">
        <v>27.5</v>
      </c>
      <c r="AE37" s="25">
        <v>34.728723476048295</v>
      </c>
      <c r="AF37" s="30">
        <f>ROUND(AE37*1000, 0)</f>
        <v>34729</v>
      </c>
      <c r="AG37" s="24"/>
      <c r="AH37" s="26">
        <v>27.5</v>
      </c>
      <c r="AI37" s="25">
        <v>34.151047105216875</v>
      </c>
      <c r="AJ37" s="30">
        <f t="shared" si="6"/>
        <v>34151</v>
      </c>
      <c r="AK37" s="24"/>
      <c r="AL37" s="26">
        <v>27.5</v>
      </c>
      <c r="AM37" s="25">
        <v>33.839699116235053</v>
      </c>
      <c r="AN37" s="30">
        <f t="shared" si="7"/>
        <v>33840</v>
      </c>
      <c r="AO37" s="24"/>
      <c r="AP37" s="26">
        <v>27.5</v>
      </c>
      <c r="AQ37" s="25">
        <v>33.444030018905593</v>
      </c>
      <c r="AR37" s="30">
        <f t="shared" si="8"/>
        <v>33444</v>
      </c>
      <c r="AS37" s="24"/>
    </row>
    <row r="38" spans="2:45">
      <c r="B38" s="22">
        <v>25</v>
      </c>
      <c r="C38" s="29">
        <v>36.680953369464255</v>
      </c>
      <c r="D38" s="30">
        <f t="shared" si="0"/>
        <v>36681</v>
      </c>
      <c r="F38" s="22">
        <v>25</v>
      </c>
      <c r="G38" s="29">
        <v>36.549028931041633</v>
      </c>
      <c r="H38" s="30">
        <f>ROUND(G38*1000, 0)</f>
        <v>36549</v>
      </c>
      <c r="J38" s="22">
        <v>25</v>
      </c>
      <c r="K38" s="29">
        <v>36.24570791840636</v>
      </c>
      <c r="L38" s="30">
        <f t="shared" si="1"/>
        <v>36246</v>
      </c>
      <c r="N38" s="26">
        <v>25</v>
      </c>
      <c r="O38" s="25">
        <v>35.882062748966675</v>
      </c>
      <c r="P38" s="30">
        <f t="shared" si="2"/>
        <v>35882</v>
      </c>
      <c r="Q38" s="24"/>
      <c r="R38" s="22">
        <v>25</v>
      </c>
      <c r="S38" s="29">
        <v>35.552088046509617</v>
      </c>
      <c r="T38" s="30">
        <f t="shared" si="3"/>
        <v>35552</v>
      </c>
      <c r="U38" s="24"/>
      <c r="V38" s="26">
        <v>25</v>
      </c>
      <c r="W38" s="25">
        <v>35.219197630539</v>
      </c>
      <c r="X38" s="30">
        <f t="shared" si="4"/>
        <v>35219</v>
      </c>
      <c r="Y38" s="24"/>
      <c r="Z38" s="22">
        <v>25</v>
      </c>
      <c r="AA38" s="29">
        <v>34.78413582120303</v>
      </c>
      <c r="AB38" s="30">
        <f t="shared" si="5"/>
        <v>34784</v>
      </c>
      <c r="AC38" s="24"/>
      <c r="AD38" s="26">
        <v>25</v>
      </c>
      <c r="AE38" s="25">
        <v>34.611154610132381</v>
      </c>
      <c r="AF38" s="30">
        <f>ROUND(AE38*1000, 0)</f>
        <v>34611</v>
      </c>
      <c r="AG38" s="24"/>
      <c r="AH38" s="26">
        <v>25</v>
      </c>
      <c r="AI38" s="25">
        <v>34.050185849550346</v>
      </c>
      <c r="AJ38" s="30">
        <f t="shared" si="6"/>
        <v>34050</v>
      </c>
      <c r="AK38" s="24"/>
      <c r="AL38" s="26">
        <v>25</v>
      </c>
      <c r="AM38" s="25">
        <v>33.72770187693618</v>
      </c>
      <c r="AN38" s="30">
        <f t="shared" si="7"/>
        <v>33728</v>
      </c>
      <c r="AO38" s="24"/>
      <c r="AP38" s="26">
        <v>25</v>
      </c>
      <c r="AQ38" s="25">
        <v>33.329448492048648</v>
      </c>
      <c r="AR38" s="30">
        <f t="shared" si="8"/>
        <v>33329</v>
      </c>
      <c r="AS38" s="24"/>
    </row>
    <row r="39" spans="2:45">
      <c r="B39" s="22">
        <v>22.5</v>
      </c>
      <c r="C39" s="29">
        <v>36.581174323674261</v>
      </c>
      <c r="D39" s="30">
        <f t="shared" si="0"/>
        <v>36581</v>
      </c>
      <c r="F39" s="22">
        <v>22.5</v>
      </c>
      <c r="G39" s="29">
        <v>36.457096373728923</v>
      </c>
      <c r="H39" s="30">
        <f>ROUND(G39*1000, 0)</f>
        <v>36457</v>
      </c>
      <c r="J39" s="22">
        <v>22.5</v>
      </c>
      <c r="K39" s="29">
        <v>36.150593583320713</v>
      </c>
      <c r="L39" s="30">
        <f t="shared" si="1"/>
        <v>36151</v>
      </c>
      <c r="N39" s="26">
        <v>22.5</v>
      </c>
      <c r="O39" s="25">
        <v>35.775927074380782</v>
      </c>
      <c r="P39" s="30">
        <f t="shared" si="2"/>
        <v>35776</v>
      </c>
      <c r="Q39" s="24"/>
      <c r="R39" s="22">
        <v>22.5</v>
      </c>
      <c r="S39" s="29">
        <v>35.444648331588844</v>
      </c>
      <c r="T39" s="30">
        <f t="shared" si="3"/>
        <v>35445</v>
      </c>
      <c r="U39" s="24"/>
      <c r="V39" s="26">
        <v>22.5</v>
      </c>
      <c r="W39" s="25">
        <v>35.107250255779022</v>
      </c>
      <c r="X39" s="30">
        <f t="shared" si="4"/>
        <v>35107</v>
      </c>
      <c r="Y39" s="24"/>
      <c r="Z39" s="22">
        <v>22.5</v>
      </c>
      <c r="AA39" s="29">
        <v>34.665446426708435</v>
      </c>
      <c r="AB39" s="30">
        <f t="shared" si="5"/>
        <v>34665</v>
      </c>
      <c r="AC39" s="24"/>
      <c r="AD39" s="26">
        <v>22.5</v>
      </c>
      <c r="AE39" s="25">
        <v>34.47972515900284</v>
      </c>
      <c r="AF39" s="30">
        <f>ROUND(AE39*1000, 0)</f>
        <v>34480</v>
      </c>
      <c r="AG39" s="24"/>
      <c r="AH39" s="26">
        <v>22.5</v>
      </c>
      <c r="AI39" s="25">
        <v>33.931146951736388</v>
      </c>
      <c r="AJ39" s="30">
        <f t="shared" si="6"/>
        <v>33931</v>
      </c>
      <c r="AK39" s="24"/>
      <c r="AL39" s="26">
        <v>22.5</v>
      </c>
      <c r="AM39" s="25">
        <v>33.588272613436878</v>
      </c>
      <c r="AN39" s="30">
        <f t="shared" si="7"/>
        <v>33588</v>
      </c>
      <c r="AO39" s="24"/>
      <c r="AP39" s="26">
        <v>22.5</v>
      </c>
      <c r="AQ39" s="25">
        <v>33.202744678943581</v>
      </c>
      <c r="AR39" s="30">
        <f t="shared" si="8"/>
        <v>33203</v>
      </c>
      <c r="AS39" s="24"/>
    </row>
    <row r="40" spans="2:45">
      <c r="B40" s="22">
        <v>20</v>
      </c>
      <c r="C40" s="29">
        <v>36.455618641249501</v>
      </c>
      <c r="D40" s="30">
        <f t="shared" si="0"/>
        <v>36456</v>
      </c>
      <c r="F40" s="22">
        <v>20</v>
      </c>
      <c r="G40" s="29">
        <v>36.345174873124421</v>
      </c>
      <c r="H40" s="30">
        <f>ROUND(G40*1000, 0)</f>
        <v>36345</v>
      </c>
      <c r="J40" s="22">
        <v>20</v>
      </c>
      <c r="K40" s="29">
        <v>36.038404978126245</v>
      </c>
      <c r="L40" s="30">
        <f t="shared" si="1"/>
        <v>36038</v>
      </c>
      <c r="N40" s="26">
        <v>20</v>
      </c>
      <c r="O40" s="25">
        <v>35.652682389395935</v>
      </c>
      <c r="P40" s="30">
        <f t="shared" si="2"/>
        <v>35653</v>
      </c>
      <c r="Q40" s="24"/>
      <c r="R40" s="22">
        <v>20</v>
      </c>
      <c r="S40" s="29">
        <v>35.322280275104205</v>
      </c>
      <c r="T40" s="30">
        <f t="shared" si="3"/>
        <v>35322</v>
      </c>
      <c r="U40" s="24"/>
      <c r="V40" s="26">
        <v>20</v>
      </c>
      <c r="W40" s="25">
        <v>34.980341509924429</v>
      </c>
      <c r="X40" s="30">
        <f t="shared" si="4"/>
        <v>34980</v>
      </c>
      <c r="Y40" s="24"/>
      <c r="Z40" s="22">
        <v>20</v>
      </c>
      <c r="AA40" s="29">
        <v>34.534695101359034</v>
      </c>
      <c r="AB40" s="30">
        <f t="shared" si="5"/>
        <v>34535</v>
      </c>
      <c r="AC40" s="24"/>
      <c r="AD40" s="26">
        <v>20</v>
      </c>
      <c r="AE40" s="25">
        <v>34.332989332600583</v>
      </c>
      <c r="AF40" s="30">
        <f>ROUND(AE40*1000, 0)</f>
        <v>34333</v>
      </c>
      <c r="AG40" s="24"/>
      <c r="AH40" s="26">
        <v>20</v>
      </c>
      <c r="AI40" s="25">
        <v>33.790946797615646</v>
      </c>
      <c r="AJ40" s="30">
        <f t="shared" si="6"/>
        <v>33791</v>
      </c>
      <c r="AK40" s="24"/>
      <c r="AL40" s="26">
        <v>20</v>
      </c>
      <c r="AM40" s="25">
        <v>33.43053547763882</v>
      </c>
      <c r="AN40" s="30">
        <f t="shared" si="7"/>
        <v>33431</v>
      </c>
      <c r="AO40" s="24"/>
      <c r="AP40" s="26">
        <v>20</v>
      </c>
      <c r="AQ40" s="25">
        <v>33.057045983538522</v>
      </c>
      <c r="AR40" s="30">
        <f t="shared" si="8"/>
        <v>33057</v>
      </c>
      <c r="AS40" s="24"/>
    </row>
    <row r="41" spans="2:45">
      <c r="B41" s="22">
        <v>17.5</v>
      </c>
      <c r="C41" s="29">
        <v>36.293956477778075</v>
      </c>
      <c r="D41" s="30">
        <f t="shared" si="0"/>
        <v>36294</v>
      </c>
      <c r="F41" s="22">
        <v>17.5</v>
      </c>
      <c r="G41" s="29">
        <v>36.203444015741084</v>
      </c>
      <c r="H41" s="30">
        <f>ROUND(G41*1000, 0)</f>
        <v>36203</v>
      </c>
      <c r="J41" s="22">
        <v>17.5</v>
      </c>
      <c r="K41" s="29">
        <v>35.899962214851534</v>
      </c>
      <c r="L41" s="30">
        <f t="shared" si="1"/>
        <v>35900</v>
      </c>
      <c r="N41" s="26">
        <v>17.5</v>
      </c>
      <c r="O41" s="25">
        <v>35.503736481919574</v>
      </c>
      <c r="P41" s="30">
        <f t="shared" si="2"/>
        <v>35504</v>
      </c>
      <c r="Q41" s="24"/>
      <c r="R41" s="22">
        <v>17.5</v>
      </c>
      <c r="S41" s="29">
        <v>35.17774794645058</v>
      </c>
      <c r="T41" s="30">
        <f t="shared" si="3"/>
        <v>35178</v>
      </c>
      <c r="U41" s="24"/>
      <c r="V41" s="26">
        <v>17.5</v>
      </c>
      <c r="W41" s="25">
        <v>34.832722080874397</v>
      </c>
      <c r="X41" s="30">
        <f t="shared" si="4"/>
        <v>34833</v>
      </c>
      <c r="Y41" s="24"/>
      <c r="Z41" s="22">
        <v>17.5</v>
      </c>
      <c r="AA41" s="29">
        <v>34.386697532275257</v>
      </c>
      <c r="AB41" s="30">
        <f t="shared" si="5"/>
        <v>34387</v>
      </c>
      <c r="AC41" s="24"/>
      <c r="AD41" s="26">
        <v>17.5</v>
      </c>
      <c r="AE41" s="25">
        <v>34.165308832873947</v>
      </c>
      <c r="AF41" s="30">
        <f>ROUND(AE41*1000, 0)</f>
        <v>34165</v>
      </c>
      <c r="AG41" s="24"/>
      <c r="AH41" s="26">
        <v>17.5</v>
      </c>
      <c r="AI41" s="25">
        <v>33.608636779087767</v>
      </c>
      <c r="AJ41" s="30">
        <f t="shared" si="6"/>
        <v>33609</v>
      </c>
      <c r="AK41" s="24"/>
      <c r="AL41" s="26">
        <v>17.5</v>
      </c>
      <c r="AM41" s="25">
        <v>33.25071610567079</v>
      </c>
      <c r="AN41" s="30">
        <f t="shared" si="7"/>
        <v>33251</v>
      </c>
      <c r="AO41" s="24"/>
      <c r="AP41" s="26">
        <v>17.5</v>
      </c>
      <c r="AQ41" s="25">
        <v>32.877174772765962</v>
      </c>
      <c r="AR41" s="30">
        <f t="shared" si="8"/>
        <v>32877</v>
      </c>
      <c r="AS41" s="24"/>
    </row>
    <row r="42" spans="2:45">
      <c r="B42" s="22">
        <v>15</v>
      </c>
      <c r="C42" s="29">
        <v>36.068277310900335</v>
      </c>
      <c r="D42" s="30">
        <f t="shared" si="0"/>
        <v>36068</v>
      </c>
      <c r="F42" s="22">
        <v>15</v>
      </c>
      <c r="G42" s="29">
        <v>36.009552696050392</v>
      </c>
      <c r="H42" s="30">
        <f>ROUND(G42*1000, 0)</f>
        <v>36010</v>
      </c>
      <c r="J42" s="22">
        <v>15</v>
      </c>
      <c r="K42" s="29">
        <v>35.713300672389401</v>
      </c>
      <c r="L42" s="30">
        <f t="shared" si="1"/>
        <v>35713</v>
      </c>
      <c r="N42" s="26">
        <v>15</v>
      </c>
      <c r="O42" s="25">
        <v>35.303378700659174</v>
      </c>
      <c r="P42" s="30">
        <f t="shared" si="2"/>
        <v>35303</v>
      </c>
      <c r="Q42" s="24"/>
      <c r="R42" s="22">
        <v>15</v>
      </c>
      <c r="S42" s="29">
        <v>34.984237996646179</v>
      </c>
      <c r="T42" s="30">
        <f t="shared" si="3"/>
        <v>34984</v>
      </c>
      <c r="U42" s="24"/>
      <c r="V42" s="26">
        <v>15</v>
      </c>
      <c r="W42" s="25">
        <v>34.633690778040304</v>
      </c>
      <c r="X42" s="30">
        <f t="shared" si="4"/>
        <v>34634</v>
      </c>
      <c r="Y42" s="24"/>
      <c r="Z42" s="22">
        <v>15</v>
      </c>
      <c r="AA42" s="29">
        <v>34.192423764373252</v>
      </c>
      <c r="AB42" s="30">
        <f t="shared" si="5"/>
        <v>34192</v>
      </c>
      <c r="AC42" s="24"/>
      <c r="AD42" s="26">
        <v>15</v>
      </c>
      <c r="AE42" s="25">
        <v>33.945161889233752</v>
      </c>
      <c r="AF42" s="30">
        <f>ROUND(AE42*1000, 0)</f>
        <v>33945</v>
      </c>
      <c r="AG42" s="24"/>
      <c r="AH42" s="26">
        <v>15</v>
      </c>
      <c r="AI42" s="25">
        <v>33.365435931247063</v>
      </c>
      <c r="AJ42" s="30">
        <f t="shared" si="6"/>
        <v>33365</v>
      </c>
      <c r="AK42" s="24"/>
      <c r="AL42" s="26">
        <v>15</v>
      </c>
      <c r="AM42" s="25">
        <v>33.016395522367084</v>
      </c>
      <c r="AN42" s="30">
        <f t="shared" si="7"/>
        <v>33016</v>
      </c>
      <c r="AO42" s="24"/>
      <c r="AP42" s="26">
        <v>15</v>
      </c>
      <c r="AQ42" s="25">
        <v>32.636744887734004</v>
      </c>
      <c r="AR42" s="30">
        <f t="shared" si="8"/>
        <v>32637</v>
      </c>
      <c r="AS42" s="24"/>
    </row>
    <row r="43" spans="2:45">
      <c r="B43" s="22">
        <v>12.5</v>
      </c>
      <c r="C43" s="29">
        <v>35.934038104545628</v>
      </c>
      <c r="D43" s="30">
        <f t="shared" si="0"/>
        <v>35934</v>
      </c>
      <c r="F43" s="22">
        <v>12.5</v>
      </c>
      <c r="G43" s="29">
        <v>35.905023621969903</v>
      </c>
      <c r="H43" s="30">
        <f>ROUND(G43*1000, 0)</f>
        <v>35905</v>
      </c>
      <c r="J43" s="22">
        <v>12.5</v>
      </c>
      <c r="K43" s="29">
        <v>35.612837014281467</v>
      </c>
      <c r="L43" s="30">
        <f t="shared" si="1"/>
        <v>35613</v>
      </c>
      <c r="N43" s="26">
        <v>12.5</v>
      </c>
      <c r="O43" s="25">
        <v>35.185972771541081</v>
      </c>
      <c r="P43" s="30">
        <f t="shared" si="2"/>
        <v>35186</v>
      </c>
      <c r="Q43" s="24"/>
      <c r="R43" s="22">
        <v>12.5</v>
      </c>
      <c r="S43" s="29">
        <v>34.865140678868322</v>
      </c>
      <c r="T43" s="30">
        <f t="shared" si="3"/>
        <v>34865</v>
      </c>
      <c r="U43" s="24"/>
      <c r="V43" s="26">
        <v>12.5</v>
      </c>
      <c r="W43" s="25">
        <v>34.499085489326283</v>
      </c>
      <c r="X43" s="30">
        <f t="shared" si="4"/>
        <v>34499</v>
      </c>
      <c r="Y43" s="24"/>
      <c r="Z43" s="22">
        <v>12.5</v>
      </c>
      <c r="AA43" s="29">
        <v>34.057759686186309</v>
      </c>
      <c r="AB43" s="30">
        <f t="shared" si="5"/>
        <v>34058</v>
      </c>
      <c r="AC43" s="24"/>
      <c r="AD43" s="26">
        <v>12.5</v>
      </c>
      <c r="AE43" s="25">
        <v>33.784803557126288</v>
      </c>
      <c r="AF43" s="30">
        <f>ROUND(AE43*1000, 0)</f>
        <v>33785</v>
      </c>
      <c r="AG43" s="24"/>
      <c r="AH43" s="26">
        <v>12.5</v>
      </c>
      <c r="AI43" s="25">
        <v>33.22088215630891</v>
      </c>
      <c r="AJ43" s="30">
        <f t="shared" si="6"/>
        <v>33221</v>
      </c>
      <c r="AK43" s="24"/>
      <c r="AL43" s="26">
        <v>12.5</v>
      </c>
      <c r="AM43" s="25">
        <v>32.864646484487388</v>
      </c>
      <c r="AN43" s="30">
        <f t="shared" si="7"/>
        <v>32865</v>
      </c>
      <c r="AO43" s="24"/>
      <c r="AP43" s="26">
        <v>12.5</v>
      </c>
      <c r="AQ43" s="25">
        <v>32.472460574507714</v>
      </c>
      <c r="AR43" s="30">
        <f t="shared" si="8"/>
        <v>32472</v>
      </c>
      <c r="AS43" s="24"/>
    </row>
    <row r="44" spans="2:45">
      <c r="B44" s="22">
        <v>10</v>
      </c>
      <c r="C44" s="29">
        <v>35.588051864625022</v>
      </c>
      <c r="D44" s="30">
        <f t="shared" si="0"/>
        <v>35588</v>
      </c>
      <c r="F44" s="22">
        <v>10</v>
      </c>
      <c r="G44" s="29">
        <v>35.567114506652352</v>
      </c>
      <c r="H44" s="30">
        <f>ROUND(G44*1000, 0)</f>
        <v>35567</v>
      </c>
      <c r="J44" s="22">
        <v>10</v>
      </c>
      <c r="K44" s="29">
        <v>35.271631085846423</v>
      </c>
      <c r="L44" s="30">
        <f t="shared" si="1"/>
        <v>35272</v>
      </c>
      <c r="N44" s="26">
        <v>10</v>
      </c>
      <c r="O44" s="25">
        <v>34.833388452562126</v>
      </c>
      <c r="P44" s="30">
        <f t="shared" si="2"/>
        <v>34833</v>
      </c>
      <c r="Q44" s="24"/>
      <c r="R44" s="22">
        <v>10</v>
      </c>
      <c r="S44" s="29">
        <v>34.505288635163211</v>
      </c>
      <c r="T44" s="30">
        <f t="shared" si="3"/>
        <v>34505</v>
      </c>
      <c r="U44" s="24"/>
      <c r="V44" s="26">
        <v>10</v>
      </c>
      <c r="W44" s="25">
        <v>34.126679928113113</v>
      </c>
      <c r="X44" s="30">
        <f t="shared" si="4"/>
        <v>34127</v>
      </c>
      <c r="Y44" s="24"/>
      <c r="Z44" s="22">
        <v>10</v>
      </c>
      <c r="AA44" s="29">
        <v>33.675044697711023</v>
      </c>
      <c r="AB44" s="30">
        <f t="shared" si="5"/>
        <v>33675</v>
      </c>
      <c r="AC44" s="24"/>
      <c r="AD44" s="26">
        <v>10</v>
      </c>
      <c r="AE44" s="25">
        <v>33.387122032571419</v>
      </c>
      <c r="AF44" s="30">
        <f>ROUND(AE44*1000, 0)</f>
        <v>33387</v>
      </c>
      <c r="AG44" s="24"/>
      <c r="AH44" s="26">
        <v>10</v>
      </c>
      <c r="AI44" s="25">
        <v>32.837167403165793</v>
      </c>
      <c r="AJ44" s="30">
        <f t="shared" si="6"/>
        <v>32837</v>
      </c>
      <c r="AK44" s="24"/>
      <c r="AL44" s="26">
        <v>10</v>
      </c>
      <c r="AM44" s="25">
        <v>32.449952765647417</v>
      </c>
      <c r="AN44" s="30">
        <f t="shared" si="7"/>
        <v>32450</v>
      </c>
      <c r="AO44" s="24"/>
      <c r="AP44" s="26">
        <v>10</v>
      </c>
      <c r="AQ44" s="25">
        <v>32.042159496231399</v>
      </c>
      <c r="AR44" s="30">
        <f t="shared" si="8"/>
        <v>32042</v>
      </c>
      <c r="AS44" s="24"/>
    </row>
    <row r="45" spans="2:45">
      <c r="B45" s="22">
        <v>7.5</v>
      </c>
      <c r="C45" s="29">
        <v>35.380526885171371</v>
      </c>
      <c r="D45" s="30">
        <f t="shared" si="0"/>
        <v>35381</v>
      </c>
      <c r="F45" s="22">
        <v>7.5</v>
      </c>
      <c r="G45" s="29">
        <v>35.358750732596093</v>
      </c>
      <c r="H45" s="30">
        <f>ROUND(G45*1000, 0)</f>
        <v>35359</v>
      </c>
      <c r="J45" s="22">
        <v>7.5</v>
      </c>
      <c r="K45" s="29">
        <v>35.055283962540734</v>
      </c>
      <c r="L45" s="30">
        <f t="shared" si="1"/>
        <v>35055</v>
      </c>
      <c r="N45" s="26">
        <v>7.5</v>
      </c>
      <c r="O45" s="25">
        <v>34.605414158504722</v>
      </c>
      <c r="P45" s="30">
        <f t="shared" si="2"/>
        <v>34605</v>
      </c>
      <c r="Q45" s="24"/>
      <c r="R45" s="22">
        <v>7.5</v>
      </c>
      <c r="S45" s="29">
        <v>34.259929170175127</v>
      </c>
      <c r="T45" s="30">
        <f t="shared" si="3"/>
        <v>34260</v>
      </c>
      <c r="U45" s="24"/>
      <c r="V45" s="26">
        <v>7.5</v>
      </c>
      <c r="W45" s="25">
        <v>33.859821922267358</v>
      </c>
      <c r="X45" s="30">
        <f t="shared" si="4"/>
        <v>33860</v>
      </c>
      <c r="Y45" s="24"/>
      <c r="Z45" s="22">
        <v>7.5</v>
      </c>
      <c r="AA45" s="29">
        <v>33.381729970338526</v>
      </c>
      <c r="AB45" s="30">
        <f t="shared" si="5"/>
        <v>33382</v>
      </c>
      <c r="AC45" s="24"/>
      <c r="AD45" s="26">
        <v>7.5</v>
      </c>
      <c r="AE45" s="25">
        <v>33.072820776760047</v>
      </c>
      <c r="AF45" s="30">
        <f>ROUND(AE45*1000, 0)</f>
        <v>33073</v>
      </c>
      <c r="AG45" s="24"/>
      <c r="AH45" s="26">
        <v>7.5</v>
      </c>
      <c r="AI45" s="25">
        <v>32.578193861385074</v>
      </c>
      <c r="AJ45" s="30">
        <f t="shared" si="6"/>
        <v>32578</v>
      </c>
      <c r="AK45" s="24"/>
      <c r="AL45" s="26">
        <v>7.5</v>
      </c>
      <c r="AM45" s="25">
        <v>32.082229534233726</v>
      </c>
      <c r="AN45" s="30">
        <f t="shared" si="7"/>
        <v>32082</v>
      </c>
      <c r="AO45" s="24"/>
      <c r="AP45" s="26">
        <v>7.5</v>
      </c>
      <c r="AQ45" s="25">
        <v>31.652106385463586</v>
      </c>
      <c r="AR45" s="30">
        <f t="shared" si="8"/>
        <v>31652</v>
      </c>
      <c r="AS45" s="24"/>
    </row>
    <row r="46" spans="2:45">
      <c r="B46" s="22">
        <v>5</v>
      </c>
      <c r="C46" s="29">
        <v>35.058692278388428</v>
      </c>
      <c r="D46" s="30">
        <f t="shared" si="0"/>
        <v>35059</v>
      </c>
      <c r="F46" s="22">
        <v>5</v>
      </c>
      <c r="G46" s="29">
        <v>35.04163085104755</v>
      </c>
      <c r="H46" s="30">
        <f>ROUND(G46*1000, 0)</f>
        <v>35042</v>
      </c>
      <c r="J46" s="22">
        <v>5</v>
      </c>
      <c r="K46" s="29">
        <v>34.728932791639146</v>
      </c>
      <c r="L46" s="30">
        <f t="shared" si="1"/>
        <v>34729</v>
      </c>
      <c r="N46" s="26">
        <v>5</v>
      </c>
      <c r="O46" s="25">
        <v>34.261179891588519</v>
      </c>
      <c r="P46" s="30">
        <f t="shared" si="2"/>
        <v>34261</v>
      </c>
      <c r="Q46" s="24"/>
      <c r="R46" s="22">
        <v>5</v>
      </c>
      <c r="S46" s="29">
        <v>33.890742917752384</v>
      </c>
      <c r="T46" s="30">
        <f t="shared" si="3"/>
        <v>33891</v>
      </c>
      <c r="U46" s="24"/>
      <c r="V46" s="26">
        <v>5</v>
      </c>
      <c r="W46" s="25">
        <v>33.456896585142374</v>
      </c>
      <c r="X46" s="30">
        <f t="shared" si="4"/>
        <v>33457</v>
      </c>
      <c r="Y46" s="24"/>
      <c r="Z46" s="22">
        <v>5</v>
      </c>
      <c r="AA46" s="29">
        <v>32.943602258520535</v>
      </c>
      <c r="AB46" s="30">
        <f t="shared" si="5"/>
        <v>32944</v>
      </c>
      <c r="AC46" s="24"/>
      <c r="AD46" s="26">
        <v>5</v>
      </c>
      <c r="AE46" s="25">
        <v>32.602038229696127</v>
      </c>
      <c r="AF46" s="30">
        <f>ROUND(AE46*1000, 0)</f>
        <v>32602</v>
      </c>
      <c r="AG46" s="24"/>
      <c r="AH46" s="26">
        <v>5</v>
      </c>
      <c r="AI46" s="25">
        <v>32.16438697657216</v>
      </c>
      <c r="AJ46" s="30">
        <f t="shared" si="6"/>
        <v>32164</v>
      </c>
      <c r="AK46" s="24"/>
      <c r="AL46" s="26">
        <v>5</v>
      </c>
      <c r="AM46" s="25">
        <v>31.533688916246771</v>
      </c>
      <c r="AN46" s="30">
        <f t="shared" si="7"/>
        <v>31534</v>
      </c>
      <c r="AO46" s="24"/>
      <c r="AP46" s="26">
        <v>5</v>
      </c>
      <c r="AQ46" s="25">
        <v>31.30429820111177</v>
      </c>
      <c r="AR46" s="30">
        <f t="shared" si="8"/>
        <v>31304</v>
      </c>
      <c r="AS46" s="24"/>
    </row>
    <row r="47" spans="2:45">
      <c r="B47" s="22">
        <v>2.5</v>
      </c>
      <c r="C47" s="29">
        <v>34.271591751037306</v>
      </c>
      <c r="D47" s="30">
        <f t="shared" si="0"/>
        <v>34272</v>
      </c>
      <c r="F47" s="22">
        <v>2.5</v>
      </c>
      <c r="G47" s="29">
        <v>34.224750958633486</v>
      </c>
      <c r="H47" s="30">
        <f>ROUND(G47*1000, 0)</f>
        <v>34225</v>
      </c>
      <c r="J47" s="22">
        <v>2.5</v>
      </c>
      <c r="K47" s="29">
        <v>33.926781585183818</v>
      </c>
      <c r="L47" s="30">
        <f t="shared" si="1"/>
        <v>33927</v>
      </c>
      <c r="N47" s="26">
        <v>2.5</v>
      </c>
      <c r="O47" s="25">
        <v>33.504939013945773</v>
      </c>
      <c r="P47" s="30">
        <f t="shared" si="2"/>
        <v>33505</v>
      </c>
      <c r="Q47" s="24"/>
      <c r="R47" s="22">
        <v>2.5</v>
      </c>
      <c r="S47" s="29">
        <v>33.14853157442073</v>
      </c>
      <c r="T47" s="30">
        <f t="shared" si="3"/>
        <v>33149</v>
      </c>
      <c r="U47" s="24"/>
      <c r="V47" s="26">
        <v>2.5</v>
      </c>
      <c r="W47" s="25">
        <v>32.743468208632422</v>
      </c>
      <c r="X47" s="30">
        <f t="shared" si="4"/>
        <v>32743</v>
      </c>
      <c r="Y47" s="24"/>
      <c r="Z47" s="22">
        <v>2.5</v>
      </c>
      <c r="AA47" s="29">
        <v>32.245200141955067</v>
      </c>
      <c r="AB47" s="30">
        <f t="shared" si="5"/>
        <v>32245</v>
      </c>
      <c r="AC47" s="24"/>
      <c r="AD47" s="26">
        <v>2.5</v>
      </c>
      <c r="AE47" s="25">
        <v>31.935948424485325</v>
      </c>
      <c r="AF47" s="30">
        <f>ROUND(AE47*1000, 0)</f>
        <v>31936</v>
      </c>
      <c r="AG47" s="24"/>
      <c r="AH47" s="26">
        <v>2.5</v>
      </c>
      <c r="AI47" s="25">
        <v>31.722424427014605</v>
      </c>
      <c r="AJ47" s="30">
        <f t="shared" si="6"/>
        <v>31722</v>
      </c>
      <c r="AK47" s="24"/>
      <c r="AL47" s="26">
        <v>2.5</v>
      </c>
      <c r="AM47" s="25">
        <v>31.387101685362907</v>
      </c>
      <c r="AN47" s="30">
        <f t="shared" si="7"/>
        <v>31387</v>
      </c>
      <c r="AO47" s="24"/>
      <c r="AP47" s="26">
        <v>2.5</v>
      </c>
      <c r="AQ47" s="25">
        <v>31.261656327795308</v>
      </c>
      <c r="AR47" s="30">
        <f t="shared" si="8"/>
        <v>31262</v>
      </c>
      <c r="AS47" s="24"/>
    </row>
    <row r="48" spans="2:45">
      <c r="B48" s="22">
        <v>0</v>
      </c>
      <c r="C48" s="3">
        <v>30</v>
      </c>
      <c r="D48" s="30">
        <f t="shared" si="0"/>
        <v>30000</v>
      </c>
      <c r="F48" s="22">
        <v>0</v>
      </c>
      <c r="G48" s="3">
        <v>30</v>
      </c>
      <c r="H48" s="30">
        <f>ROUND(G48*1000, 0)</f>
        <v>30000</v>
      </c>
      <c r="J48" s="22">
        <v>0</v>
      </c>
      <c r="K48" s="3">
        <v>30</v>
      </c>
      <c r="L48" s="30">
        <f t="shared" si="1"/>
        <v>30000</v>
      </c>
      <c r="N48" s="26">
        <v>0</v>
      </c>
      <c r="O48" s="3">
        <v>30</v>
      </c>
      <c r="P48" s="30">
        <f t="shared" si="2"/>
        <v>30000</v>
      </c>
      <c r="Q48" s="24"/>
      <c r="R48" s="22">
        <v>0</v>
      </c>
      <c r="S48" s="3">
        <v>30</v>
      </c>
      <c r="T48" s="30">
        <f t="shared" si="3"/>
        <v>30000</v>
      </c>
      <c r="U48" s="24"/>
      <c r="V48" s="26">
        <v>0</v>
      </c>
      <c r="W48" s="3">
        <v>30</v>
      </c>
      <c r="X48" s="30">
        <f t="shared" si="4"/>
        <v>30000</v>
      </c>
      <c r="Y48" s="24"/>
      <c r="Z48" s="22">
        <v>0</v>
      </c>
      <c r="AA48" s="3">
        <v>30</v>
      </c>
      <c r="AB48" s="30">
        <f t="shared" si="5"/>
        <v>30000</v>
      </c>
      <c r="AC48" s="24"/>
      <c r="AD48" s="26">
        <v>0</v>
      </c>
      <c r="AE48" s="3">
        <v>30</v>
      </c>
      <c r="AF48" s="30">
        <f>ROUND(AE48*1000, 0)</f>
        <v>30000</v>
      </c>
      <c r="AG48" s="24"/>
      <c r="AH48" s="26">
        <v>0</v>
      </c>
      <c r="AI48" s="3">
        <v>30</v>
      </c>
      <c r="AJ48" s="30">
        <f t="shared" si="6"/>
        <v>30000</v>
      </c>
      <c r="AK48" s="24"/>
      <c r="AL48" s="26">
        <v>0</v>
      </c>
      <c r="AM48" s="3">
        <v>30</v>
      </c>
      <c r="AN48" s="30">
        <f t="shared" si="7"/>
        <v>30000</v>
      </c>
      <c r="AO48" s="24"/>
      <c r="AP48" s="26">
        <v>0</v>
      </c>
      <c r="AQ48" s="3">
        <v>30</v>
      </c>
      <c r="AR48" s="30">
        <f t="shared" si="8"/>
        <v>30000</v>
      </c>
      <c r="AS48" s="24"/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S48"/>
  <sheetViews>
    <sheetView workbookViewId="0">
      <selection activeCell="AD4" sqref="AD4"/>
    </sheetView>
  </sheetViews>
  <sheetFormatPr defaultRowHeight="15.75"/>
  <cols>
    <col min="1" max="1" width="16" style="22" customWidth="1"/>
    <col min="2" max="2" width="12.125" style="22" customWidth="1"/>
    <col min="3" max="3" width="9.375" style="22" customWidth="1"/>
    <col min="4" max="4" width="12.625" style="22" customWidth="1"/>
    <col min="5" max="5" width="16" style="22" customWidth="1"/>
    <col min="6" max="7" width="9" style="26"/>
    <col min="8" max="8" width="9.625" style="24" bestFit="1" customWidth="1"/>
    <col min="9" max="13" width="9" style="24"/>
    <col min="14" max="14" width="9" style="26"/>
    <col min="15" max="15" width="9" style="25"/>
    <col min="16" max="22" width="9" style="26"/>
    <col min="23" max="23" width="9" style="25"/>
    <col min="24" max="30" width="9" style="26"/>
    <col min="31" max="31" width="9" style="25"/>
    <col min="32" max="34" width="9" style="26"/>
    <col min="35" max="35" width="9" style="25"/>
    <col min="36" max="38" width="9" style="26"/>
    <col min="39" max="39" width="9" style="25"/>
    <col min="40" max="42" width="9" style="26"/>
    <col min="43" max="43" width="9" style="25"/>
    <col min="44" max="44" width="9" style="26"/>
    <col min="45" max="16384" width="9" style="22"/>
  </cols>
  <sheetData>
    <row r="1" spans="1:45">
      <c r="A1" s="22" t="s">
        <v>0</v>
      </c>
      <c r="F1" s="23">
        <v>3</v>
      </c>
      <c r="G1" s="23" t="s">
        <v>50</v>
      </c>
      <c r="N1" s="23">
        <v>5</v>
      </c>
      <c r="O1" s="25" t="s">
        <v>59</v>
      </c>
      <c r="P1" s="23"/>
      <c r="Q1" s="23"/>
      <c r="R1" s="23"/>
      <c r="S1" s="23"/>
      <c r="T1" s="23"/>
      <c r="U1" s="23"/>
      <c r="V1" s="23">
        <v>7</v>
      </c>
      <c r="W1" s="25" t="s">
        <v>27</v>
      </c>
      <c r="X1" s="23"/>
      <c r="Y1" s="23"/>
      <c r="Z1" s="23"/>
      <c r="AA1" s="23"/>
      <c r="AB1" s="23"/>
      <c r="AC1" s="23"/>
      <c r="AD1" s="23">
        <v>9</v>
      </c>
      <c r="AE1" s="25" t="s">
        <v>60</v>
      </c>
      <c r="AF1" s="23"/>
      <c r="AG1" s="23"/>
      <c r="AH1" s="23">
        <v>11.2</v>
      </c>
      <c r="AI1" s="25" t="s">
        <v>26</v>
      </c>
      <c r="AJ1" s="23"/>
      <c r="AK1" s="23"/>
      <c r="AL1" s="23">
        <v>13</v>
      </c>
      <c r="AM1" s="25" t="s">
        <v>61</v>
      </c>
      <c r="AN1" s="23"/>
      <c r="AO1" s="23"/>
      <c r="AP1" s="23">
        <v>15</v>
      </c>
      <c r="AQ1" s="25" t="s">
        <v>29</v>
      </c>
    </row>
    <row r="2" spans="1:45">
      <c r="A2" s="22" t="s">
        <v>53</v>
      </c>
      <c r="F2" s="23">
        <f>F1/7.8*10.4</f>
        <v>4</v>
      </c>
      <c r="G2" s="23" t="s">
        <v>5</v>
      </c>
      <c r="N2" s="23">
        <f>N1/7.8*10.4</f>
        <v>6.6666666666666679</v>
      </c>
      <c r="O2" s="25" t="s">
        <v>32</v>
      </c>
      <c r="P2" s="23"/>
      <c r="Q2" s="23"/>
      <c r="R2" s="23"/>
      <c r="S2" s="23"/>
      <c r="T2" s="23"/>
      <c r="U2" s="23"/>
      <c r="V2" s="23">
        <f>V1/7.8*10.4</f>
        <v>9.3333333333333339</v>
      </c>
      <c r="W2" s="25" t="s">
        <v>31</v>
      </c>
      <c r="X2" s="23"/>
      <c r="Y2" s="23"/>
      <c r="Z2" s="23"/>
      <c r="AA2" s="23"/>
      <c r="AB2" s="23"/>
      <c r="AC2" s="23"/>
      <c r="AD2" s="23">
        <f>AD1/7.8*10.4</f>
        <v>12.000000000000002</v>
      </c>
      <c r="AE2" s="25" t="s">
        <v>30</v>
      </c>
      <c r="AF2" s="23"/>
      <c r="AG2" s="23"/>
      <c r="AH2" s="23">
        <f>AH1/7.8*10.4</f>
        <v>14.933333333333334</v>
      </c>
      <c r="AI2" s="25" t="s">
        <v>56</v>
      </c>
      <c r="AJ2" s="23"/>
      <c r="AK2" s="23"/>
      <c r="AL2" s="23"/>
      <c r="AN2" s="23"/>
      <c r="AO2" s="23"/>
      <c r="AP2" s="23"/>
    </row>
    <row r="3" spans="1:45" s="33" customFormat="1">
      <c r="A3" s="33" t="s">
        <v>67</v>
      </c>
      <c r="F3" s="34">
        <f>F1/7.8*13</f>
        <v>5</v>
      </c>
      <c r="G3" s="34" t="s">
        <v>68</v>
      </c>
      <c r="H3" s="35"/>
      <c r="I3" s="36"/>
      <c r="J3" s="36"/>
      <c r="K3" s="36"/>
      <c r="L3" s="36"/>
      <c r="M3" s="36"/>
      <c r="N3" s="34">
        <f>N1/7.8*13</f>
        <v>8.3333333333333339</v>
      </c>
      <c r="O3" s="36" t="s">
        <v>69</v>
      </c>
      <c r="P3" s="34"/>
      <c r="Q3" s="36"/>
      <c r="R3" s="36"/>
      <c r="S3" s="36"/>
      <c r="T3" s="36"/>
      <c r="U3" s="36"/>
      <c r="V3" s="34">
        <f>V1/7.8*13</f>
        <v>11.666666666666668</v>
      </c>
      <c r="W3" s="36" t="s">
        <v>70</v>
      </c>
      <c r="X3" s="34"/>
      <c r="Y3" s="36"/>
      <c r="Z3" s="36"/>
      <c r="AA3" s="36"/>
      <c r="AB3" s="36"/>
      <c r="AC3" s="36"/>
      <c r="AD3" s="34">
        <f>AD1/7.8*13</f>
        <v>15.000000000000002</v>
      </c>
      <c r="AE3" s="36" t="s">
        <v>71</v>
      </c>
      <c r="AF3" s="34"/>
      <c r="AG3" s="36"/>
      <c r="AH3" s="34">
        <f>AH1/7.8*13</f>
        <v>18.666666666666668</v>
      </c>
      <c r="AI3" s="36" t="s">
        <v>72</v>
      </c>
      <c r="AJ3" s="34"/>
      <c r="AK3" s="36"/>
      <c r="AL3" s="34"/>
      <c r="AM3" s="36"/>
      <c r="AN3" s="34"/>
      <c r="AO3" s="36"/>
      <c r="AP3" s="34"/>
      <c r="AQ3" s="36"/>
      <c r="AR3" s="37"/>
    </row>
    <row r="4" spans="1:45" s="38" customFormat="1">
      <c r="A4" s="38" t="s">
        <v>73</v>
      </c>
      <c r="B4" s="39">
        <f>F4/1.5</f>
        <v>3.9743589743589745</v>
      </c>
      <c r="C4" s="39" t="s">
        <v>77</v>
      </c>
      <c r="D4" s="40"/>
      <c r="F4" s="39">
        <f>F1/7.8*15.5</f>
        <v>5.9615384615384617</v>
      </c>
      <c r="G4" s="39" t="s">
        <v>85</v>
      </c>
      <c r="H4" s="40"/>
      <c r="I4" s="41"/>
      <c r="J4" s="39">
        <f>F4*1.3</f>
        <v>7.75</v>
      </c>
      <c r="K4" s="41" t="s">
        <v>83</v>
      </c>
      <c r="L4" s="41"/>
      <c r="M4" s="41"/>
      <c r="N4" s="39">
        <f>N1/7.8*15.5</f>
        <v>9.9358974358974361</v>
      </c>
      <c r="O4" s="41" t="s">
        <v>81</v>
      </c>
      <c r="P4" s="39"/>
      <c r="Q4" s="41"/>
      <c r="R4" s="39">
        <f>N4*1.2</f>
        <v>11.923076923076923</v>
      </c>
      <c r="S4" s="41" t="s">
        <v>87</v>
      </c>
      <c r="T4" s="41"/>
      <c r="U4" s="41"/>
      <c r="V4" s="39">
        <f>V1/7.8*15.5</f>
        <v>13.910256410256411</v>
      </c>
      <c r="W4" s="41" t="s">
        <v>80</v>
      </c>
      <c r="X4" s="39"/>
      <c r="Y4" s="41"/>
      <c r="Z4" s="39">
        <f>V4*1.2</f>
        <v>16.692307692307693</v>
      </c>
      <c r="AA4" s="41" t="s">
        <v>74</v>
      </c>
      <c r="AB4" s="41"/>
      <c r="AC4" s="41"/>
      <c r="AD4" s="39"/>
      <c r="AE4" s="41"/>
      <c r="AF4" s="39"/>
      <c r="AG4" s="41"/>
      <c r="AH4" s="39"/>
      <c r="AI4" s="41"/>
      <c r="AJ4" s="39"/>
      <c r="AK4" s="41"/>
      <c r="AL4" s="39"/>
      <c r="AM4" s="41"/>
      <c r="AN4" s="39"/>
      <c r="AO4" s="41"/>
      <c r="AP4" s="39"/>
      <c r="AQ4" s="41"/>
      <c r="AR4" s="42"/>
    </row>
    <row r="5" spans="1:45" s="33" customFormat="1">
      <c r="A5" s="38" t="s">
        <v>75</v>
      </c>
      <c r="B5" s="39">
        <f>F5/1.5</f>
        <v>4.666666666666667</v>
      </c>
      <c r="C5" s="39" t="s">
        <v>78</v>
      </c>
      <c r="D5" s="35"/>
      <c r="E5" s="38"/>
      <c r="F5" s="34">
        <f>F1/7.8*18.2</f>
        <v>7</v>
      </c>
      <c r="G5" s="39" t="s">
        <v>86</v>
      </c>
      <c r="H5" s="35"/>
      <c r="I5" s="36"/>
      <c r="J5" s="39">
        <f>F5*1.3</f>
        <v>9.1</v>
      </c>
      <c r="K5" s="41" t="s">
        <v>84</v>
      </c>
      <c r="L5" s="36"/>
      <c r="M5" s="36"/>
      <c r="N5" s="34">
        <f>N1/7.8*18.2</f>
        <v>11.666666666666668</v>
      </c>
      <c r="O5" s="41" t="s">
        <v>82</v>
      </c>
      <c r="P5" s="34"/>
      <c r="Q5" s="36"/>
      <c r="R5" s="39">
        <f>N5*1.2</f>
        <v>14.000000000000002</v>
      </c>
      <c r="S5" s="41" t="s">
        <v>79</v>
      </c>
      <c r="T5" s="36"/>
      <c r="U5" s="36"/>
      <c r="V5" s="34">
        <f>V1/7.8*18.2</f>
        <v>16.333333333333332</v>
      </c>
      <c r="W5" s="41" t="s">
        <v>76</v>
      </c>
      <c r="X5" s="34"/>
      <c r="Y5" s="36"/>
      <c r="Z5" s="39"/>
      <c r="AA5" s="36"/>
      <c r="AB5" s="36"/>
      <c r="AC5" s="36"/>
      <c r="AD5" s="34"/>
      <c r="AE5" s="36"/>
      <c r="AF5" s="34"/>
      <c r="AG5" s="36"/>
      <c r="AH5" s="34"/>
      <c r="AI5" s="36"/>
      <c r="AJ5" s="34"/>
      <c r="AK5" s="36"/>
      <c r="AL5" s="34"/>
      <c r="AM5" s="36"/>
      <c r="AN5" s="34"/>
      <c r="AO5" s="36"/>
      <c r="AP5" s="34"/>
      <c r="AQ5" s="36"/>
      <c r="AR5" s="37"/>
    </row>
    <row r="6" spans="1:45" ht="16.5">
      <c r="A6" s="22" t="s">
        <v>6</v>
      </c>
      <c r="F6" s="13" t="s">
        <v>47</v>
      </c>
      <c r="G6" s="23">
        <v>-0.3</v>
      </c>
      <c r="H6" s="23"/>
      <c r="I6" s="23"/>
      <c r="J6" s="23"/>
      <c r="K6" s="23"/>
      <c r="L6" s="23"/>
      <c r="M6" s="23"/>
      <c r="N6" s="23"/>
      <c r="O6" s="23">
        <v>-0.5</v>
      </c>
      <c r="P6" s="23"/>
      <c r="Q6" s="23"/>
      <c r="R6" s="23"/>
      <c r="S6" s="23"/>
      <c r="T6" s="23"/>
      <c r="U6" s="23"/>
      <c r="V6" s="23"/>
      <c r="W6" s="23">
        <v>-0.7</v>
      </c>
      <c r="X6" s="23"/>
      <c r="Y6" s="23"/>
      <c r="Z6" s="23"/>
      <c r="AA6" s="23"/>
      <c r="AB6" s="23"/>
      <c r="AC6" s="23"/>
      <c r="AD6" s="23"/>
      <c r="AE6" s="23">
        <v>-0.9</v>
      </c>
      <c r="AF6" s="23"/>
      <c r="AG6" s="23"/>
      <c r="AH6" s="23"/>
      <c r="AI6" s="23">
        <v>-1.1000000000000001</v>
      </c>
      <c r="AJ6" s="23"/>
      <c r="AK6" s="23"/>
      <c r="AL6" s="23"/>
      <c r="AM6" s="23">
        <v>-1.1000000000000001</v>
      </c>
      <c r="AN6" s="23"/>
      <c r="AO6" s="23"/>
      <c r="AP6" s="23"/>
      <c r="AQ6" s="23">
        <v>-1.1000000000000001</v>
      </c>
    </row>
    <row r="7" spans="1:45">
      <c r="B7" s="24" t="s">
        <v>62</v>
      </c>
      <c r="C7" s="26" t="s">
        <v>63</v>
      </c>
      <c r="D7" s="24" t="s">
        <v>63</v>
      </c>
      <c r="F7" s="24" t="s">
        <v>2</v>
      </c>
      <c r="G7" s="26" t="s">
        <v>3</v>
      </c>
      <c r="H7" s="24" t="s">
        <v>3</v>
      </c>
      <c r="J7" s="24" t="s">
        <v>62</v>
      </c>
      <c r="K7" s="26" t="s">
        <v>63</v>
      </c>
      <c r="L7" s="24" t="s">
        <v>63</v>
      </c>
      <c r="N7" s="24" t="s">
        <v>2</v>
      </c>
      <c r="O7" s="25" t="s">
        <v>3</v>
      </c>
      <c r="P7" s="24" t="s">
        <v>3</v>
      </c>
      <c r="Q7" s="24"/>
      <c r="R7" s="24" t="s">
        <v>62</v>
      </c>
      <c r="S7" s="26" t="s">
        <v>63</v>
      </c>
      <c r="T7" s="24" t="s">
        <v>63</v>
      </c>
      <c r="U7" s="24"/>
      <c r="V7" s="24" t="s">
        <v>2</v>
      </c>
      <c r="W7" s="25" t="s">
        <v>3</v>
      </c>
      <c r="X7" s="24" t="s">
        <v>4</v>
      </c>
      <c r="Y7" s="24"/>
      <c r="Z7" s="24" t="s">
        <v>62</v>
      </c>
      <c r="AA7" s="26" t="s">
        <v>63</v>
      </c>
      <c r="AB7" s="24" t="s">
        <v>63</v>
      </c>
      <c r="AC7" s="24"/>
      <c r="AD7" s="24" t="s">
        <v>2</v>
      </c>
      <c r="AE7" s="25" t="s">
        <v>3</v>
      </c>
      <c r="AF7" s="24" t="s">
        <v>4</v>
      </c>
      <c r="AG7" s="24"/>
      <c r="AH7" s="24" t="s">
        <v>2</v>
      </c>
      <c r="AI7" s="25" t="s">
        <v>3</v>
      </c>
      <c r="AJ7" s="24" t="s">
        <v>4</v>
      </c>
      <c r="AK7" s="24"/>
      <c r="AL7" s="24" t="s">
        <v>2</v>
      </c>
      <c r="AM7" s="25" t="s">
        <v>3</v>
      </c>
      <c r="AN7" s="24" t="s">
        <v>4</v>
      </c>
      <c r="AO7" s="24"/>
      <c r="AP7" s="24" t="s">
        <v>2</v>
      </c>
      <c r="AQ7" s="25" t="s">
        <v>3</v>
      </c>
      <c r="AR7" s="24" t="s">
        <v>4</v>
      </c>
      <c r="AS7" s="26"/>
    </row>
    <row r="8" spans="1:45" ht="16.5">
      <c r="A8" s="13" t="s">
        <v>45</v>
      </c>
      <c r="B8" s="22">
        <v>100</v>
      </c>
      <c r="C8" s="29">
        <v>41.849999999999994</v>
      </c>
      <c r="D8" s="30">
        <f>ROUND(C8*1000, 0)</f>
        <v>41850</v>
      </c>
      <c r="E8" s="13"/>
      <c r="F8" s="22">
        <v>100</v>
      </c>
      <c r="G8" s="26">
        <v>41.849999999999994</v>
      </c>
      <c r="H8" s="30">
        <f t="shared" ref="H8:H48" si="0">ROUND(G8*1000, 0)</f>
        <v>41850</v>
      </c>
      <c r="J8" s="22">
        <v>100</v>
      </c>
      <c r="K8" s="29">
        <v>41.849999999999994</v>
      </c>
      <c r="L8" s="30">
        <f>ROUND(K8*1000, 0)</f>
        <v>41850</v>
      </c>
      <c r="N8" s="26">
        <v>100</v>
      </c>
      <c r="O8" s="25">
        <v>41.849999999999994</v>
      </c>
      <c r="P8" s="30">
        <f t="shared" ref="P8:P48" si="1">ROUND(O8*1000, 0)</f>
        <v>41850</v>
      </c>
      <c r="Q8" s="24"/>
      <c r="R8" s="22">
        <v>100</v>
      </c>
      <c r="S8" s="29">
        <v>41.849999999999994</v>
      </c>
      <c r="T8" s="30">
        <f>ROUND(S8*1000, 0)</f>
        <v>41850</v>
      </c>
      <c r="U8" s="24"/>
      <c r="V8" s="26">
        <v>100</v>
      </c>
      <c r="W8" s="29">
        <v>41.849999999999994</v>
      </c>
      <c r="X8" s="30">
        <f>ROUND(W8*1000, 0)</f>
        <v>41850</v>
      </c>
      <c r="Y8" s="24"/>
      <c r="Z8" s="22">
        <v>100</v>
      </c>
      <c r="AA8" s="29">
        <v>41.849999999999994</v>
      </c>
      <c r="AB8" s="30">
        <f>ROUND(AA8*1000, 0)</f>
        <v>41850</v>
      </c>
      <c r="AC8" s="24"/>
      <c r="AD8" s="26">
        <v>100</v>
      </c>
      <c r="AE8" s="25">
        <v>41.849999999999994</v>
      </c>
      <c r="AF8" s="30">
        <f>ROUND(AE8*1000, 0)</f>
        <v>41850</v>
      </c>
      <c r="AG8" s="24"/>
      <c r="AH8" s="26">
        <v>100</v>
      </c>
      <c r="AI8" s="25">
        <v>41.849999999999994</v>
      </c>
      <c r="AJ8" s="30">
        <f>ROUND(AI8*1000, 0)</f>
        <v>41850</v>
      </c>
      <c r="AK8" s="24"/>
      <c r="AL8" s="26">
        <v>100</v>
      </c>
      <c r="AM8" s="25">
        <v>41.849999999999994</v>
      </c>
      <c r="AN8" s="30">
        <f>ROUND(AM8*1000, 0)</f>
        <v>41850</v>
      </c>
      <c r="AO8" s="24"/>
      <c r="AP8" s="26">
        <v>100</v>
      </c>
      <c r="AQ8" s="25">
        <v>41.849999999999994</v>
      </c>
      <c r="AR8" s="30">
        <f>ROUND(AQ8*1000, 0)</f>
        <v>41850</v>
      </c>
      <c r="AS8" s="26"/>
    </row>
    <row r="9" spans="1:45">
      <c r="A9" s="26">
        <v>40</v>
      </c>
      <c r="B9" s="22">
        <v>97.5</v>
      </c>
      <c r="C9" s="29">
        <v>39.869864001590152</v>
      </c>
      <c r="D9" s="30">
        <f t="shared" ref="D9:D48" si="2">ROUND(C9*1000, 0)</f>
        <v>39870</v>
      </c>
      <c r="E9" s="26"/>
      <c r="F9" s="22">
        <v>97.5</v>
      </c>
      <c r="G9" s="26">
        <v>39.588669460188513</v>
      </c>
      <c r="H9" s="30">
        <f t="shared" si="0"/>
        <v>39589</v>
      </c>
      <c r="J9" s="22">
        <v>97.5</v>
      </c>
      <c r="K9" s="29">
        <v>39.299179347381951</v>
      </c>
      <c r="L9" s="30">
        <f t="shared" ref="L9:L48" si="3">ROUND(K9*1000, 0)</f>
        <v>39299</v>
      </c>
      <c r="N9" s="26">
        <v>97.5</v>
      </c>
      <c r="O9" s="25">
        <v>39.073357988850823</v>
      </c>
      <c r="P9" s="30">
        <f t="shared" si="1"/>
        <v>39073</v>
      </c>
      <c r="Q9" s="24"/>
      <c r="R9" s="22">
        <v>97.5</v>
      </c>
      <c r="S9" s="29">
        <v>38.779865139301592</v>
      </c>
      <c r="T9" s="30">
        <f t="shared" ref="T9:T48" si="4">ROUND(S9*1000, 0)</f>
        <v>38780</v>
      </c>
      <c r="U9" s="24"/>
      <c r="V9" s="26">
        <v>97.5</v>
      </c>
      <c r="W9" s="29">
        <v>38.556375424011286</v>
      </c>
      <c r="X9" s="30">
        <f t="shared" ref="X9:X48" si="5">ROUND(W9*1000, 0)</f>
        <v>38556</v>
      </c>
      <c r="Y9" s="24"/>
      <c r="Z9" s="22">
        <v>97.5</v>
      </c>
      <c r="AA9" s="29">
        <v>38.10447762966411</v>
      </c>
      <c r="AB9" s="30">
        <f t="shared" ref="AB9:AB48" si="6">ROUND(AA9*1000, 0)</f>
        <v>38104</v>
      </c>
      <c r="AC9" s="24"/>
      <c r="AD9" s="26">
        <v>97.5</v>
      </c>
      <c r="AE9" s="25">
        <v>38.019902544150952</v>
      </c>
      <c r="AF9" s="30">
        <f t="shared" ref="AF9:AF48" si="7">ROUND(AE9*1000, 0)</f>
        <v>38020</v>
      </c>
      <c r="AG9" s="24"/>
      <c r="AH9" s="26">
        <v>97.5</v>
      </c>
      <c r="AI9" s="25">
        <v>37.516210082719873</v>
      </c>
      <c r="AJ9" s="30">
        <f t="shared" ref="AJ9:AJ48" si="8">ROUND(AI9*1000, 0)</f>
        <v>37516</v>
      </c>
      <c r="AK9" s="24"/>
      <c r="AL9" s="26">
        <v>97.5</v>
      </c>
      <c r="AM9" s="25">
        <v>37.256658465609853</v>
      </c>
      <c r="AN9" s="30">
        <f t="shared" ref="AN9:AN48" si="9">ROUND(AM9*1000, 0)</f>
        <v>37257</v>
      </c>
      <c r="AO9" s="24"/>
      <c r="AP9" s="26">
        <v>97.5</v>
      </c>
      <c r="AQ9" s="25">
        <v>36.962379379773338</v>
      </c>
      <c r="AR9" s="30">
        <f t="shared" ref="AR9:AR48" si="10">ROUND(AQ9*1000, 0)</f>
        <v>36962</v>
      </c>
      <c r="AS9" s="24"/>
    </row>
    <row r="10" spans="1:45">
      <c r="A10" s="26"/>
      <c r="B10" s="22">
        <v>95</v>
      </c>
      <c r="C10" s="29">
        <v>39.430899463779298</v>
      </c>
      <c r="D10" s="30">
        <f t="shared" si="2"/>
        <v>39431</v>
      </c>
      <c r="E10" s="26"/>
      <c r="F10" s="22">
        <v>95</v>
      </c>
      <c r="G10" s="26">
        <v>39.125345403290055</v>
      </c>
      <c r="H10" s="30">
        <f t="shared" si="0"/>
        <v>39125</v>
      </c>
      <c r="J10" s="22">
        <v>95</v>
      </c>
      <c r="K10" s="29">
        <v>38.807895709714487</v>
      </c>
      <c r="L10" s="30">
        <f t="shared" si="3"/>
        <v>38808</v>
      </c>
      <c r="N10" s="26">
        <v>95</v>
      </c>
      <c r="O10" s="25">
        <v>38.558078774518677</v>
      </c>
      <c r="P10" s="30">
        <f t="shared" si="1"/>
        <v>38558</v>
      </c>
      <c r="Q10" s="24"/>
      <c r="R10" s="22">
        <v>95</v>
      </c>
      <c r="S10" s="29">
        <v>38.232545421516804</v>
      </c>
      <c r="T10" s="30">
        <f t="shared" si="4"/>
        <v>38233</v>
      </c>
      <c r="U10" s="24"/>
      <c r="V10" s="26">
        <v>95</v>
      </c>
      <c r="W10" s="29">
        <v>37.981352444023749</v>
      </c>
      <c r="X10" s="30">
        <f t="shared" si="5"/>
        <v>37981</v>
      </c>
      <c r="Y10" s="24"/>
      <c r="Z10" s="22">
        <v>95</v>
      </c>
      <c r="AA10" s="29">
        <v>37.483376145495377</v>
      </c>
      <c r="AB10" s="30">
        <f t="shared" si="6"/>
        <v>37483</v>
      </c>
      <c r="AC10" s="24"/>
      <c r="AD10" s="26">
        <v>95</v>
      </c>
      <c r="AE10" s="25">
        <v>37.386755680845788</v>
      </c>
      <c r="AF10" s="30">
        <f t="shared" si="7"/>
        <v>37387</v>
      </c>
      <c r="AG10" s="24"/>
      <c r="AH10" s="26">
        <v>95</v>
      </c>
      <c r="AI10" s="25">
        <v>36.857256824643073</v>
      </c>
      <c r="AJ10" s="30">
        <f t="shared" si="8"/>
        <v>36857</v>
      </c>
      <c r="AK10" s="24"/>
      <c r="AL10" s="26">
        <v>95</v>
      </c>
      <c r="AM10" s="25">
        <v>36.526776528035953</v>
      </c>
      <c r="AN10" s="30">
        <f t="shared" si="9"/>
        <v>36527</v>
      </c>
      <c r="AO10" s="24"/>
      <c r="AP10" s="26">
        <v>95</v>
      </c>
      <c r="AQ10" s="25">
        <v>36.181595966927944</v>
      </c>
      <c r="AR10" s="30">
        <f t="shared" si="10"/>
        <v>36182</v>
      </c>
      <c r="AS10" s="24"/>
    </row>
    <row r="11" spans="1:45" ht="16.5">
      <c r="A11" s="13" t="s">
        <v>46</v>
      </c>
      <c r="B11" s="22">
        <v>92.5</v>
      </c>
      <c r="C11" s="29">
        <v>39.252393671918298</v>
      </c>
      <c r="D11" s="30">
        <f t="shared" si="2"/>
        <v>39252</v>
      </c>
      <c r="E11" s="13"/>
      <c r="F11" s="22">
        <v>92.5</v>
      </c>
      <c r="G11" s="26">
        <v>38.957899595796704</v>
      </c>
      <c r="H11" s="30">
        <f t="shared" si="0"/>
        <v>38958</v>
      </c>
      <c r="J11" s="22">
        <v>92.5</v>
      </c>
      <c r="K11" s="29">
        <v>38.64593986550743</v>
      </c>
      <c r="L11" s="30">
        <f t="shared" si="3"/>
        <v>38646</v>
      </c>
      <c r="N11" s="26">
        <v>92.5</v>
      </c>
      <c r="O11" s="25">
        <v>38.395933732188098</v>
      </c>
      <c r="P11" s="30">
        <f t="shared" si="1"/>
        <v>38396</v>
      </c>
      <c r="Q11" s="24"/>
      <c r="R11" s="22">
        <v>92.5</v>
      </c>
      <c r="S11" s="29">
        <v>38.070201830155391</v>
      </c>
      <c r="T11" s="30">
        <f t="shared" si="4"/>
        <v>38070</v>
      </c>
      <c r="U11" s="24"/>
      <c r="V11" s="26">
        <v>92.5</v>
      </c>
      <c r="W11" s="29">
        <v>37.813126339727667</v>
      </c>
      <c r="X11" s="30">
        <f t="shared" si="5"/>
        <v>37813</v>
      </c>
      <c r="Y11" s="24"/>
      <c r="Z11" s="22">
        <v>92.5</v>
      </c>
      <c r="AA11" s="29">
        <v>37.321310989577192</v>
      </c>
      <c r="AB11" s="30">
        <f t="shared" si="6"/>
        <v>37321</v>
      </c>
      <c r="AC11" s="24"/>
      <c r="AD11" s="26">
        <v>92.5</v>
      </c>
      <c r="AE11" s="25">
        <v>37.220696393058184</v>
      </c>
      <c r="AF11" s="30">
        <f t="shared" si="7"/>
        <v>37221</v>
      </c>
      <c r="AG11" s="24"/>
      <c r="AH11" s="26">
        <v>92.5</v>
      </c>
      <c r="AI11" s="25">
        <v>36.726629066275841</v>
      </c>
      <c r="AJ11" s="30">
        <f t="shared" si="8"/>
        <v>36727</v>
      </c>
      <c r="AK11" s="24"/>
      <c r="AL11" s="26">
        <v>92.5</v>
      </c>
      <c r="AM11" s="25">
        <v>36.368949263710661</v>
      </c>
      <c r="AN11" s="30">
        <f t="shared" si="9"/>
        <v>36369</v>
      </c>
      <c r="AO11" s="24"/>
      <c r="AP11" s="26">
        <v>92.5</v>
      </c>
      <c r="AQ11" s="25">
        <v>36.020113824497855</v>
      </c>
      <c r="AR11" s="30">
        <f t="shared" si="10"/>
        <v>36020</v>
      </c>
      <c r="AS11" s="24"/>
    </row>
    <row r="12" spans="1:45">
      <c r="A12" s="32">
        <v>1.1000000000000001</v>
      </c>
      <c r="B12" s="22">
        <v>90</v>
      </c>
      <c r="C12" s="29">
        <v>39.069746023731845</v>
      </c>
      <c r="D12" s="30">
        <f t="shared" si="2"/>
        <v>39070</v>
      </c>
      <c r="E12" s="32"/>
      <c r="F12" s="22">
        <v>90</v>
      </c>
      <c r="G12" s="26">
        <v>38.786986444029573</v>
      </c>
      <c r="H12" s="30">
        <f t="shared" si="0"/>
        <v>38787</v>
      </c>
      <c r="J12" s="22">
        <v>90</v>
      </c>
      <c r="K12" s="29">
        <v>38.479188076157506</v>
      </c>
      <c r="L12" s="30">
        <f t="shared" si="3"/>
        <v>38479</v>
      </c>
      <c r="N12" s="26">
        <v>90</v>
      </c>
      <c r="O12" s="25">
        <v>38.226422105121877</v>
      </c>
      <c r="P12" s="30">
        <f t="shared" si="1"/>
        <v>38226</v>
      </c>
      <c r="Q12" s="24"/>
      <c r="R12" s="22">
        <v>90</v>
      </c>
      <c r="S12" s="29">
        <v>37.901407649821536</v>
      </c>
      <c r="T12" s="30">
        <f t="shared" si="4"/>
        <v>37901</v>
      </c>
      <c r="U12" s="24"/>
      <c r="V12" s="26">
        <v>90</v>
      </c>
      <c r="W12" s="29">
        <v>37.639617697913906</v>
      </c>
      <c r="X12" s="30">
        <f t="shared" si="5"/>
        <v>37640</v>
      </c>
      <c r="Y12" s="24"/>
      <c r="Z12" s="22">
        <v>90</v>
      </c>
      <c r="AA12" s="29">
        <v>37.155752853855226</v>
      </c>
      <c r="AB12" s="30">
        <f t="shared" si="6"/>
        <v>37156</v>
      </c>
      <c r="AC12" s="24"/>
      <c r="AD12" s="26">
        <v>90</v>
      </c>
      <c r="AE12" s="25">
        <v>37.052772178533978</v>
      </c>
      <c r="AF12" s="30">
        <f t="shared" si="7"/>
        <v>37053</v>
      </c>
      <c r="AG12" s="24"/>
      <c r="AH12" s="26">
        <v>90</v>
      </c>
      <c r="AI12" s="25">
        <v>36.573523910771989</v>
      </c>
      <c r="AJ12" s="30">
        <f t="shared" si="8"/>
        <v>36574</v>
      </c>
      <c r="AK12" s="24"/>
      <c r="AL12" s="26">
        <v>90</v>
      </c>
      <c r="AM12" s="25">
        <v>36.209876257016276</v>
      </c>
      <c r="AN12" s="30">
        <f t="shared" si="9"/>
        <v>36210</v>
      </c>
      <c r="AO12" s="24"/>
      <c r="AP12" s="26">
        <v>90</v>
      </c>
      <c r="AQ12" s="25">
        <v>35.858419011416089</v>
      </c>
      <c r="AR12" s="30">
        <f t="shared" si="10"/>
        <v>35858</v>
      </c>
      <c r="AS12" s="24"/>
    </row>
    <row r="13" spans="1:45">
      <c r="B13" s="22">
        <v>87.5</v>
      </c>
      <c r="C13" s="29">
        <v>38.910149171932673</v>
      </c>
      <c r="D13" s="30">
        <f t="shared" si="2"/>
        <v>38910</v>
      </c>
      <c r="F13" s="22">
        <v>87.5</v>
      </c>
      <c r="G13" s="26">
        <v>38.640174033921454</v>
      </c>
      <c r="H13" s="30">
        <f t="shared" si="0"/>
        <v>38640</v>
      </c>
      <c r="J13" s="22">
        <v>87.5</v>
      </c>
      <c r="K13" s="29">
        <v>38.334272322112824</v>
      </c>
      <c r="L13" s="30">
        <f t="shared" si="3"/>
        <v>38334</v>
      </c>
      <c r="N13" s="26">
        <v>87.5</v>
      </c>
      <c r="O13" s="25">
        <v>38.074442584777529</v>
      </c>
      <c r="P13" s="30">
        <f t="shared" si="1"/>
        <v>38074</v>
      </c>
      <c r="Q13" s="24"/>
      <c r="R13" s="22">
        <v>87.5</v>
      </c>
      <c r="S13" s="29">
        <v>37.752228247420419</v>
      </c>
      <c r="T13" s="30">
        <f t="shared" si="4"/>
        <v>37752</v>
      </c>
      <c r="U13" s="24"/>
      <c r="V13" s="26">
        <v>87.5</v>
      </c>
      <c r="W13" s="29">
        <v>37.488453529471158</v>
      </c>
      <c r="X13" s="30">
        <f t="shared" si="5"/>
        <v>37488</v>
      </c>
      <c r="Y13" s="24"/>
      <c r="Z13" s="22">
        <v>87.5</v>
      </c>
      <c r="AA13" s="29">
        <v>37.015048177263139</v>
      </c>
      <c r="AB13" s="30">
        <f t="shared" si="6"/>
        <v>37015</v>
      </c>
      <c r="AC13" s="24"/>
      <c r="AD13" s="26">
        <v>87.5</v>
      </c>
      <c r="AE13" s="25">
        <v>36.911765219510066</v>
      </c>
      <c r="AF13" s="30">
        <f t="shared" si="7"/>
        <v>36912</v>
      </c>
      <c r="AG13" s="24"/>
      <c r="AH13" s="26">
        <v>87.5</v>
      </c>
      <c r="AI13" s="25">
        <v>36.415074990157898</v>
      </c>
      <c r="AJ13" s="30">
        <f t="shared" si="8"/>
        <v>36415</v>
      </c>
      <c r="AK13" s="24"/>
      <c r="AL13" s="26">
        <v>87.5</v>
      </c>
      <c r="AM13" s="25">
        <v>36.068945522884512</v>
      </c>
      <c r="AN13" s="30">
        <f t="shared" si="9"/>
        <v>36069</v>
      </c>
      <c r="AO13" s="24"/>
      <c r="AP13" s="26">
        <v>87.5</v>
      </c>
      <c r="AQ13" s="25">
        <v>35.723865507741465</v>
      </c>
      <c r="AR13" s="30">
        <f t="shared" si="10"/>
        <v>35724</v>
      </c>
      <c r="AS13" s="24"/>
    </row>
    <row r="14" spans="1:45">
      <c r="B14" s="22">
        <v>85</v>
      </c>
      <c r="C14" s="29">
        <v>38.749457979788993</v>
      </c>
      <c r="D14" s="30">
        <f t="shared" si="2"/>
        <v>38749</v>
      </c>
      <c r="F14" s="22">
        <v>85</v>
      </c>
      <c r="G14" s="26">
        <v>38.491763476420502</v>
      </c>
      <c r="H14" s="30">
        <f t="shared" si="0"/>
        <v>38492</v>
      </c>
      <c r="J14" s="22">
        <v>85</v>
      </c>
      <c r="K14" s="29">
        <v>38.186467236300913</v>
      </c>
      <c r="L14" s="30">
        <f t="shared" si="3"/>
        <v>38186</v>
      </c>
      <c r="N14" s="26">
        <v>85</v>
      </c>
      <c r="O14" s="25">
        <v>37.917980652208485</v>
      </c>
      <c r="P14" s="30">
        <f t="shared" si="1"/>
        <v>37918</v>
      </c>
      <c r="Q14" s="24"/>
      <c r="R14" s="22">
        <v>85</v>
      </c>
      <c r="S14" s="29">
        <v>37.599793659824392</v>
      </c>
      <c r="T14" s="30">
        <f t="shared" si="4"/>
        <v>37600</v>
      </c>
      <c r="U14" s="24"/>
      <c r="V14" s="26">
        <v>85</v>
      </c>
      <c r="W14" s="29">
        <v>37.336109255369351</v>
      </c>
      <c r="X14" s="30">
        <f t="shared" si="5"/>
        <v>37336</v>
      </c>
      <c r="Y14" s="24"/>
      <c r="Z14" s="22">
        <v>85</v>
      </c>
      <c r="AA14" s="29">
        <v>36.873469988804885</v>
      </c>
      <c r="AB14" s="30">
        <f t="shared" si="6"/>
        <v>36873</v>
      </c>
      <c r="AC14" s="24"/>
      <c r="AD14" s="26">
        <v>85</v>
      </c>
      <c r="AE14" s="25">
        <v>36.770683221132671</v>
      </c>
      <c r="AF14" s="30">
        <f t="shared" si="7"/>
        <v>36771</v>
      </c>
      <c r="AG14" s="24"/>
      <c r="AH14" s="26">
        <v>85</v>
      </c>
      <c r="AI14" s="25">
        <v>36.239877016781264</v>
      </c>
      <c r="AJ14" s="30">
        <f t="shared" si="8"/>
        <v>36240</v>
      </c>
      <c r="AK14" s="24"/>
      <c r="AL14" s="26">
        <v>85</v>
      </c>
      <c r="AM14" s="25">
        <v>35.916066929283446</v>
      </c>
      <c r="AN14" s="30">
        <f t="shared" si="9"/>
        <v>35916</v>
      </c>
      <c r="AO14" s="24"/>
      <c r="AP14" s="26">
        <v>85</v>
      </c>
      <c r="AQ14" s="25">
        <v>35.584706953118257</v>
      </c>
      <c r="AR14" s="30">
        <f t="shared" si="10"/>
        <v>35585</v>
      </c>
      <c r="AS14" s="24"/>
    </row>
    <row r="15" spans="1:45">
      <c r="B15" s="22">
        <v>82.5</v>
      </c>
      <c r="C15" s="29">
        <v>38.597040161277114</v>
      </c>
      <c r="D15" s="30">
        <f t="shared" si="2"/>
        <v>38597</v>
      </c>
      <c r="F15" s="22">
        <v>82.5</v>
      </c>
      <c r="G15" s="26">
        <v>38.348769389477965</v>
      </c>
      <c r="H15" s="30">
        <f t="shared" si="0"/>
        <v>38349</v>
      </c>
      <c r="J15" s="22">
        <v>82.5</v>
      </c>
      <c r="K15" s="29">
        <v>38.046571928026168</v>
      </c>
      <c r="L15" s="30">
        <f t="shared" si="3"/>
        <v>38047</v>
      </c>
      <c r="N15" s="26">
        <v>82.5</v>
      </c>
      <c r="O15" s="25">
        <v>37.775494936081962</v>
      </c>
      <c r="P15" s="30">
        <f t="shared" si="1"/>
        <v>37775</v>
      </c>
      <c r="Q15" s="24"/>
      <c r="R15" s="22">
        <v>82.5</v>
      </c>
      <c r="S15" s="29">
        <v>37.459492554312853</v>
      </c>
      <c r="T15" s="30">
        <f t="shared" si="4"/>
        <v>37459</v>
      </c>
      <c r="U15" s="24"/>
      <c r="V15" s="26">
        <v>82.5</v>
      </c>
      <c r="W15" s="29">
        <v>37.194213069834838</v>
      </c>
      <c r="X15" s="30">
        <f t="shared" si="5"/>
        <v>37194</v>
      </c>
      <c r="Y15" s="24"/>
      <c r="Z15" s="22">
        <v>82.5</v>
      </c>
      <c r="AA15" s="29">
        <v>36.735767100962704</v>
      </c>
      <c r="AB15" s="30">
        <f t="shared" si="6"/>
        <v>36736</v>
      </c>
      <c r="AC15" s="24"/>
      <c r="AD15" s="26">
        <v>82.5</v>
      </c>
      <c r="AE15" s="25">
        <v>36.628115204679361</v>
      </c>
      <c r="AF15" s="30">
        <f t="shared" si="7"/>
        <v>36628</v>
      </c>
      <c r="AG15" s="24"/>
      <c r="AH15" s="26">
        <v>82.5</v>
      </c>
      <c r="AI15" s="25">
        <v>36.082756901622488</v>
      </c>
      <c r="AJ15" s="30">
        <f t="shared" si="8"/>
        <v>36083</v>
      </c>
      <c r="AK15" s="24"/>
      <c r="AL15" s="26">
        <v>82.5</v>
      </c>
      <c r="AM15" s="25">
        <v>35.787907322387696</v>
      </c>
      <c r="AN15" s="30">
        <f t="shared" si="9"/>
        <v>35788</v>
      </c>
      <c r="AO15" s="24"/>
      <c r="AP15" s="26">
        <v>82.5</v>
      </c>
      <c r="AQ15" s="25">
        <v>35.438461704224011</v>
      </c>
      <c r="AR15" s="30">
        <f t="shared" si="10"/>
        <v>35438</v>
      </c>
      <c r="AS15" s="24"/>
    </row>
    <row r="16" spans="1:45">
      <c r="B16" s="22">
        <v>80</v>
      </c>
      <c r="C16" s="29">
        <v>38.439188828402791</v>
      </c>
      <c r="D16" s="30">
        <f t="shared" si="2"/>
        <v>38439</v>
      </c>
      <c r="F16" s="22">
        <v>80</v>
      </c>
      <c r="G16" s="26">
        <v>38.20008227896993</v>
      </c>
      <c r="H16" s="30">
        <f t="shared" si="0"/>
        <v>38200</v>
      </c>
      <c r="J16" s="22">
        <v>80</v>
      </c>
      <c r="K16" s="29">
        <v>37.902460571641505</v>
      </c>
      <c r="L16" s="30">
        <f t="shared" si="3"/>
        <v>37902</v>
      </c>
      <c r="N16" s="26">
        <v>80</v>
      </c>
      <c r="O16" s="25">
        <v>37.631268058578051</v>
      </c>
      <c r="P16" s="30">
        <f t="shared" si="1"/>
        <v>37631</v>
      </c>
      <c r="Q16" s="24"/>
      <c r="R16" s="22">
        <v>80</v>
      </c>
      <c r="S16" s="29">
        <v>37.31769159008752</v>
      </c>
      <c r="T16" s="30">
        <f t="shared" si="4"/>
        <v>37318</v>
      </c>
      <c r="U16" s="24"/>
      <c r="V16" s="26">
        <v>80</v>
      </c>
      <c r="W16" s="29">
        <v>37.050994438965212</v>
      </c>
      <c r="X16" s="30">
        <f t="shared" si="5"/>
        <v>37051</v>
      </c>
      <c r="Y16" s="24"/>
      <c r="Z16" s="22">
        <v>80</v>
      </c>
      <c r="AA16" s="29">
        <v>36.594304792587074</v>
      </c>
      <c r="AB16" s="30">
        <f t="shared" si="6"/>
        <v>36594</v>
      </c>
      <c r="AC16" s="24"/>
      <c r="AD16" s="26">
        <v>80</v>
      </c>
      <c r="AE16" s="25">
        <v>36.478632644411782</v>
      </c>
      <c r="AF16" s="30">
        <f t="shared" si="7"/>
        <v>36479</v>
      </c>
      <c r="AG16" s="24"/>
      <c r="AH16" s="26">
        <v>80</v>
      </c>
      <c r="AI16" s="25">
        <v>35.932091218875435</v>
      </c>
      <c r="AJ16" s="30">
        <f t="shared" si="8"/>
        <v>35932</v>
      </c>
      <c r="AK16" s="24"/>
      <c r="AL16" s="26">
        <v>80</v>
      </c>
      <c r="AM16" s="25">
        <v>35.677446119458743</v>
      </c>
      <c r="AN16" s="30">
        <f t="shared" si="9"/>
        <v>35677</v>
      </c>
      <c r="AO16" s="24"/>
      <c r="AP16" s="26">
        <v>80</v>
      </c>
      <c r="AQ16" s="25">
        <v>35.298588955841801</v>
      </c>
      <c r="AR16" s="30">
        <f t="shared" si="10"/>
        <v>35299</v>
      </c>
      <c r="AS16" s="24"/>
    </row>
    <row r="17" spans="2:45">
      <c r="B17" s="22">
        <v>77.5</v>
      </c>
      <c r="C17" s="29">
        <v>38.299036471142912</v>
      </c>
      <c r="D17" s="30">
        <f t="shared" si="2"/>
        <v>38299</v>
      </c>
      <c r="F17" s="22">
        <v>77.5</v>
      </c>
      <c r="G17" s="26">
        <v>38.068395986761416</v>
      </c>
      <c r="H17" s="30">
        <f t="shared" si="0"/>
        <v>38068</v>
      </c>
      <c r="J17" s="22">
        <v>77.5</v>
      </c>
      <c r="K17" s="29">
        <v>37.776024485309499</v>
      </c>
      <c r="L17" s="30">
        <f t="shared" si="3"/>
        <v>37776</v>
      </c>
      <c r="N17" s="26">
        <v>77.5</v>
      </c>
      <c r="O17" s="25">
        <v>37.50629916895825</v>
      </c>
      <c r="P17" s="30">
        <f t="shared" si="1"/>
        <v>37506</v>
      </c>
      <c r="Q17" s="24"/>
      <c r="R17" s="22">
        <v>77.5</v>
      </c>
      <c r="S17" s="29">
        <v>37.19225236632721</v>
      </c>
      <c r="T17" s="30">
        <f t="shared" si="4"/>
        <v>37192</v>
      </c>
      <c r="U17" s="24"/>
      <c r="V17" s="26">
        <v>77.5</v>
      </c>
      <c r="W17" s="29">
        <v>36.920446360603059</v>
      </c>
      <c r="X17" s="30">
        <f t="shared" si="5"/>
        <v>36920</v>
      </c>
      <c r="Y17" s="24"/>
      <c r="Z17" s="22">
        <v>77.5</v>
      </c>
      <c r="AA17" s="29">
        <v>36.468943591103525</v>
      </c>
      <c r="AB17" s="30">
        <f t="shared" si="6"/>
        <v>36469</v>
      </c>
      <c r="AC17" s="24"/>
      <c r="AD17" s="26">
        <v>77.5</v>
      </c>
      <c r="AE17" s="25">
        <v>36.350502587391496</v>
      </c>
      <c r="AF17" s="30">
        <f t="shared" si="7"/>
        <v>36351</v>
      </c>
      <c r="AG17" s="24"/>
      <c r="AH17" s="26">
        <v>77.5</v>
      </c>
      <c r="AI17" s="25">
        <v>35.804153765247293</v>
      </c>
      <c r="AJ17" s="30">
        <f t="shared" si="8"/>
        <v>35804</v>
      </c>
      <c r="AK17" s="24"/>
      <c r="AL17" s="26">
        <v>77.5</v>
      </c>
      <c r="AM17" s="25">
        <v>35.569397128428491</v>
      </c>
      <c r="AN17" s="30">
        <f t="shared" si="9"/>
        <v>35569</v>
      </c>
      <c r="AO17" s="24"/>
      <c r="AP17" s="26">
        <v>77.5</v>
      </c>
      <c r="AQ17" s="25">
        <v>35.182628435956481</v>
      </c>
      <c r="AR17" s="30">
        <f t="shared" si="10"/>
        <v>35183</v>
      </c>
      <c r="AS17" s="24"/>
    </row>
    <row r="18" spans="2:45">
      <c r="B18" s="22">
        <v>75</v>
      </c>
      <c r="C18" s="29">
        <v>38.179721946745786</v>
      </c>
      <c r="D18" s="30">
        <f t="shared" si="2"/>
        <v>38180</v>
      </c>
      <c r="F18" s="22">
        <v>75</v>
      </c>
      <c r="G18" s="26">
        <v>37.960092271203422</v>
      </c>
      <c r="H18" s="30">
        <f t="shared" si="0"/>
        <v>37960</v>
      </c>
      <c r="J18" s="22">
        <v>75</v>
      </c>
      <c r="K18" s="29">
        <v>37.670874299289927</v>
      </c>
      <c r="L18" s="30">
        <f t="shared" si="3"/>
        <v>37671</v>
      </c>
      <c r="N18" s="26">
        <v>75</v>
      </c>
      <c r="O18" s="25">
        <v>37.39740366609648</v>
      </c>
      <c r="P18" s="30">
        <f t="shared" si="1"/>
        <v>37397</v>
      </c>
      <c r="Q18" s="24"/>
      <c r="R18" s="22">
        <v>75</v>
      </c>
      <c r="S18" s="29">
        <v>37.084607625198153</v>
      </c>
      <c r="T18" s="30">
        <f t="shared" si="4"/>
        <v>37085</v>
      </c>
      <c r="U18" s="24"/>
      <c r="V18" s="26">
        <v>75</v>
      </c>
      <c r="W18" s="29">
        <v>36.809279095136375</v>
      </c>
      <c r="X18" s="30">
        <f t="shared" si="5"/>
        <v>36809</v>
      </c>
      <c r="Y18" s="24"/>
      <c r="Z18" s="22">
        <v>75</v>
      </c>
      <c r="AA18" s="29">
        <v>36.362111081510477</v>
      </c>
      <c r="AB18" s="30">
        <f t="shared" si="6"/>
        <v>36362</v>
      </c>
      <c r="AC18" s="24"/>
      <c r="AD18" s="26">
        <v>75</v>
      </c>
      <c r="AE18" s="25">
        <v>36.237937002852398</v>
      </c>
      <c r="AF18" s="30">
        <f t="shared" si="7"/>
        <v>36238</v>
      </c>
      <c r="AG18" s="24"/>
      <c r="AH18" s="26">
        <v>75</v>
      </c>
      <c r="AI18" s="25">
        <v>35.692402058220281</v>
      </c>
      <c r="AJ18" s="30">
        <f t="shared" si="8"/>
        <v>35692</v>
      </c>
      <c r="AK18" s="24"/>
      <c r="AL18" s="26">
        <v>75</v>
      </c>
      <c r="AM18" s="25">
        <v>35.457082740570527</v>
      </c>
      <c r="AN18" s="30">
        <f t="shared" si="9"/>
        <v>35457</v>
      </c>
      <c r="AO18" s="24"/>
      <c r="AP18" s="26">
        <v>75</v>
      </c>
      <c r="AQ18" s="25">
        <v>35.079233561361306</v>
      </c>
      <c r="AR18" s="30">
        <f t="shared" si="10"/>
        <v>35079</v>
      </c>
      <c r="AS18" s="24"/>
    </row>
    <row r="19" spans="2:45">
      <c r="B19" s="22">
        <v>72.5</v>
      </c>
      <c r="C19" s="29">
        <v>38.068181512119239</v>
      </c>
      <c r="D19" s="30">
        <f t="shared" si="2"/>
        <v>38068</v>
      </c>
      <c r="F19" s="22">
        <v>72.5</v>
      </c>
      <c r="G19" s="26">
        <v>37.858384267381652</v>
      </c>
      <c r="H19" s="30">
        <f t="shared" si="0"/>
        <v>37858</v>
      </c>
      <c r="J19" s="22">
        <v>72.5</v>
      </c>
      <c r="K19" s="29">
        <v>37.567621778027437</v>
      </c>
      <c r="L19" s="30">
        <f t="shared" si="3"/>
        <v>37568</v>
      </c>
      <c r="N19" s="26">
        <v>72.5</v>
      </c>
      <c r="O19" s="25">
        <v>37.284098104719909</v>
      </c>
      <c r="P19" s="30">
        <f t="shared" si="1"/>
        <v>37284</v>
      </c>
      <c r="Q19" s="24"/>
      <c r="R19" s="22">
        <v>72.5</v>
      </c>
      <c r="S19" s="29">
        <v>36.975437782470308</v>
      </c>
      <c r="T19" s="30">
        <f t="shared" si="4"/>
        <v>36975</v>
      </c>
      <c r="U19" s="24"/>
      <c r="V19" s="26">
        <v>72.5</v>
      </c>
      <c r="W19" s="29">
        <v>36.701748907852618</v>
      </c>
      <c r="X19" s="30">
        <f t="shared" si="5"/>
        <v>36702</v>
      </c>
      <c r="Y19" s="24"/>
      <c r="Z19" s="22">
        <v>72.5</v>
      </c>
      <c r="AA19" s="29">
        <v>36.255436363931338</v>
      </c>
      <c r="AB19" s="30">
        <f t="shared" si="6"/>
        <v>36255</v>
      </c>
      <c r="AC19" s="24"/>
      <c r="AD19" s="26">
        <v>72.5</v>
      </c>
      <c r="AE19" s="25">
        <v>36.123164396435378</v>
      </c>
      <c r="AF19" s="30">
        <f t="shared" si="7"/>
        <v>36123</v>
      </c>
      <c r="AG19" s="24"/>
      <c r="AH19" s="26">
        <v>72.5</v>
      </c>
      <c r="AI19" s="25">
        <v>35.579968743628775</v>
      </c>
      <c r="AJ19" s="30">
        <f t="shared" si="8"/>
        <v>35580</v>
      </c>
      <c r="AK19" s="24"/>
      <c r="AL19" s="26">
        <v>72.5</v>
      </c>
      <c r="AM19" s="25">
        <v>35.333581217135809</v>
      </c>
      <c r="AN19" s="30">
        <f t="shared" si="9"/>
        <v>35334</v>
      </c>
      <c r="AO19" s="24"/>
      <c r="AP19" s="26">
        <v>72.5</v>
      </c>
      <c r="AQ19" s="25">
        <v>34.973727460865248</v>
      </c>
      <c r="AR19" s="30">
        <f t="shared" si="10"/>
        <v>34974</v>
      </c>
      <c r="AS19" s="24"/>
    </row>
    <row r="20" spans="2:45">
      <c r="B20" s="22">
        <v>70</v>
      </c>
      <c r="C20" s="29">
        <v>37.963432258206666</v>
      </c>
      <c r="D20" s="30">
        <f t="shared" si="2"/>
        <v>37963</v>
      </c>
      <c r="F20" s="22">
        <v>70</v>
      </c>
      <c r="G20" s="26">
        <v>37.763815499157779</v>
      </c>
      <c r="H20" s="30">
        <f t="shared" si="0"/>
        <v>37764</v>
      </c>
      <c r="J20" s="22">
        <v>70</v>
      </c>
      <c r="K20" s="29">
        <v>37.470159012351004</v>
      </c>
      <c r="L20" s="30">
        <f t="shared" si="3"/>
        <v>37470</v>
      </c>
      <c r="N20" s="26">
        <v>70</v>
      </c>
      <c r="O20" s="25">
        <v>37.174234425290287</v>
      </c>
      <c r="P20" s="30">
        <f t="shared" si="1"/>
        <v>37174</v>
      </c>
      <c r="Q20" s="24"/>
      <c r="R20" s="22">
        <v>70</v>
      </c>
      <c r="S20" s="29">
        <v>36.872013668879568</v>
      </c>
      <c r="T20" s="30">
        <f t="shared" si="4"/>
        <v>36872</v>
      </c>
      <c r="U20" s="24"/>
      <c r="V20" s="26">
        <v>70</v>
      </c>
      <c r="W20" s="29">
        <v>36.603128326642633</v>
      </c>
      <c r="X20" s="30">
        <f t="shared" si="5"/>
        <v>36603</v>
      </c>
      <c r="Y20" s="24"/>
      <c r="Z20" s="22">
        <v>70</v>
      </c>
      <c r="AA20" s="29">
        <v>36.158267622942724</v>
      </c>
      <c r="AB20" s="30">
        <f t="shared" si="6"/>
        <v>36158</v>
      </c>
      <c r="AC20" s="24"/>
      <c r="AD20" s="26">
        <v>70</v>
      </c>
      <c r="AE20" s="25">
        <v>36.017973829731076</v>
      </c>
      <c r="AF20" s="30">
        <f t="shared" si="7"/>
        <v>36018</v>
      </c>
      <c r="AG20" s="24"/>
      <c r="AH20" s="26">
        <v>70</v>
      </c>
      <c r="AI20" s="25">
        <v>35.482688087887055</v>
      </c>
      <c r="AJ20" s="30">
        <f t="shared" si="8"/>
        <v>35483</v>
      </c>
      <c r="AK20" s="24"/>
      <c r="AL20" s="26">
        <v>70</v>
      </c>
      <c r="AM20" s="25">
        <v>35.223701238011934</v>
      </c>
      <c r="AN20" s="30">
        <f t="shared" si="9"/>
        <v>35224</v>
      </c>
      <c r="AO20" s="24"/>
      <c r="AP20" s="26">
        <v>70</v>
      </c>
      <c r="AQ20" s="25">
        <v>34.886035553160887</v>
      </c>
      <c r="AR20" s="30">
        <f t="shared" si="10"/>
        <v>34886</v>
      </c>
      <c r="AS20" s="24"/>
    </row>
    <row r="21" spans="2:45">
      <c r="B21" s="22">
        <v>67.5</v>
      </c>
      <c r="C21" s="29">
        <v>37.859424904546351</v>
      </c>
      <c r="D21" s="30">
        <f t="shared" si="2"/>
        <v>37859</v>
      </c>
      <c r="F21" s="22">
        <v>67.5</v>
      </c>
      <c r="G21" s="26">
        <v>37.666763951137405</v>
      </c>
      <c r="H21" s="30">
        <f t="shared" si="0"/>
        <v>37667</v>
      </c>
      <c r="J21" s="22">
        <v>67.5</v>
      </c>
      <c r="K21" s="29">
        <v>37.374788544382355</v>
      </c>
      <c r="L21" s="30">
        <f t="shared" si="3"/>
        <v>37375</v>
      </c>
      <c r="N21" s="26">
        <v>67.5</v>
      </c>
      <c r="O21" s="25">
        <v>37.076019355305412</v>
      </c>
      <c r="P21" s="30">
        <f t="shared" si="1"/>
        <v>37076</v>
      </c>
      <c r="Q21" s="24"/>
      <c r="R21" s="22">
        <v>67.5</v>
      </c>
      <c r="S21" s="29">
        <v>36.779043584410275</v>
      </c>
      <c r="T21" s="30">
        <f t="shared" si="4"/>
        <v>36779</v>
      </c>
      <c r="U21" s="24"/>
      <c r="V21" s="26">
        <v>67.5</v>
      </c>
      <c r="W21" s="29">
        <v>36.513938873952355</v>
      </c>
      <c r="X21" s="30">
        <f t="shared" si="5"/>
        <v>36514</v>
      </c>
      <c r="Y21" s="24"/>
      <c r="Z21" s="22">
        <v>67.5</v>
      </c>
      <c r="AA21" s="29">
        <v>36.073550194765659</v>
      </c>
      <c r="AB21" s="30">
        <f t="shared" si="6"/>
        <v>36074</v>
      </c>
      <c r="AC21" s="24"/>
      <c r="AD21" s="26">
        <v>67.5</v>
      </c>
      <c r="AE21" s="25">
        <v>35.930224283068583</v>
      </c>
      <c r="AF21" s="30">
        <f t="shared" si="7"/>
        <v>35930</v>
      </c>
      <c r="AG21" s="24"/>
      <c r="AH21" s="26">
        <v>67.5</v>
      </c>
      <c r="AI21" s="25">
        <v>35.414984895498563</v>
      </c>
      <c r="AJ21" s="30">
        <f t="shared" si="8"/>
        <v>35415</v>
      </c>
      <c r="AK21" s="24"/>
      <c r="AL21" s="26">
        <v>67.5</v>
      </c>
      <c r="AM21" s="25">
        <v>35.141669858268465</v>
      </c>
      <c r="AN21" s="30">
        <f t="shared" si="9"/>
        <v>35142</v>
      </c>
      <c r="AO21" s="24"/>
      <c r="AP21" s="26">
        <v>67.5</v>
      </c>
      <c r="AQ21" s="25">
        <v>34.829956076373549</v>
      </c>
      <c r="AR21" s="30">
        <f t="shared" si="10"/>
        <v>34830</v>
      </c>
      <c r="AS21" s="24"/>
    </row>
    <row r="22" spans="2:45">
      <c r="B22" s="22">
        <v>65</v>
      </c>
      <c r="C22" s="29">
        <v>37.753842250802279</v>
      </c>
      <c r="D22" s="30">
        <f t="shared" si="2"/>
        <v>37754</v>
      </c>
      <c r="F22" s="22">
        <v>65</v>
      </c>
      <c r="G22" s="26">
        <v>37.567394428789434</v>
      </c>
      <c r="H22" s="30">
        <f t="shared" si="0"/>
        <v>37567</v>
      </c>
      <c r="J22" s="22">
        <v>65</v>
      </c>
      <c r="K22" s="29">
        <v>37.282006216098424</v>
      </c>
      <c r="L22" s="30">
        <f t="shared" si="3"/>
        <v>37282</v>
      </c>
      <c r="N22" s="26">
        <v>65</v>
      </c>
      <c r="O22" s="25">
        <v>36.988520149914592</v>
      </c>
      <c r="P22" s="30">
        <f t="shared" si="1"/>
        <v>36989</v>
      </c>
      <c r="Q22" s="24"/>
      <c r="R22" s="22">
        <v>65</v>
      </c>
      <c r="S22" s="29">
        <v>36.697095065326245</v>
      </c>
      <c r="T22" s="30">
        <f t="shared" si="4"/>
        <v>36697</v>
      </c>
      <c r="U22" s="24"/>
      <c r="V22" s="26">
        <v>65</v>
      </c>
      <c r="W22" s="29">
        <v>36.435647392791367</v>
      </c>
      <c r="X22" s="30">
        <f t="shared" si="5"/>
        <v>36436</v>
      </c>
      <c r="Y22" s="24"/>
      <c r="Z22" s="22">
        <v>65</v>
      </c>
      <c r="AA22" s="29">
        <v>36.001207857238953</v>
      </c>
      <c r="AB22" s="30">
        <f t="shared" si="6"/>
        <v>36001</v>
      </c>
      <c r="AC22" s="24"/>
      <c r="AD22" s="26">
        <v>65</v>
      </c>
      <c r="AE22" s="25">
        <v>35.855384287544091</v>
      </c>
      <c r="AF22" s="30">
        <f t="shared" si="7"/>
        <v>35855</v>
      </c>
      <c r="AG22" s="24"/>
      <c r="AH22" s="26">
        <v>65</v>
      </c>
      <c r="AI22" s="25">
        <v>35.354355027442082</v>
      </c>
      <c r="AJ22" s="30">
        <f t="shared" si="8"/>
        <v>35354</v>
      </c>
      <c r="AK22" s="24"/>
      <c r="AL22" s="26">
        <v>65</v>
      </c>
      <c r="AM22" s="25">
        <v>35.065416494199027</v>
      </c>
      <c r="AN22" s="30">
        <f t="shared" si="9"/>
        <v>35065</v>
      </c>
      <c r="AO22" s="24"/>
      <c r="AP22" s="26">
        <v>65</v>
      </c>
      <c r="AQ22" s="25">
        <v>34.776180610802953</v>
      </c>
      <c r="AR22" s="30">
        <f t="shared" si="10"/>
        <v>34776</v>
      </c>
      <c r="AS22" s="24"/>
    </row>
    <row r="23" spans="2:45">
      <c r="B23" s="22">
        <v>62.5</v>
      </c>
      <c r="C23" s="29">
        <v>37.684452004480136</v>
      </c>
      <c r="D23" s="30">
        <f t="shared" si="2"/>
        <v>37684</v>
      </c>
      <c r="F23" s="22">
        <v>62.5</v>
      </c>
      <c r="G23" s="26">
        <v>37.503787755226824</v>
      </c>
      <c r="H23" s="30">
        <f t="shared" si="0"/>
        <v>37504</v>
      </c>
      <c r="J23" s="22">
        <v>62.5</v>
      </c>
      <c r="K23" s="29">
        <v>37.224826374239051</v>
      </c>
      <c r="L23" s="30">
        <f t="shared" si="3"/>
        <v>37225</v>
      </c>
      <c r="N23" s="26">
        <v>62.5</v>
      </c>
      <c r="O23" s="25">
        <v>36.936712105790249</v>
      </c>
      <c r="P23" s="30">
        <f t="shared" si="1"/>
        <v>36937</v>
      </c>
      <c r="Q23" s="24"/>
      <c r="R23" s="22">
        <v>62.5</v>
      </c>
      <c r="S23" s="29">
        <v>36.6488255044205</v>
      </c>
      <c r="T23" s="30">
        <f t="shared" si="4"/>
        <v>36649</v>
      </c>
      <c r="U23" s="24"/>
      <c r="V23" s="26">
        <v>62.5</v>
      </c>
      <c r="W23" s="29">
        <v>36.388555351055473</v>
      </c>
      <c r="X23" s="30">
        <f t="shared" si="5"/>
        <v>36389</v>
      </c>
      <c r="Y23" s="24"/>
      <c r="Z23" s="22">
        <v>62.5</v>
      </c>
      <c r="AA23" s="29">
        <v>35.961902046251133</v>
      </c>
      <c r="AB23" s="30">
        <f t="shared" si="6"/>
        <v>35962</v>
      </c>
      <c r="AC23" s="24"/>
      <c r="AD23" s="26">
        <v>62.5</v>
      </c>
      <c r="AE23" s="25">
        <v>35.816772477338034</v>
      </c>
      <c r="AF23" s="30">
        <f t="shared" si="7"/>
        <v>35817</v>
      </c>
      <c r="AG23" s="24"/>
      <c r="AH23" s="26">
        <v>62.5</v>
      </c>
      <c r="AI23" s="25">
        <v>35.314713882910652</v>
      </c>
      <c r="AJ23" s="30">
        <f t="shared" si="8"/>
        <v>35315</v>
      </c>
      <c r="AK23" s="24"/>
      <c r="AL23" s="26">
        <v>62.5</v>
      </c>
      <c r="AM23" s="25">
        <v>35.021794256153356</v>
      </c>
      <c r="AN23" s="30">
        <f t="shared" si="9"/>
        <v>35022</v>
      </c>
      <c r="AO23" s="24"/>
      <c r="AP23" s="26">
        <v>62.5</v>
      </c>
      <c r="AQ23" s="25">
        <v>34.73644874589143</v>
      </c>
      <c r="AR23" s="30">
        <f t="shared" si="10"/>
        <v>34736</v>
      </c>
      <c r="AS23" s="24"/>
    </row>
    <row r="24" spans="2:45">
      <c r="B24" s="22">
        <v>60</v>
      </c>
      <c r="C24" s="29">
        <v>37.571844983469141</v>
      </c>
      <c r="D24" s="30">
        <f t="shared" si="2"/>
        <v>37572</v>
      </c>
      <c r="F24" s="22">
        <v>60</v>
      </c>
      <c r="G24" s="26">
        <v>37.396802286161467</v>
      </c>
      <c r="H24" s="30">
        <f t="shared" si="0"/>
        <v>37397</v>
      </c>
      <c r="J24" s="22">
        <v>60</v>
      </c>
      <c r="K24" s="29">
        <v>37.122777577508096</v>
      </c>
      <c r="L24" s="30">
        <f t="shared" si="3"/>
        <v>37123</v>
      </c>
      <c r="N24" s="26">
        <v>60</v>
      </c>
      <c r="O24" s="25">
        <v>36.837869054785429</v>
      </c>
      <c r="P24" s="30">
        <f t="shared" si="1"/>
        <v>36838</v>
      </c>
      <c r="Q24" s="24"/>
      <c r="R24" s="22">
        <v>60</v>
      </c>
      <c r="S24" s="29">
        <v>36.551487973297029</v>
      </c>
      <c r="T24" s="30">
        <f t="shared" si="4"/>
        <v>36551</v>
      </c>
      <c r="U24" s="24"/>
      <c r="V24" s="26">
        <v>60</v>
      </c>
      <c r="W24" s="29">
        <v>36.290004320492919</v>
      </c>
      <c r="X24" s="30">
        <f t="shared" si="5"/>
        <v>36290</v>
      </c>
      <c r="Y24" s="24"/>
      <c r="Z24" s="22">
        <v>60</v>
      </c>
      <c r="AA24" s="29">
        <v>35.872096356268017</v>
      </c>
      <c r="AB24" s="30">
        <f t="shared" si="6"/>
        <v>35872</v>
      </c>
      <c r="AC24" s="24"/>
      <c r="AD24" s="26">
        <v>60</v>
      </c>
      <c r="AE24" s="25">
        <v>35.730085126076602</v>
      </c>
      <c r="AF24" s="30">
        <f t="shared" si="7"/>
        <v>35730</v>
      </c>
      <c r="AG24" s="24"/>
      <c r="AH24" s="26">
        <v>60</v>
      </c>
      <c r="AI24" s="25">
        <v>35.221507885047501</v>
      </c>
      <c r="AJ24" s="30">
        <f t="shared" si="8"/>
        <v>35222</v>
      </c>
      <c r="AK24" s="24"/>
      <c r="AL24" s="26">
        <v>60</v>
      </c>
      <c r="AM24" s="25">
        <v>34.928816205922416</v>
      </c>
      <c r="AN24" s="30">
        <f t="shared" si="9"/>
        <v>34929</v>
      </c>
      <c r="AO24" s="24"/>
      <c r="AP24" s="26">
        <v>60</v>
      </c>
      <c r="AQ24" s="25">
        <v>34.643623791935148</v>
      </c>
      <c r="AR24" s="30">
        <f t="shared" si="10"/>
        <v>34644</v>
      </c>
      <c r="AS24" s="24"/>
    </row>
    <row r="25" spans="2:45">
      <c r="B25" s="22">
        <v>57.5</v>
      </c>
      <c r="C25" s="29">
        <v>37.500047155938603</v>
      </c>
      <c r="D25" s="30">
        <f t="shared" si="2"/>
        <v>37500</v>
      </c>
      <c r="F25" s="22">
        <v>57.5</v>
      </c>
      <c r="G25" s="26">
        <v>37.337509442345038</v>
      </c>
      <c r="H25" s="30">
        <f t="shared" si="0"/>
        <v>37338</v>
      </c>
      <c r="J25" s="22">
        <v>57.5</v>
      </c>
      <c r="K25" s="29">
        <v>37.069126753314784</v>
      </c>
      <c r="L25" s="30">
        <f t="shared" si="3"/>
        <v>37069</v>
      </c>
      <c r="N25" s="26">
        <v>57.5</v>
      </c>
      <c r="O25" s="25">
        <v>36.783134754266293</v>
      </c>
      <c r="P25" s="30">
        <f t="shared" si="1"/>
        <v>36783</v>
      </c>
      <c r="Q25" s="24"/>
      <c r="R25" s="22">
        <v>57.5</v>
      </c>
      <c r="S25" s="29">
        <v>36.498987411709194</v>
      </c>
      <c r="T25" s="30">
        <f t="shared" si="4"/>
        <v>36499</v>
      </c>
      <c r="U25" s="24"/>
      <c r="V25" s="26">
        <v>57.5</v>
      </c>
      <c r="W25" s="29">
        <v>36.234234642623015</v>
      </c>
      <c r="X25" s="30">
        <f t="shared" si="5"/>
        <v>36234</v>
      </c>
      <c r="Y25" s="24"/>
      <c r="Z25" s="22">
        <v>57.5</v>
      </c>
      <c r="AA25" s="29">
        <v>35.825952958314396</v>
      </c>
      <c r="AB25" s="30">
        <f t="shared" si="6"/>
        <v>35826</v>
      </c>
      <c r="AC25" s="24"/>
      <c r="AD25" s="26">
        <v>57.5</v>
      </c>
      <c r="AE25" s="25">
        <v>35.681833856662692</v>
      </c>
      <c r="AF25" s="30">
        <f t="shared" si="7"/>
        <v>35682</v>
      </c>
      <c r="AG25" s="24"/>
      <c r="AH25" s="26">
        <v>57.5</v>
      </c>
      <c r="AI25" s="25">
        <v>35.163997172471312</v>
      </c>
      <c r="AJ25" s="30">
        <f t="shared" si="8"/>
        <v>35164</v>
      </c>
      <c r="AK25" s="24"/>
      <c r="AL25" s="26">
        <v>57.5</v>
      </c>
      <c r="AM25" s="25">
        <v>34.880855828935161</v>
      </c>
      <c r="AN25" s="30">
        <f t="shared" si="9"/>
        <v>34881</v>
      </c>
      <c r="AO25" s="24"/>
      <c r="AP25" s="26">
        <v>57.5</v>
      </c>
      <c r="AQ25" s="25">
        <v>34.58750019011736</v>
      </c>
      <c r="AR25" s="30">
        <f t="shared" si="10"/>
        <v>34588</v>
      </c>
      <c r="AS25" s="24"/>
    </row>
    <row r="26" spans="2:45">
      <c r="B26" s="22">
        <v>55</v>
      </c>
      <c r="C26" s="29">
        <v>37.336003771575356</v>
      </c>
      <c r="D26" s="30">
        <f t="shared" si="2"/>
        <v>37336</v>
      </c>
      <c r="F26" s="22">
        <v>55</v>
      </c>
      <c r="G26" s="26">
        <v>37.191281743921252</v>
      </c>
      <c r="H26" s="30">
        <f t="shared" si="0"/>
        <v>37191</v>
      </c>
      <c r="J26" s="22">
        <v>55</v>
      </c>
      <c r="K26" s="29">
        <v>36.929318441398472</v>
      </c>
      <c r="L26" s="30">
        <f t="shared" si="3"/>
        <v>36929</v>
      </c>
      <c r="N26" s="26">
        <v>55</v>
      </c>
      <c r="O26" s="25">
        <v>36.639292482185674</v>
      </c>
      <c r="P26" s="30">
        <f t="shared" si="1"/>
        <v>36639</v>
      </c>
      <c r="Q26" s="24"/>
      <c r="R26" s="22">
        <v>55</v>
      </c>
      <c r="S26" s="29">
        <v>36.358635186839486</v>
      </c>
      <c r="T26" s="30">
        <f t="shared" si="4"/>
        <v>36359</v>
      </c>
      <c r="U26" s="24"/>
      <c r="V26" s="26">
        <v>55</v>
      </c>
      <c r="W26" s="29">
        <v>36.089915067851891</v>
      </c>
      <c r="X26" s="30">
        <f t="shared" si="5"/>
        <v>36090</v>
      </c>
      <c r="Y26" s="24"/>
      <c r="Z26" s="22">
        <v>55</v>
      </c>
      <c r="AA26" s="29">
        <v>35.691347070772011</v>
      </c>
      <c r="AB26" s="30">
        <f t="shared" si="6"/>
        <v>35691</v>
      </c>
      <c r="AC26" s="24"/>
      <c r="AD26" s="26">
        <v>55</v>
      </c>
      <c r="AE26" s="25">
        <v>35.540097410393322</v>
      </c>
      <c r="AF26" s="30">
        <f t="shared" si="7"/>
        <v>35540</v>
      </c>
      <c r="AG26" s="24"/>
      <c r="AH26" s="26">
        <v>55</v>
      </c>
      <c r="AI26" s="25">
        <v>35.010437727304989</v>
      </c>
      <c r="AJ26" s="30">
        <f t="shared" si="8"/>
        <v>35010</v>
      </c>
      <c r="AK26" s="24"/>
      <c r="AL26" s="26">
        <v>55</v>
      </c>
      <c r="AM26" s="25">
        <v>34.74357892517132</v>
      </c>
      <c r="AN26" s="30">
        <f t="shared" si="9"/>
        <v>34744</v>
      </c>
      <c r="AO26" s="24"/>
      <c r="AP26" s="26">
        <v>55</v>
      </c>
      <c r="AQ26" s="25">
        <v>34.436054439577028</v>
      </c>
      <c r="AR26" s="30">
        <f t="shared" si="10"/>
        <v>34436</v>
      </c>
      <c r="AS26" s="24"/>
    </row>
    <row r="27" spans="2:45">
      <c r="B27" s="22">
        <v>52.5</v>
      </c>
      <c r="C27" s="29">
        <v>37.269137439956197</v>
      </c>
      <c r="D27" s="30">
        <f t="shared" si="2"/>
        <v>37269</v>
      </c>
      <c r="F27" s="22">
        <v>52.5</v>
      </c>
      <c r="G27" s="26">
        <v>37.138915858937224</v>
      </c>
      <c r="H27" s="30">
        <f t="shared" si="0"/>
        <v>37139</v>
      </c>
      <c r="J27" s="22">
        <v>52.5</v>
      </c>
      <c r="K27" s="29">
        <v>36.882041114504979</v>
      </c>
      <c r="L27" s="30">
        <f t="shared" si="3"/>
        <v>36882</v>
      </c>
      <c r="N27" s="26">
        <v>52.5</v>
      </c>
      <c r="O27" s="25">
        <v>36.588522203635563</v>
      </c>
      <c r="P27" s="30">
        <f t="shared" si="1"/>
        <v>36589</v>
      </c>
      <c r="Q27" s="24"/>
      <c r="R27" s="22">
        <v>52.5</v>
      </c>
      <c r="S27" s="29">
        <v>36.311068607172544</v>
      </c>
      <c r="T27" s="30">
        <f t="shared" si="4"/>
        <v>36311</v>
      </c>
      <c r="U27" s="24"/>
      <c r="V27" s="26">
        <v>52.5</v>
      </c>
      <c r="W27" s="29">
        <v>36.039628043215593</v>
      </c>
      <c r="X27" s="30">
        <f t="shared" si="5"/>
        <v>36040</v>
      </c>
      <c r="Y27" s="24"/>
      <c r="Z27" s="22">
        <v>52.5</v>
      </c>
      <c r="AA27" s="29">
        <v>35.648262815599715</v>
      </c>
      <c r="AB27" s="30">
        <f t="shared" si="6"/>
        <v>35648</v>
      </c>
      <c r="AC27" s="24"/>
      <c r="AD27" s="26">
        <v>52.5</v>
      </c>
      <c r="AE27" s="25">
        <v>35.490329321277201</v>
      </c>
      <c r="AF27" s="30">
        <f t="shared" si="7"/>
        <v>35490</v>
      </c>
      <c r="AG27" s="24"/>
      <c r="AH27" s="26">
        <v>52.5</v>
      </c>
      <c r="AI27" s="25">
        <v>34.95085170209898</v>
      </c>
      <c r="AJ27" s="30">
        <f t="shared" si="8"/>
        <v>34951</v>
      </c>
      <c r="AK27" s="24"/>
      <c r="AL27" s="26">
        <v>52.5</v>
      </c>
      <c r="AM27" s="25">
        <v>34.694956047883657</v>
      </c>
      <c r="AN27" s="30">
        <f t="shared" si="9"/>
        <v>34695</v>
      </c>
      <c r="AO27" s="24"/>
      <c r="AP27" s="22">
        <v>52.5</v>
      </c>
      <c r="AQ27" s="25">
        <v>34.376448563146624</v>
      </c>
      <c r="AR27" s="30">
        <f t="shared" si="10"/>
        <v>34376</v>
      </c>
      <c r="AS27" s="24"/>
    </row>
    <row r="28" spans="2:45">
      <c r="B28" s="22">
        <v>50</v>
      </c>
      <c r="C28" s="29">
        <v>37.186139697756467</v>
      </c>
      <c r="D28" s="30">
        <f t="shared" si="2"/>
        <v>37186</v>
      </c>
      <c r="F28" s="22">
        <v>50</v>
      </c>
      <c r="G28" s="26">
        <v>37.067996314049218</v>
      </c>
      <c r="H28" s="30">
        <f t="shared" si="0"/>
        <v>37068</v>
      </c>
      <c r="J28" s="22">
        <v>50</v>
      </c>
      <c r="K28" s="29">
        <v>36.815152507007859</v>
      </c>
      <c r="L28" s="30">
        <f t="shared" si="3"/>
        <v>36815</v>
      </c>
      <c r="N28" s="22">
        <v>50</v>
      </c>
      <c r="O28" s="25">
        <v>36.518404753454128</v>
      </c>
      <c r="P28" s="30">
        <f t="shared" si="1"/>
        <v>36518</v>
      </c>
      <c r="Q28" s="24"/>
      <c r="R28" s="22">
        <v>50</v>
      </c>
      <c r="S28" s="29">
        <v>36.244381102363619</v>
      </c>
      <c r="T28" s="30">
        <f t="shared" si="4"/>
        <v>36244</v>
      </c>
      <c r="U28" s="24"/>
      <c r="V28" s="22">
        <v>50</v>
      </c>
      <c r="W28" s="29">
        <v>35.971727669329155</v>
      </c>
      <c r="X28" s="30">
        <f t="shared" si="5"/>
        <v>35972</v>
      </c>
      <c r="Y28" s="24"/>
      <c r="Z28" s="22">
        <v>50</v>
      </c>
      <c r="AA28" s="29">
        <v>35.582266889257738</v>
      </c>
      <c r="AB28" s="30">
        <f t="shared" si="6"/>
        <v>35582</v>
      </c>
      <c r="AC28" s="24"/>
      <c r="AD28" s="26">
        <v>50</v>
      </c>
      <c r="AE28" s="25">
        <v>35.413896942402403</v>
      </c>
      <c r="AF28" s="30">
        <f t="shared" si="7"/>
        <v>35414</v>
      </c>
      <c r="AG28" s="24"/>
      <c r="AH28" s="26">
        <v>50</v>
      </c>
      <c r="AI28" s="25">
        <v>34.886002898493977</v>
      </c>
      <c r="AJ28" s="30">
        <f t="shared" si="8"/>
        <v>34886</v>
      </c>
      <c r="AK28" s="24"/>
      <c r="AL28" s="26">
        <v>50</v>
      </c>
      <c r="AM28" s="25">
        <v>34.621126564297157</v>
      </c>
      <c r="AN28" s="30">
        <f t="shared" si="9"/>
        <v>34621</v>
      </c>
      <c r="AO28" s="24"/>
      <c r="AP28" s="26">
        <v>50</v>
      </c>
      <c r="AQ28" s="25">
        <v>34.298628927129386</v>
      </c>
      <c r="AR28" s="30">
        <f t="shared" si="10"/>
        <v>34299</v>
      </c>
      <c r="AS28" s="24"/>
    </row>
    <row r="29" spans="2:45">
      <c r="B29" s="22">
        <v>47.5</v>
      </c>
      <c r="C29" s="29">
        <v>37.163852091488515</v>
      </c>
      <c r="D29" s="30">
        <f t="shared" si="2"/>
        <v>37164</v>
      </c>
      <c r="F29" s="22">
        <v>47.5</v>
      </c>
      <c r="G29" s="26">
        <v>37.051562848630248</v>
      </c>
      <c r="H29" s="30">
        <f t="shared" si="0"/>
        <v>37052</v>
      </c>
      <c r="J29" s="22">
        <v>47.5</v>
      </c>
      <c r="K29" s="29">
        <v>36.800827514152779</v>
      </c>
      <c r="L29" s="30">
        <f t="shared" si="3"/>
        <v>36801</v>
      </c>
      <c r="N29" s="26">
        <v>47.5</v>
      </c>
      <c r="O29" s="25">
        <v>36.502752831496011</v>
      </c>
      <c r="P29" s="30">
        <f t="shared" si="1"/>
        <v>36503</v>
      </c>
      <c r="Q29" s="24"/>
      <c r="R29" s="22">
        <v>47.5</v>
      </c>
      <c r="S29" s="29">
        <v>36.23007425100495</v>
      </c>
      <c r="T29" s="30">
        <f t="shared" si="4"/>
        <v>36230</v>
      </c>
      <c r="U29" s="24"/>
      <c r="V29" s="26">
        <v>47.5</v>
      </c>
      <c r="W29" s="29">
        <v>35.956382224708697</v>
      </c>
      <c r="X29" s="30">
        <f t="shared" si="5"/>
        <v>35956</v>
      </c>
      <c r="Y29" s="24"/>
      <c r="Z29" s="22">
        <v>47.5</v>
      </c>
      <c r="AA29" s="29">
        <v>35.56718547694993</v>
      </c>
      <c r="AB29" s="30">
        <f t="shared" si="6"/>
        <v>35567</v>
      </c>
      <c r="AC29" s="24"/>
      <c r="AD29" s="26">
        <v>47.5</v>
      </c>
      <c r="AE29" s="25">
        <v>35.393057451575039</v>
      </c>
      <c r="AF29" s="30">
        <f t="shared" si="7"/>
        <v>35393</v>
      </c>
      <c r="AG29" s="24"/>
      <c r="AH29" s="26">
        <v>47.5</v>
      </c>
      <c r="AI29" s="25">
        <v>34.88459815915509</v>
      </c>
      <c r="AJ29" s="30">
        <f t="shared" si="8"/>
        <v>34885</v>
      </c>
      <c r="AK29" s="24"/>
      <c r="AL29" s="26">
        <v>47.5</v>
      </c>
      <c r="AM29" s="25">
        <v>34.605163435096664</v>
      </c>
      <c r="AN29" s="30">
        <f t="shared" si="9"/>
        <v>34605</v>
      </c>
      <c r="AO29" s="24"/>
      <c r="AP29" s="26">
        <v>47.5</v>
      </c>
      <c r="AQ29" s="25">
        <v>34.27945303031499</v>
      </c>
      <c r="AR29" s="30">
        <f t="shared" si="10"/>
        <v>34279</v>
      </c>
      <c r="AS29" s="24"/>
    </row>
    <row r="30" spans="2:45">
      <c r="B30" s="22">
        <v>45</v>
      </c>
      <c r="C30" s="29">
        <v>37.103446219249655</v>
      </c>
      <c r="D30" s="30">
        <f t="shared" si="2"/>
        <v>37103</v>
      </c>
      <c r="F30" s="22">
        <v>45</v>
      </c>
      <c r="G30" s="26">
        <v>36.992933349541268</v>
      </c>
      <c r="H30" s="30">
        <f t="shared" si="0"/>
        <v>36993</v>
      </c>
      <c r="J30" s="22">
        <v>45</v>
      </c>
      <c r="K30" s="29">
        <v>36.74241960857313</v>
      </c>
      <c r="L30" s="30">
        <f t="shared" si="3"/>
        <v>36742</v>
      </c>
      <c r="N30" s="26">
        <v>45</v>
      </c>
      <c r="O30" s="25">
        <v>36.443298901509856</v>
      </c>
      <c r="P30" s="30">
        <f t="shared" si="1"/>
        <v>36443</v>
      </c>
      <c r="Q30" s="24"/>
      <c r="R30" s="22">
        <v>45</v>
      </c>
      <c r="S30" s="29">
        <v>36.170069057961648</v>
      </c>
      <c r="T30" s="30">
        <f t="shared" si="4"/>
        <v>36170</v>
      </c>
      <c r="U30" s="24"/>
      <c r="V30" s="26">
        <v>45</v>
      </c>
      <c r="W30" s="29">
        <v>35.894852069717842</v>
      </c>
      <c r="X30" s="30">
        <f t="shared" si="5"/>
        <v>35895</v>
      </c>
      <c r="Y30" s="24"/>
      <c r="Z30" s="22">
        <v>45</v>
      </c>
      <c r="AA30" s="29">
        <v>35.505896859752774</v>
      </c>
      <c r="AB30" s="30">
        <f t="shared" si="6"/>
        <v>35506</v>
      </c>
      <c r="AC30" s="24"/>
      <c r="AD30" s="26">
        <v>45</v>
      </c>
      <c r="AE30" s="25">
        <v>35.330671649073444</v>
      </c>
      <c r="AF30" s="30">
        <f t="shared" si="7"/>
        <v>35331</v>
      </c>
      <c r="AG30" s="24"/>
      <c r="AH30" s="26">
        <v>45</v>
      </c>
      <c r="AI30" s="25">
        <v>34.821326575436807</v>
      </c>
      <c r="AJ30" s="30">
        <f t="shared" si="8"/>
        <v>34821</v>
      </c>
      <c r="AK30" s="24"/>
      <c r="AL30" s="26">
        <v>45</v>
      </c>
      <c r="AM30" s="25">
        <v>34.543299539117754</v>
      </c>
      <c r="AN30" s="30">
        <f t="shared" si="9"/>
        <v>34543</v>
      </c>
      <c r="AO30" s="24"/>
      <c r="AP30" s="26">
        <v>45</v>
      </c>
      <c r="AQ30" s="25">
        <v>34.211911498828009</v>
      </c>
      <c r="AR30" s="30">
        <f t="shared" si="10"/>
        <v>34212</v>
      </c>
      <c r="AS30" s="24"/>
    </row>
    <row r="31" spans="2:45">
      <c r="B31" s="22">
        <v>42.5</v>
      </c>
      <c r="C31" s="29">
        <v>37.084091210731586</v>
      </c>
      <c r="D31" s="30">
        <f t="shared" si="2"/>
        <v>37084</v>
      </c>
      <c r="F31" s="22">
        <v>42.5</v>
      </c>
      <c r="G31" s="26">
        <v>36.974258756270181</v>
      </c>
      <c r="H31" s="30">
        <f t="shared" si="0"/>
        <v>36974</v>
      </c>
      <c r="J31" s="22">
        <v>42.5</v>
      </c>
      <c r="K31" s="29">
        <v>36.72359360132733</v>
      </c>
      <c r="L31" s="30">
        <f t="shared" si="3"/>
        <v>36724</v>
      </c>
      <c r="N31" s="26">
        <v>42.5</v>
      </c>
      <c r="O31" s="25">
        <v>36.423708702398585</v>
      </c>
      <c r="P31" s="30">
        <f t="shared" si="1"/>
        <v>36424</v>
      </c>
      <c r="Q31" s="24"/>
      <c r="R31" s="22">
        <v>42.5</v>
      </c>
      <c r="S31" s="29">
        <v>36.148926404236924</v>
      </c>
      <c r="T31" s="30">
        <f t="shared" si="4"/>
        <v>36149</v>
      </c>
      <c r="U31" s="24"/>
      <c r="V31" s="26">
        <v>42.5</v>
      </c>
      <c r="W31" s="29">
        <v>35.871373873273377</v>
      </c>
      <c r="X31" s="30">
        <f t="shared" si="5"/>
        <v>35871</v>
      </c>
      <c r="Y31" s="24"/>
      <c r="Z31" s="22">
        <v>42.5</v>
      </c>
      <c r="AA31" s="29">
        <v>35.483193704972578</v>
      </c>
      <c r="AB31" s="30">
        <f t="shared" si="6"/>
        <v>35483</v>
      </c>
      <c r="AC31" s="24"/>
      <c r="AD31" s="26">
        <v>42.5</v>
      </c>
      <c r="AE31" s="25">
        <v>35.308860781806935</v>
      </c>
      <c r="AF31" s="30">
        <f t="shared" si="7"/>
        <v>35309</v>
      </c>
      <c r="AG31" s="24"/>
      <c r="AH31" s="26">
        <v>42.5</v>
      </c>
      <c r="AI31" s="25">
        <v>34.789542747896022</v>
      </c>
      <c r="AJ31" s="30">
        <f t="shared" si="8"/>
        <v>34790</v>
      </c>
      <c r="AK31" s="24"/>
      <c r="AL31" s="26">
        <v>42.5</v>
      </c>
      <c r="AM31" s="25">
        <v>34.524439765785765</v>
      </c>
      <c r="AN31" s="30">
        <f t="shared" si="9"/>
        <v>34524</v>
      </c>
      <c r="AO31" s="24"/>
      <c r="AP31" s="26">
        <v>42.5</v>
      </c>
      <c r="AQ31" s="25">
        <v>34.186443390566872</v>
      </c>
      <c r="AR31" s="30">
        <f t="shared" si="10"/>
        <v>34186</v>
      </c>
      <c r="AS31" s="24"/>
    </row>
    <row r="32" spans="2:45">
      <c r="B32" s="22">
        <v>40</v>
      </c>
      <c r="C32" s="29">
        <v>37.027141790237245</v>
      </c>
      <c r="D32" s="30">
        <f t="shared" si="2"/>
        <v>37027</v>
      </c>
      <c r="F32" s="22">
        <v>40</v>
      </c>
      <c r="G32" s="26">
        <v>36.913001349310505</v>
      </c>
      <c r="H32" s="30">
        <f t="shared" si="0"/>
        <v>36913</v>
      </c>
      <c r="J32" s="22">
        <v>40</v>
      </c>
      <c r="K32" s="29">
        <v>36.653001615307993</v>
      </c>
      <c r="L32" s="30">
        <f t="shared" si="3"/>
        <v>36653</v>
      </c>
      <c r="N32" s="26">
        <v>40</v>
      </c>
      <c r="O32" s="25">
        <v>36.342119368796922</v>
      </c>
      <c r="P32" s="30">
        <f t="shared" si="1"/>
        <v>36342</v>
      </c>
      <c r="Q32" s="24"/>
      <c r="R32" s="22">
        <v>40</v>
      </c>
      <c r="S32" s="29">
        <v>36.056079655384863</v>
      </c>
      <c r="T32" s="30">
        <f t="shared" si="4"/>
        <v>36056</v>
      </c>
      <c r="U32" s="24"/>
      <c r="V32" s="26">
        <v>40</v>
      </c>
      <c r="W32" s="29">
        <v>35.76691412824637</v>
      </c>
      <c r="X32" s="30">
        <f t="shared" si="5"/>
        <v>35767</v>
      </c>
      <c r="Y32" s="24"/>
      <c r="Z32" s="22">
        <v>40</v>
      </c>
      <c r="AA32" s="29">
        <v>35.364877706001828</v>
      </c>
      <c r="AB32" s="30">
        <f t="shared" si="6"/>
        <v>35365</v>
      </c>
      <c r="AC32" s="24"/>
      <c r="AD32" s="26">
        <v>40</v>
      </c>
      <c r="AE32" s="25">
        <v>35.185264994774549</v>
      </c>
      <c r="AF32" s="30">
        <f t="shared" si="7"/>
        <v>35185</v>
      </c>
      <c r="AG32" s="24"/>
      <c r="AH32" s="26">
        <v>40</v>
      </c>
      <c r="AI32" s="25">
        <v>34.632354887574628</v>
      </c>
      <c r="AJ32" s="30">
        <f t="shared" si="8"/>
        <v>34632</v>
      </c>
      <c r="AK32" s="24"/>
      <c r="AL32" s="26">
        <v>40</v>
      </c>
      <c r="AM32" s="25">
        <v>34.37730767242796</v>
      </c>
      <c r="AN32" s="30">
        <f t="shared" si="9"/>
        <v>34377</v>
      </c>
      <c r="AO32" s="24"/>
      <c r="AP32" s="26">
        <v>40</v>
      </c>
      <c r="AQ32" s="25">
        <v>34.041547179328525</v>
      </c>
      <c r="AR32" s="30">
        <f t="shared" si="10"/>
        <v>34042</v>
      </c>
      <c r="AS32" s="24"/>
    </row>
    <row r="33" spans="2:45">
      <c r="B33" s="22">
        <v>37.5</v>
      </c>
      <c r="C33" s="29">
        <v>37.01382397800122</v>
      </c>
      <c r="D33" s="30">
        <f t="shared" si="2"/>
        <v>37014</v>
      </c>
      <c r="F33" s="22">
        <v>37.5</v>
      </c>
      <c r="G33" s="26">
        <v>36.900060266001425</v>
      </c>
      <c r="H33" s="30">
        <f t="shared" si="0"/>
        <v>36900</v>
      </c>
      <c r="J33" s="22">
        <v>37.5</v>
      </c>
      <c r="K33" s="29">
        <v>36.640347636962645</v>
      </c>
      <c r="L33" s="30">
        <f t="shared" si="3"/>
        <v>36640</v>
      </c>
      <c r="N33" s="26">
        <v>37.5</v>
      </c>
      <c r="O33" s="25">
        <v>36.32961295204128</v>
      </c>
      <c r="P33" s="30">
        <f t="shared" si="1"/>
        <v>36330</v>
      </c>
      <c r="Q33" s="24"/>
      <c r="R33" s="22">
        <v>37.5</v>
      </c>
      <c r="S33" s="29">
        <v>36.043296152809532</v>
      </c>
      <c r="T33" s="30">
        <f t="shared" si="4"/>
        <v>36043</v>
      </c>
      <c r="U33" s="24"/>
      <c r="V33" s="26">
        <v>37.5</v>
      </c>
      <c r="W33" s="29">
        <v>35.753551810364925</v>
      </c>
      <c r="X33" s="30">
        <f t="shared" si="5"/>
        <v>35754</v>
      </c>
      <c r="Y33" s="24"/>
      <c r="Z33" s="22">
        <v>37.5</v>
      </c>
      <c r="AA33" s="29">
        <v>35.35122915636169</v>
      </c>
      <c r="AB33" s="30">
        <f t="shared" si="6"/>
        <v>35351</v>
      </c>
      <c r="AC33" s="24"/>
      <c r="AD33" s="26">
        <v>37.5</v>
      </c>
      <c r="AE33" s="25">
        <v>35.17096986652443</v>
      </c>
      <c r="AF33" s="30">
        <f t="shared" si="7"/>
        <v>35171</v>
      </c>
      <c r="AG33" s="24"/>
      <c r="AH33" s="26">
        <v>37.5</v>
      </c>
      <c r="AI33" s="25">
        <v>34.604181967491812</v>
      </c>
      <c r="AJ33" s="30">
        <f t="shared" si="8"/>
        <v>34604</v>
      </c>
      <c r="AK33" s="24"/>
      <c r="AL33" s="26">
        <v>37.5</v>
      </c>
      <c r="AM33" s="25">
        <v>34.346828606845222</v>
      </c>
      <c r="AN33" s="30">
        <f t="shared" si="9"/>
        <v>34347</v>
      </c>
      <c r="AO33" s="24"/>
      <c r="AP33" s="26">
        <v>37.5</v>
      </c>
      <c r="AQ33" s="25">
        <v>34.02540547095461</v>
      </c>
      <c r="AR33" s="30">
        <f t="shared" si="10"/>
        <v>34025</v>
      </c>
      <c r="AS33" s="24"/>
    </row>
    <row r="34" spans="2:45">
      <c r="B34" s="22">
        <v>35</v>
      </c>
      <c r="C34" s="29">
        <v>36.987741954911371</v>
      </c>
      <c r="D34" s="30">
        <f t="shared" si="2"/>
        <v>36988</v>
      </c>
      <c r="F34" s="22">
        <v>35</v>
      </c>
      <c r="G34" s="26">
        <v>36.873953610396001</v>
      </c>
      <c r="H34" s="30">
        <f t="shared" si="0"/>
        <v>36874</v>
      </c>
      <c r="J34" s="22">
        <v>35</v>
      </c>
      <c r="K34" s="29">
        <v>36.614397423261998</v>
      </c>
      <c r="L34" s="30">
        <f t="shared" si="3"/>
        <v>36614</v>
      </c>
      <c r="N34" s="26">
        <v>35</v>
      </c>
      <c r="O34" s="25">
        <v>36.303922650504376</v>
      </c>
      <c r="P34" s="30">
        <f t="shared" si="1"/>
        <v>36304</v>
      </c>
      <c r="Q34" s="24"/>
      <c r="R34" s="22">
        <v>35</v>
      </c>
      <c r="S34" s="29">
        <v>36.017271736642897</v>
      </c>
      <c r="T34" s="30">
        <f t="shared" si="4"/>
        <v>36017</v>
      </c>
      <c r="U34" s="24"/>
      <c r="V34" s="26">
        <v>35</v>
      </c>
      <c r="W34" s="29">
        <v>35.727064408071961</v>
      </c>
      <c r="X34" s="30">
        <f t="shared" si="5"/>
        <v>35727</v>
      </c>
      <c r="Y34" s="24"/>
      <c r="Z34" s="22">
        <v>35</v>
      </c>
      <c r="AA34" s="29">
        <v>35.324321751007233</v>
      </c>
      <c r="AB34" s="30">
        <f t="shared" si="6"/>
        <v>35324</v>
      </c>
      <c r="AC34" s="24"/>
      <c r="AD34" s="26">
        <v>35</v>
      </c>
      <c r="AE34" s="25">
        <v>35.143661787132501</v>
      </c>
      <c r="AF34" s="30">
        <f t="shared" si="7"/>
        <v>35144</v>
      </c>
      <c r="AG34" s="24"/>
      <c r="AH34" s="26">
        <v>35</v>
      </c>
      <c r="AI34" s="25">
        <v>34.566376314143717</v>
      </c>
      <c r="AJ34" s="30">
        <f t="shared" si="8"/>
        <v>34566</v>
      </c>
      <c r="AK34" s="24"/>
      <c r="AL34" s="26">
        <v>35</v>
      </c>
      <c r="AM34" s="25">
        <v>34.296271847946933</v>
      </c>
      <c r="AN34" s="30">
        <f t="shared" si="9"/>
        <v>34296</v>
      </c>
      <c r="AO34" s="24"/>
      <c r="AP34" s="26">
        <v>35</v>
      </c>
      <c r="AQ34" s="25">
        <v>33.990521063760951</v>
      </c>
      <c r="AR34" s="30">
        <f t="shared" si="10"/>
        <v>33991</v>
      </c>
      <c r="AS34" s="24"/>
    </row>
    <row r="35" spans="2:45">
      <c r="B35" s="22">
        <v>32.5</v>
      </c>
      <c r="C35" s="29">
        <v>36.971274323868741</v>
      </c>
      <c r="D35" s="30">
        <f t="shared" si="2"/>
        <v>36971</v>
      </c>
      <c r="F35" s="22">
        <v>32.5</v>
      </c>
      <c r="G35" s="26">
        <v>36.858368221596869</v>
      </c>
      <c r="H35" s="30">
        <f t="shared" si="0"/>
        <v>36858</v>
      </c>
      <c r="J35" s="22">
        <v>32.5</v>
      </c>
      <c r="K35" s="29">
        <v>36.597312929365877</v>
      </c>
      <c r="L35" s="30">
        <f t="shared" si="3"/>
        <v>36597</v>
      </c>
      <c r="N35" s="26">
        <v>32.5</v>
      </c>
      <c r="O35" s="25">
        <v>36.28384301347662</v>
      </c>
      <c r="P35" s="30">
        <f t="shared" si="1"/>
        <v>36284</v>
      </c>
      <c r="Q35" s="24"/>
      <c r="R35" s="22">
        <v>32.5</v>
      </c>
      <c r="S35" s="29">
        <v>35.996539432772458</v>
      </c>
      <c r="T35" s="30">
        <f t="shared" si="4"/>
        <v>35997</v>
      </c>
      <c r="U35" s="24"/>
      <c r="V35" s="26">
        <v>32.5</v>
      </c>
      <c r="W35" s="29">
        <v>35.705345873257514</v>
      </c>
      <c r="X35" s="30">
        <f t="shared" si="5"/>
        <v>35705</v>
      </c>
      <c r="Y35" s="24"/>
      <c r="Z35" s="22">
        <v>32.5</v>
      </c>
      <c r="AA35" s="29">
        <v>35.302235228110149</v>
      </c>
      <c r="AB35" s="30">
        <f t="shared" si="6"/>
        <v>35302</v>
      </c>
      <c r="AC35" s="24"/>
      <c r="AD35" s="26">
        <v>32.5</v>
      </c>
      <c r="AE35" s="25">
        <v>35.121148262048443</v>
      </c>
      <c r="AF35" s="30">
        <f t="shared" si="7"/>
        <v>35121</v>
      </c>
      <c r="AG35" s="24"/>
      <c r="AH35" s="26">
        <v>32.5</v>
      </c>
      <c r="AI35" s="25">
        <v>34.54284844185608</v>
      </c>
      <c r="AJ35" s="30">
        <f t="shared" si="8"/>
        <v>34543</v>
      </c>
      <c r="AK35" s="24"/>
      <c r="AL35" s="26">
        <v>32.5</v>
      </c>
      <c r="AM35" s="25">
        <v>34.256673614509445</v>
      </c>
      <c r="AN35" s="30">
        <f t="shared" si="9"/>
        <v>34257</v>
      </c>
      <c r="AO35" s="24"/>
      <c r="AP35" s="26">
        <v>32.5</v>
      </c>
      <c r="AQ35" s="25">
        <v>33.942322428319912</v>
      </c>
      <c r="AR35" s="30">
        <f t="shared" si="10"/>
        <v>33942</v>
      </c>
      <c r="AS35" s="24"/>
    </row>
    <row r="36" spans="2:45">
      <c r="B36" s="22">
        <v>30</v>
      </c>
      <c r="C36" s="29">
        <v>36.951216087510076</v>
      </c>
      <c r="D36" s="30">
        <f t="shared" si="2"/>
        <v>36951</v>
      </c>
      <c r="F36" s="22">
        <v>30</v>
      </c>
      <c r="G36" s="26">
        <v>36.84042918542842</v>
      </c>
      <c r="H36" s="30">
        <f t="shared" si="0"/>
        <v>36840</v>
      </c>
      <c r="J36" s="22">
        <v>30</v>
      </c>
      <c r="K36" s="29">
        <v>36.576721486486818</v>
      </c>
      <c r="L36" s="30">
        <f t="shared" si="3"/>
        <v>36577</v>
      </c>
      <c r="N36" s="26">
        <v>30</v>
      </c>
      <c r="O36" s="25">
        <v>36.257516338586569</v>
      </c>
      <c r="P36" s="30">
        <f t="shared" si="1"/>
        <v>36258</v>
      </c>
      <c r="Q36" s="24"/>
      <c r="R36" s="22">
        <v>30</v>
      </c>
      <c r="S36" s="29">
        <v>35.969144072991256</v>
      </c>
      <c r="T36" s="30">
        <f t="shared" si="4"/>
        <v>35969</v>
      </c>
      <c r="U36" s="24"/>
      <c r="V36" s="26">
        <v>30</v>
      </c>
      <c r="W36" s="29">
        <v>35.676084833231883</v>
      </c>
      <c r="X36" s="30">
        <f t="shared" si="5"/>
        <v>35676</v>
      </c>
      <c r="Y36" s="24"/>
      <c r="Z36" s="22">
        <v>30</v>
      </c>
      <c r="AA36" s="29">
        <v>35.273487860968821</v>
      </c>
      <c r="AB36" s="30">
        <f t="shared" si="6"/>
        <v>35273</v>
      </c>
      <c r="AC36" s="24"/>
      <c r="AD36" s="26">
        <v>30</v>
      </c>
      <c r="AE36" s="25">
        <v>35.092482402866061</v>
      </c>
      <c r="AF36" s="30">
        <f t="shared" si="7"/>
        <v>35092</v>
      </c>
      <c r="AG36" s="24"/>
      <c r="AH36" s="26">
        <v>30</v>
      </c>
      <c r="AI36" s="25">
        <v>34.52655928809903</v>
      </c>
      <c r="AJ36" s="30">
        <f t="shared" si="8"/>
        <v>34527</v>
      </c>
      <c r="AK36" s="24"/>
      <c r="AL36" s="26">
        <v>30</v>
      </c>
      <c r="AM36" s="25">
        <v>34.229579486790115</v>
      </c>
      <c r="AN36" s="30">
        <f t="shared" si="9"/>
        <v>34230</v>
      </c>
      <c r="AO36" s="24"/>
      <c r="AP36" s="26">
        <v>30</v>
      </c>
      <c r="AQ36" s="25">
        <v>33.886882223757297</v>
      </c>
      <c r="AR36" s="30">
        <f t="shared" si="10"/>
        <v>33887</v>
      </c>
      <c r="AS36" s="24"/>
    </row>
    <row r="37" spans="2:45">
      <c r="B37" s="22">
        <v>27.5</v>
      </c>
      <c r="C37" s="29">
        <v>36.896130148413171</v>
      </c>
      <c r="D37" s="30">
        <f t="shared" si="2"/>
        <v>36896</v>
      </c>
      <c r="F37" s="22">
        <v>27.5</v>
      </c>
      <c r="G37" s="26">
        <v>36.786029920230412</v>
      </c>
      <c r="H37" s="30">
        <f t="shared" si="0"/>
        <v>36786</v>
      </c>
      <c r="J37" s="22">
        <v>27.5</v>
      </c>
      <c r="K37" s="29">
        <v>36.51957633666791</v>
      </c>
      <c r="L37" s="30">
        <f t="shared" si="3"/>
        <v>36520</v>
      </c>
      <c r="N37" s="26">
        <v>27.5</v>
      </c>
      <c r="O37" s="25">
        <v>36.195610617037516</v>
      </c>
      <c r="P37" s="30">
        <f t="shared" si="1"/>
        <v>36196</v>
      </c>
      <c r="Q37" s="24"/>
      <c r="R37" s="22">
        <v>27.5</v>
      </c>
      <c r="S37" s="29">
        <v>35.905179364637085</v>
      </c>
      <c r="T37" s="30">
        <f t="shared" si="4"/>
        <v>35905</v>
      </c>
      <c r="U37" s="24"/>
      <c r="V37" s="26">
        <v>27.5</v>
      </c>
      <c r="W37" s="29">
        <v>35.609552370013766</v>
      </c>
      <c r="X37" s="30">
        <f t="shared" si="5"/>
        <v>35610</v>
      </c>
      <c r="Y37" s="24"/>
      <c r="Z37" s="22">
        <v>27.5</v>
      </c>
      <c r="AA37" s="29">
        <v>35.205689666427389</v>
      </c>
      <c r="AB37" s="30">
        <f t="shared" si="6"/>
        <v>35206</v>
      </c>
      <c r="AC37" s="24"/>
      <c r="AD37" s="26">
        <v>27.5</v>
      </c>
      <c r="AE37" s="25">
        <v>35.024292007861568</v>
      </c>
      <c r="AF37" s="30">
        <f t="shared" si="7"/>
        <v>35024</v>
      </c>
      <c r="AG37" s="24"/>
      <c r="AH37" s="26">
        <v>27.5</v>
      </c>
      <c r="AI37" s="25">
        <v>34.468426709250274</v>
      </c>
      <c r="AJ37" s="30">
        <f t="shared" si="8"/>
        <v>34468</v>
      </c>
      <c r="AK37" s="24"/>
      <c r="AL37" s="26">
        <v>27.5</v>
      </c>
      <c r="AM37" s="25">
        <v>34.171414477918688</v>
      </c>
      <c r="AN37" s="30">
        <f t="shared" si="9"/>
        <v>34171</v>
      </c>
      <c r="AO37" s="24"/>
      <c r="AP37" s="26">
        <v>27.5</v>
      </c>
      <c r="AQ37" s="25">
        <v>33.804272802208885</v>
      </c>
      <c r="AR37" s="30">
        <f t="shared" si="10"/>
        <v>33804</v>
      </c>
      <c r="AS37" s="24"/>
    </row>
    <row r="38" spans="2:45">
      <c r="B38" s="22">
        <v>25</v>
      </c>
      <c r="C38" s="29">
        <v>36.810344718678373</v>
      </c>
      <c r="D38" s="30">
        <f t="shared" si="2"/>
        <v>36810</v>
      </c>
      <c r="F38" s="22">
        <v>25</v>
      </c>
      <c r="G38" s="26">
        <v>36.699985505124772</v>
      </c>
      <c r="H38" s="30">
        <f t="shared" si="0"/>
        <v>36700</v>
      </c>
      <c r="J38" s="22">
        <v>25</v>
      </c>
      <c r="K38" s="29">
        <v>36.430672982684477</v>
      </c>
      <c r="L38" s="30">
        <f t="shared" si="3"/>
        <v>36431</v>
      </c>
      <c r="N38" s="26">
        <v>25</v>
      </c>
      <c r="O38" s="25">
        <v>36.102511103358573</v>
      </c>
      <c r="P38" s="30">
        <f t="shared" si="1"/>
        <v>36103</v>
      </c>
      <c r="Q38" s="24"/>
      <c r="R38" s="22">
        <v>25</v>
      </c>
      <c r="S38" s="29">
        <v>35.809555292823909</v>
      </c>
      <c r="T38" s="30">
        <f t="shared" si="4"/>
        <v>35810</v>
      </c>
      <c r="U38" s="24"/>
      <c r="V38" s="26">
        <v>25</v>
      </c>
      <c r="W38" s="29">
        <v>35.511157338803621</v>
      </c>
      <c r="X38" s="30">
        <f t="shared" si="5"/>
        <v>35511</v>
      </c>
      <c r="Y38" s="24"/>
      <c r="Z38" s="22">
        <v>25</v>
      </c>
      <c r="AA38" s="29">
        <v>35.102947292998955</v>
      </c>
      <c r="AB38" s="30">
        <f t="shared" si="6"/>
        <v>35103</v>
      </c>
      <c r="AC38" s="24"/>
      <c r="AD38" s="26">
        <v>25</v>
      </c>
      <c r="AE38" s="25">
        <v>34.918617880728789</v>
      </c>
      <c r="AF38" s="30">
        <f t="shared" si="7"/>
        <v>34919</v>
      </c>
      <c r="AG38" s="24"/>
      <c r="AH38" s="26">
        <v>25</v>
      </c>
      <c r="AI38" s="25">
        <v>34.364886278683016</v>
      </c>
      <c r="AJ38" s="30">
        <f t="shared" si="8"/>
        <v>34365</v>
      </c>
      <c r="AK38" s="24"/>
      <c r="AL38" s="26">
        <v>25</v>
      </c>
      <c r="AM38" s="25">
        <v>34.072253755209431</v>
      </c>
      <c r="AN38" s="30">
        <f t="shared" si="9"/>
        <v>34072</v>
      </c>
      <c r="AO38" s="24"/>
      <c r="AP38" s="26">
        <v>25</v>
      </c>
      <c r="AQ38" s="25">
        <v>33.693179102996517</v>
      </c>
      <c r="AR38" s="30">
        <f t="shared" si="10"/>
        <v>33693</v>
      </c>
      <c r="AS38" s="24"/>
    </row>
    <row r="39" spans="2:45">
      <c r="B39" s="22">
        <v>22.5</v>
      </c>
      <c r="C39" s="29">
        <v>36.707118068008917</v>
      </c>
      <c r="D39" s="30">
        <f t="shared" si="2"/>
        <v>36707</v>
      </c>
      <c r="F39" s="22">
        <v>22.5</v>
      </c>
      <c r="G39" s="26">
        <v>36.604030742119356</v>
      </c>
      <c r="H39" s="30">
        <f t="shared" si="0"/>
        <v>36604</v>
      </c>
      <c r="J39" s="22">
        <v>22.5</v>
      </c>
      <c r="K39" s="29">
        <v>36.334505798771133</v>
      </c>
      <c r="L39" s="30">
        <f t="shared" si="3"/>
        <v>36335</v>
      </c>
      <c r="N39" s="26">
        <v>22.5</v>
      </c>
      <c r="O39" s="25">
        <v>36.000339451910719</v>
      </c>
      <c r="P39" s="30">
        <f t="shared" si="1"/>
        <v>36000</v>
      </c>
      <c r="Q39" s="24"/>
      <c r="R39" s="22">
        <v>22.5</v>
      </c>
      <c r="S39" s="29">
        <v>35.706065231903779</v>
      </c>
      <c r="T39" s="30">
        <f t="shared" si="4"/>
        <v>35706</v>
      </c>
      <c r="U39" s="24"/>
      <c r="V39" s="26">
        <v>22.5</v>
      </c>
      <c r="W39" s="29">
        <v>35.402871238186712</v>
      </c>
      <c r="X39" s="30">
        <f t="shared" si="5"/>
        <v>35403</v>
      </c>
      <c r="Y39" s="24"/>
      <c r="Z39" s="22">
        <v>22.5</v>
      </c>
      <c r="AA39" s="29">
        <v>34.992442151846404</v>
      </c>
      <c r="AB39" s="30">
        <f t="shared" si="6"/>
        <v>34992</v>
      </c>
      <c r="AC39" s="24"/>
      <c r="AD39" s="26">
        <v>22.5</v>
      </c>
      <c r="AE39" s="25">
        <v>34.800018238191328</v>
      </c>
      <c r="AF39" s="30">
        <f t="shared" si="7"/>
        <v>34800</v>
      </c>
      <c r="AG39" s="24"/>
      <c r="AH39" s="26">
        <v>22.5</v>
      </c>
      <c r="AI39" s="25">
        <v>34.244859198850428</v>
      </c>
      <c r="AJ39" s="30">
        <f t="shared" si="8"/>
        <v>34245</v>
      </c>
      <c r="AK39" s="24"/>
      <c r="AL39" s="26">
        <v>22.5</v>
      </c>
      <c r="AM39" s="25">
        <v>33.952607674313938</v>
      </c>
      <c r="AN39" s="30">
        <f t="shared" si="9"/>
        <v>33953</v>
      </c>
      <c r="AO39" s="24"/>
      <c r="AP39" s="26">
        <v>22.5</v>
      </c>
      <c r="AQ39" s="25">
        <v>33.571456993964254</v>
      </c>
      <c r="AR39" s="30">
        <f t="shared" si="10"/>
        <v>33571</v>
      </c>
      <c r="AS39" s="24"/>
    </row>
    <row r="40" spans="2:45">
      <c r="B40" s="22">
        <v>20</v>
      </c>
      <c r="C40" s="29">
        <v>36.579043344009634</v>
      </c>
      <c r="D40" s="30">
        <f t="shared" si="2"/>
        <v>36579</v>
      </c>
      <c r="F40" s="22">
        <v>20</v>
      </c>
      <c r="G40" s="26">
        <v>36.489170359677907</v>
      </c>
      <c r="H40" s="30">
        <f t="shared" si="0"/>
        <v>36489</v>
      </c>
      <c r="J40" s="22">
        <v>20</v>
      </c>
      <c r="K40" s="29">
        <v>36.22196066179206</v>
      </c>
      <c r="L40" s="30">
        <f t="shared" si="3"/>
        <v>36222</v>
      </c>
      <c r="N40" s="26">
        <v>20</v>
      </c>
      <c r="O40" s="25">
        <v>35.881038879734383</v>
      </c>
      <c r="P40" s="30">
        <f t="shared" si="1"/>
        <v>35881</v>
      </c>
      <c r="Q40" s="24"/>
      <c r="R40" s="22">
        <v>20</v>
      </c>
      <c r="S40" s="29">
        <v>35.586567492026674</v>
      </c>
      <c r="T40" s="30">
        <f t="shared" si="4"/>
        <v>35587</v>
      </c>
      <c r="U40" s="24"/>
      <c r="V40" s="26">
        <v>20</v>
      </c>
      <c r="W40" s="29">
        <v>35.277130244111007</v>
      </c>
      <c r="X40" s="30">
        <f t="shared" si="5"/>
        <v>35277</v>
      </c>
      <c r="Y40" s="24"/>
      <c r="Z40" s="22">
        <v>20</v>
      </c>
      <c r="AA40" s="29">
        <v>34.867328893473598</v>
      </c>
      <c r="AB40" s="30">
        <f t="shared" si="6"/>
        <v>34867</v>
      </c>
      <c r="AC40" s="24"/>
      <c r="AD40" s="26">
        <v>20</v>
      </c>
      <c r="AE40" s="25">
        <v>34.663865011408383</v>
      </c>
      <c r="AF40" s="30">
        <f t="shared" si="7"/>
        <v>34664</v>
      </c>
      <c r="AG40" s="24"/>
      <c r="AH40" s="26">
        <v>20</v>
      </c>
      <c r="AI40" s="25">
        <v>34.106922470574517</v>
      </c>
      <c r="AJ40" s="30">
        <f t="shared" si="8"/>
        <v>34107</v>
      </c>
      <c r="AK40" s="24"/>
      <c r="AL40" s="26">
        <v>20</v>
      </c>
      <c r="AM40" s="25">
        <v>33.809343245259846</v>
      </c>
      <c r="AN40" s="30">
        <f t="shared" si="9"/>
        <v>33809</v>
      </c>
      <c r="AO40" s="24"/>
      <c r="AP40" s="26">
        <v>20</v>
      </c>
      <c r="AQ40" s="25">
        <v>33.428474693002649</v>
      </c>
      <c r="AR40" s="30">
        <f t="shared" si="10"/>
        <v>33428</v>
      </c>
      <c r="AS40" s="24"/>
    </row>
    <row r="41" spans="2:45">
      <c r="B41" s="22">
        <v>17.5</v>
      </c>
      <c r="C41" s="29">
        <v>36.418370066742035</v>
      </c>
      <c r="D41" s="30">
        <f t="shared" si="2"/>
        <v>36418</v>
      </c>
      <c r="F41" s="22">
        <v>17.5</v>
      </c>
      <c r="G41" s="26">
        <v>36.348593202865707</v>
      </c>
      <c r="H41" s="30">
        <f t="shared" si="0"/>
        <v>36349</v>
      </c>
      <c r="J41" s="22">
        <v>17.5</v>
      </c>
      <c r="K41" s="29">
        <v>36.086654544628374</v>
      </c>
      <c r="L41" s="30">
        <f t="shared" si="3"/>
        <v>36087</v>
      </c>
      <c r="N41" s="26">
        <v>17.5</v>
      </c>
      <c r="O41" s="25">
        <v>35.73815162182823</v>
      </c>
      <c r="P41" s="30">
        <f t="shared" si="1"/>
        <v>35738</v>
      </c>
      <c r="Q41" s="24"/>
      <c r="R41" s="22">
        <v>17.5</v>
      </c>
      <c r="S41" s="29">
        <v>35.445831547138965</v>
      </c>
      <c r="T41" s="30">
        <f t="shared" si="4"/>
        <v>35446</v>
      </c>
      <c r="U41" s="24"/>
      <c r="V41" s="26">
        <v>17.5</v>
      </c>
      <c r="W41" s="29">
        <v>35.129873089185793</v>
      </c>
      <c r="X41" s="30">
        <f t="shared" si="5"/>
        <v>35130</v>
      </c>
      <c r="Y41" s="24"/>
      <c r="Z41" s="22">
        <v>17.5</v>
      </c>
      <c r="AA41" s="29">
        <v>34.723392530801959</v>
      </c>
      <c r="AB41" s="30">
        <f t="shared" si="6"/>
        <v>34723</v>
      </c>
      <c r="AC41" s="24"/>
      <c r="AD41" s="26">
        <v>17.5</v>
      </c>
      <c r="AE41" s="25">
        <v>34.504424045264983</v>
      </c>
      <c r="AF41" s="30">
        <f t="shared" si="7"/>
        <v>34504</v>
      </c>
      <c r="AG41" s="24"/>
      <c r="AH41" s="26">
        <v>17.5</v>
      </c>
      <c r="AI41" s="25">
        <v>33.937982446857696</v>
      </c>
      <c r="AJ41" s="30">
        <f t="shared" si="8"/>
        <v>33938</v>
      </c>
      <c r="AK41" s="24"/>
      <c r="AL41" s="26">
        <v>17.5</v>
      </c>
      <c r="AM41" s="25">
        <v>33.639065950090064</v>
      </c>
      <c r="AN41" s="30">
        <f t="shared" si="9"/>
        <v>33639</v>
      </c>
      <c r="AO41" s="24"/>
      <c r="AP41" s="26">
        <v>17.5</v>
      </c>
      <c r="AQ41" s="25">
        <v>33.255543195788924</v>
      </c>
      <c r="AR41" s="30">
        <f t="shared" si="10"/>
        <v>33256</v>
      </c>
      <c r="AS41" s="24"/>
    </row>
    <row r="42" spans="2:45">
      <c r="B42" s="22">
        <v>15</v>
      </c>
      <c r="C42" s="29">
        <v>36.183153654615559</v>
      </c>
      <c r="D42" s="30">
        <f t="shared" si="2"/>
        <v>36183</v>
      </c>
      <c r="F42" s="22">
        <v>15</v>
      </c>
      <c r="G42" s="26">
        <v>36.143575097051489</v>
      </c>
      <c r="H42" s="30">
        <f t="shared" si="0"/>
        <v>36144</v>
      </c>
      <c r="J42" s="22">
        <v>15</v>
      </c>
      <c r="K42" s="29">
        <v>35.889416598069047</v>
      </c>
      <c r="L42" s="30">
        <f t="shared" si="3"/>
        <v>35889</v>
      </c>
      <c r="N42" s="26">
        <v>15</v>
      </c>
      <c r="O42" s="25">
        <v>35.529305242655703</v>
      </c>
      <c r="P42" s="30">
        <f t="shared" si="1"/>
        <v>35529</v>
      </c>
      <c r="Q42" s="24"/>
      <c r="R42" s="22">
        <v>15</v>
      </c>
      <c r="S42" s="29">
        <v>35.240393575932394</v>
      </c>
      <c r="T42" s="30">
        <f t="shared" si="4"/>
        <v>35240</v>
      </c>
      <c r="U42" s="24"/>
      <c r="V42" s="26">
        <v>15</v>
      </c>
      <c r="W42" s="29">
        <v>34.914894659030928</v>
      </c>
      <c r="X42" s="30">
        <f t="shared" si="5"/>
        <v>34915</v>
      </c>
      <c r="Y42" s="24"/>
      <c r="Z42" s="22">
        <v>15</v>
      </c>
      <c r="AA42" s="29">
        <v>34.519173265319125</v>
      </c>
      <c r="AB42" s="30">
        <f t="shared" si="6"/>
        <v>34519</v>
      </c>
      <c r="AC42" s="24"/>
      <c r="AD42" s="26">
        <v>15</v>
      </c>
      <c r="AE42" s="25">
        <v>34.283493042105661</v>
      </c>
      <c r="AF42" s="30">
        <f t="shared" si="7"/>
        <v>34283</v>
      </c>
      <c r="AG42" s="24"/>
      <c r="AH42" s="26">
        <v>15</v>
      </c>
      <c r="AI42" s="25">
        <v>33.699638392368449</v>
      </c>
      <c r="AJ42" s="30">
        <f t="shared" si="8"/>
        <v>33700</v>
      </c>
      <c r="AK42" s="24"/>
      <c r="AL42" s="26">
        <v>15</v>
      </c>
      <c r="AM42" s="25">
        <v>33.400701076187232</v>
      </c>
      <c r="AN42" s="30">
        <f t="shared" si="9"/>
        <v>33401</v>
      </c>
      <c r="AO42" s="24"/>
      <c r="AP42" s="26">
        <v>15</v>
      </c>
      <c r="AQ42" s="25">
        <v>33.008726784268795</v>
      </c>
      <c r="AR42" s="30">
        <f t="shared" si="10"/>
        <v>33009</v>
      </c>
      <c r="AS42" s="24"/>
    </row>
    <row r="43" spans="2:45">
      <c r="B43" s="22">
        <v>12.5</v>
      </c>
      <c r="C43" s="29">
        <v>36.040655699605495</v>
      </c>
      <c r="D43" s="30">
        <f t="shared" si="2"/>
        <v>36041</v>
      </c>
      <c r="F43" s="22">
        <v>12.5</v>
      </c>
      <c r="G43" s="26">
        <v>36.029410816206408</v>
      </c>
      <c r="H43" s="30">
        <f t="shared" si="0"/>
        <v>36029</v>
      </c>
      <c r="J43" s="22">
        <v>12.5</v>
      </c>
      <c r="K43" s="29">
        <v>35.780679062526914</v>
      </c>
      <c r="L43" s="30">
        <f t="shared" si="3"/>
        <v>35781</v>
      </c>
      <c r="N43" s="26">
        <v>12.5</v>
      </c>
      <c r="O43" s="25">
        <v>35.406794485058512</v>
      </c>
      <c r="P43" s="30">
        <f t="shared" si="1"/>
        <v>35407</v>
      </c>
      <c r="Q43" s="24"/>
      <c r="R43" s="22">
        <v>12.5</v>
      </c>
      <c r="S43" s="29">
        <v>35.117696012114173</v>
      </c>
      <c r="T43" s="30">
        <f t="shared" si="4"/>
        <v>35118</v>
      </c>
      <c r="U43" s="24"/>
      <c r="V43" s="26">
        <v>12.5</v>
      </c>
      <c r="W43" s="29">
        <v>34.779046096940277</v>
      </c>
      <c r="X43" s="30">
        <f t="shared" si="5"/>
        <v>34779</v>
      </c>
      <c r="Y43" s="24"/>
      <c r="Z43" s="22">
        <v>12.5</v>
      </c>
      <c r="AA43" s="29">
        <v>34.388138125229737</v>
      </c>
      <c r="AB43" s="30">
        <f t="shared" si="6"/>
        <v>34388</v>
      </c>
      <c r="AC43" s="24"/>
      <c r="AD43" s="26">
        <v>12.5</v>
      </c>
      <c r="AE43" s="25">
        <v>34.132515160119176</v>
      </c>
      <c r="AF43" s="30">
        <f t="shared" si="7"/>
        <v>34133</v>
      </c>
      <c r="AG43" s="24"/>
      <c r="AH43" s="26">
        <v>12.5</v>
      </c>
      <c r="AI43" s="25">
        <v>33.551841468219479</v>
      </c>
      <c r="AJ43" s="30">
        <f t="shared" si="8"/>
        <v>33552</v>
      </c>
      <c r="AK43" s="24"/>
      <c r="AL43" s="26">
        <v>12.5</v>
      </c>
      <c r="AM43" s="25">
        <v>33.245047234490343</v>
      </c>
      <c r="AN43" s="30">
        <f t="shared" si="9"/>
        <v>33245</v>
      </c>
      <c r="AO43" s="24"/>
      <c r="AP43" s="26">
        <v>12.5</v>
      </c>
      <c r="AQ43" s="25">
        <v>32.842807922823702</v>
      </c>
      <c r="AR43" s="30">
        <f t="shared" si="10"/>
        <v>32843</v>
      </c>
      <c r="AS43" s="24"/>
    </row>
    <row r="44" spans="2:45">
      <c r="B44" s="22">
        <v>10</v>
      </c>
      <c r="C44" s="29">
        <v>35.669356377742538</v>
      </c>
      <c r="D44" s="30">
        <f t="shared" si="2"/>
        <v>35669</v>
      </c>
      <c r="F44" s="22">
        <v>10</v>
      </c>
      <c r="G44" s="26">
        <v>35.661969771956116</v>
      </c>
      <c r="H44" s="30">
        <f t="shared" si="0"/>
        <v>35662</v>
      </c>
      <c r="J44" s="22">
        <v>10</v>
      </c>
      <c r="K44" s="29">
        <v>35.409664621153844</v>
      </c>
      <c r="L44" s="30">
        <f t="shared" si="3"/>
        <v>35410</v>
      </c>
      <c r="N44" s="26">
        <v>10</v>
      </c>
      <c r="O44" s="25">
        <v>35.027270085206673</v>
      </c>
      <c r="P44" s="30">
        <f t="shared" si="1"/>
        <v>35027</v>
      </c>
      <c r="Q44" s="24"/>
      <c r="R44" s="22">
        <v>10</v>
      </c>
      <c r="S44" s="29">
        <v>34.730506784856956</v>
      </c>
      <c r="T44" s="30">
        <f t="shared" si="4"/>
        <v>34731</v>
      </c>
      <c r="U44" s="24"/>
      <c r="V44" s="26">
        <v>10</v>
      </c>
      <c r="W44" s="29">
        <v>34.380602161395338</v>
      </c>
      <c r="X44" s="30">
        <f t="shared" si="5"/>
        <v>34381</v>
      </c>
      <c r="Y44" s="24"/>
      <c r="Z44" s="22">
        <v>10</v>
      </c>
      <c r="AA44" s="29">
        <v>33.986815375259255</v>
      </c>
      <c r="AB44" s="30">
        <f t="shared" si="6"/>
        <v>33987</v>
      </c>
      <c r="AC44" s="24"/>
      <c r="AD44" s="26">
        <v>10</v>
      </c>
      <c r="AE44" s="25">
        <v>33.728475374950676</v>
      </c>
      <c r="AF44" s="30">
        <f t="shared" si="7"/>
        <v>33728</v>
      </c>
      <c r="AG44" s="24"/>
      <c r="AH44" s="26">
        <v>10</v>
      </c>
      <c r="AI44" s="25">
        <v>33.14361595745634</v>
      </c>
      <c r="AJ44" s="30">
        <f t="shared" si="8"/>
        <v>33144</v>
      </c>
      <c r="AK44" s="24"/>
      <c r="AL44" s="26">
        <v>10</v>
      </c>
      <c r="AM44" s="25">
        <v>32.808508298950933</v>
      </c>
      <c r="AN44" s="30">
        <f t="shared" si="9"/>
        <v>32809</v>
      </c>
      <c r="AO44" s="24"/>
      <c r="AP44" s="26">
        <v>10</v>
      </c>
      <c r="AQ44" s="25">
        <v>32.391746928062311</v>
      </c>
      <c r="AR44" s="30">
        <f t="shared" si="10"/>
        <v>32392</v>
      </c>
      <c r="AS44" s="24"/>
    </row>
    <row r="45" spans="2:45">
      <c r="B45" s="22">
        <v>7.5</v>
      </c>
      <c r="C45" s="29">
        <v>35.432750637532223</v>
      </c>
      <c r="D45" s="30">
        <f t="shared" si="2"/>
        <v>35433</v>
      </c>
      <c r="F45" s="22">
        <v>7.5</v>
      </c>
      <c r="G45" s="26">
        <v>35.419678443683758</v>
      </c>
      <c r="H45" s="30">
        <f t="shared" si="0"/>
        <v>35420</v>
      </c>
      <c r="J45" s="22">
        <v>7.5</v>
      </c>
      <c r="K45" s="29">
        <v>35.15893155446286</v>
      </c>
      <c r="L45" s="30">
        <f t="shared" si="3"/>
        <v>35159</v>
      </c>
      <c r="N45" s="26">
        <v>7.5</v>
      </c>
      <c r="O45" s="25">
        <v>34.767988860858559</v>
      </c>
      <c r="P45" s="30">
        <f t="shared" si="1"/>
        <v>34768</v>
      </c>
      <c r="Q45" s="24"/>
      <c r="R45" s="22">
        <v>7.5</v>
      </c>
      <c r="S45" s="29">
        <v>34.457345749617005</v>
      </c>
      <c r="T45" s="30">
        <f t="shared" si="4"/>
        <v>34457</v>
      </c>
      <c r="U45" s="24"/>
      <c r="V45" s="26">
        <v>7.5</v>
      </c>
      <c r="W45" s="29">
        <v>34.092752144469586</v>
      </c>
      <c r="X45" s="30">
        <f t="shared" si="5"/>
        <v>34093</v>
      </c>
      <c r="Y45" s="24"/>
      <c r="Z45" s="22">
        <v>7.5</v>
      </c>
      <c r="AA45" s="29">
        <v>33.681211330869473</v>
      </c>
      <c r="AB45" s="30">
        <f t="shared" si="6"/>
        <v>33681</v>
      </c>
      <c r="AC45" s="24"/>
      <c r="AD45" s="26">
        <v>7.5</v>
      </c>
      <c r="AE45" s="25">
        <v>33.414862233290854</v>
      </c>
      <c r="AF45" s="30">
        <f t="shared" si="7"/>
        <v>33415</v>
      </c>
      <c r="AG45" s="24"/>
      <c r="AH45" s="26">
        <v>7.5</v>
      </c>
      <c r="AI45" s="25">
        <v>32.845991807777686</v>
      </c>
      <c r="AJ45" s="30">
        <f t="shared" si="8"/>
        <v>32846</v>
      </c>
      <c r="AK45" s="24"/>
      <c r="AL45" s="26">
        <v>7.5</v>
      </c>
      <c r="AM45" s="25">
        <v>32.438528371473453</v>
      </c>
      <c r="AN45" s="30">
        <f t="shared" si="9"/>
        <v>32439</v>
      </c>
      <c r="AO45" s="24"/>
      <c r="AP45" s="26">
        <v>7.5</v>
      </c>
      <c r="AQ45" s="25">
        <v>32.005667152457526</v>
      </c>
      <c r="AR45" s="30">
        <f t="shared" si="10"/>
        <v>32006</v>
      </c>
      <c r="AS45" s="24"/>
    </row>
    <row r="46" spans="2:45">
      <c r="B46" s="22">
        <v>5</v>
      </c>
      <c r="C46" s="29">
        <v>34.859633358358593</v>
      </c>
      <c r="D46" s="30">
        <f t="shared" si="2"/>
        <v>34860</v>
      </c>
      <c r="F46" s="22">
        <v>5</v>
      </c>
      <c r="G46" s="26">
        <v>34.809395444346073</v>
      </c>
      <c r="H46" s="30">
        <f t="shared" si="0"/>
        <v>34809</v>
      </c>
      <c r="J46" s="22">
        <v>5</v>
      </c>
      <c r="K46" s="29">
        <v>34.536240978823571</v>
      </c>
      <c r="L46" s="30">
        <f t="shared" si="3"/>
        <v>34536</v>
      </c>
      <c r="N46" s="26">
        <v>5</v>
      </c>
      <c r="O46" s="25">
        <v>34.155227557037186</v>
      </c>
      <c r="P46" s="30">
        <f t="shared" si="1"/>
        <v>34155</v>
      </c>
      <c r="Q46" s="24"/>
      <c r="R46" s="22">
        <v>5</v>
      </c>
      <c r="S46" s="29">
        <v>33.822673638969427</v>
      </c>
      <c r="T46" s="30">
        <f t="shared" si="4"/>
        <v>33823</v>
      </c>
      <c r="U46" s="24"/>
      <c r="V46" s="26">
        <v>5</v>
      </c>
      <c r="W46" s="29">
        <v>33.446638956345936</v>
      </c>
      <c r="X46" s="30">
        <f t="shared" si="5"/>
        <v>33447</v>
      </c>
      <c r="Y46" s="24"/>
      <c r="Z46" s="22">
        <v>5</v>
      </c>
      <c r="AA46" s="29">
        <v>33.045284167366589</v>
      </c>
      <c r="AB46" s="30">
        <f t="shared" si="6"/>
        <v>33045</v>
      </c>
      <c r="AC46" s="24"/>
      <c r="AD46" s="26">
        <v>5</v>
      </c>
      <c r="AE46" s="25">
        <v>32.8332244807455</v>
      </c>
      <c r="AF46" s="30">
        <f t="shared" si="7"/>
        <v>32833</v>
      </c>
      <c r="AG46" s="24"/>
      <c r="AH46" s="26">
        <v>5</v>
      </c>
      <c r="AI46" s="25">
        <v>32.268904011551996</v>
      </c>
      <c r="AJ46" s="30">
        <f t="shared" si="8"/>
        <v>32269</v>
      </c>
      <c r="AK46" s="24"/>
      <c r="AL46" s="26">
        <v>5</v>
      </c>
      <c r="AM46" s="25">
        <v>31.631024813806736</v>
      </c>
      <c r="AN46" s="30">
        <f t="shared" si="9"/>
        <v>31631</v>
      </c>
      <c r="AO46" s="24"/>
      <c r="AP46" s="26">
        <v>5</v>
      </c>
      <c r="AQ46" s="25">
        <v>31.234259187643069</v>
      </c>
      <c r="AR46" s="30">
        <f t="shared" si="10"/>
        <v>31234</v>
      </c>
      <c r="AS46" s="24"/>
    </row>
    <row r="47" spans="2:45">
      <c r="B47" s="22">
        <v>2.5</v>
      </c>
      <c r="C47" s="29">
        <v>33.644516955642708</v>
      </c>
      <c r="D47" s="30">
        <f t="shared" si="2"/>
        <v>33645</v>
      </c>
      <c r="F47" s="22">
        <v>2.5</v>
      </c>
      <c r="G47" s="26">
        <v>33.493163697339789</v>
      </c>
      <c r="H47" s="30">
        <f t="shared" si="0"/>
        <v>33493</v>
      </c>
      <c r="J47" s="22">
        <v>2.5</v>
      </c>
      <c r="K47" s="29">
        <v>33.222834993838134</v>
      </c>
      <c r="L47" s="30">
        <f t="shared" si="3"/>
        <v>33223</v>
      </c>
      <c r="N47" s="26">
        <v>2.5</v>
      </c>
      <c r="O47" s="25">
        <v>32.925116647818243</v>
      </c>
      <c r="P47" s="30">
        <f t="shared" si="1"/>
        <v>32925</v>
      </c>
      <c r="Q47" s="24"/>
      <c r="R47" s="22">
        <v>2.5</v>
      </c>
      <c r="S47" s="29">
        <v>32.59701383010087</v>
      </c>
      <c r="T47" s="30">
        <f t="shared" si="4"/>
        <v>32597</v>
      </c>
      <c r="U47" s="24"/>
      <c r="V47" s="26">
        <v>2.5</v>
      </c>
      <c r="W47" s="29">
        <v>32.269142633464284</v>
      </c>
      <c r="X47" s="30">
        <f t="shared" si="5"/>
        <v>32269</v>
      </c>
      <c r="Y47" s="24"/>
      <c r="Z47" s="22">
        <v>2.5</v>
      </c>
      <c r="AA47" s="29">
        <v>31.94526593234578</v>
      </c>
      <c r="AB47" s="30">
        <f t="shared" si="6"/>
        <v>31945</v>
      </c>
      <c r="AC47" s="24"/>
      <c r="AD47" s="26">
        <v>2.5</v>
      </c>
      <c r="AE47" s="25">
        <v>31.903797831279963</v>
      </c>
      <c r="AF47" s="30">
        <f t="shared" si="7"/>
        <v>31904</v>
      </c>
      <c r="AG47" s="24"/>
      <c r="AH47" s="26">
        <v>2.5</v>
      </c>
      <c r="AI47" s="25">
        <v>31.651809600816605</v>
      </c>
      <c r="AJ47" s="30">
        <f t="shared" si="8"/>
        <v>31652</v>
      </c>
      <c r="AK47" s="24"/>
      <c r="AL47" s="26">
        <v>2.5</v>
      </c>
      <c r="AM47" s="25">
        <v>31.486491964479306</v>
      </c>
      <c r="AN47" s="30">
        <f t="shared" si="9"/>
        <v>31486</v>
      </c>
      <c r="AO47" s="24"/>
      <c r="AP47" s="26">
        <v>2.5</v>
      </c>
      <c r="AQ47" s="25">
        <v>31.241383615424407</v>
      </c>
      <c r="AR47" s="30">
        <f t="shared" si="10"/>
        <v>31241</v>
      </c>
      <c r="AS47" s="24"/>
    </row>
    <row r="48" spans="2:45">
      <c r="B48" s="22">
        <v>0</v>
      </c>
      <c r="C48" s="3">
        <v>30</v>
      </c>
      <c r="D48" s="30">
        <f t="shared" si="2"/>
        <v>30000</v>
      </c>
      <c r="F48" s="22">
        <v>0</v>
      </c>
      <c r="G48" s="3">
        <v>30</v>
      </c>
      <c r="H48" s="30">
        <f t="shared" si="0"/>
        <v>30000</v>
      </c>
      <c r="J48" s="22">
        <v>0</v>
      </c>
      <c r="K48" s="3">
        <v>30</v>
      </c>
      <c r="L48" s="30">
        <f t="shared" si="3"/>
        <v>30000</v>
      </c>
      <c r="N48" s="26">
        <v>0</v>
      </c>
      <c r="O48" s="3">
        <v>30</v>
      </c>
      <c r="P48" s="30">
        <f t="shared" si="1"/>
        <v>30000</v>
      </c>
      <c r="Q48" s="24"/>
      <c r="R48" s="22">
        <v>0</v>
      </c>
      <c r="S48" s="3">
        <v>30</v>
      </c>
      <c r="T48" s="30">
        <f t="shared" si="4"/>
        <v>30000</v>
      </c>
      <c r="U48" s="24"/>
      <c r="V48" s="26">
        <v>0</v>
      </c>
      <c r="W48" s="3">
        <v>30</v>
      </c>
      <c r="X48" s="30">
        <f t="shared" si="5"/>
        <v>30000</v>
      </c>
      <c r="Y48" s="24"/>
      <c r="Z48" s="22">
        <v>0</v>
      </c>
      <c r="AA48" s="3">
        <v>30</v>
      </c>
      <c r="AB48" s="30">
        <f t="shared" si="6"/>
        <v>30000</v>
      </c>
      <c r="AC48" s="24"/>
      <c r="AD48" s="26">
        <v>0</v>
      </c>
      <c r="AE48" s="3">
        <v>30</v>
      </c>
      <c r="AF48" s="30">
        <f t="shared" si="7"/>
        <v>30000</v>
      </c>
      <c r="AG48" s="24"/>
      <c r="AH48" s="26">
        <v>0</v>
      </c>
      <c r="AI48" s="3">
        <v>30</v>
      </c>
      <c r="AJ48" s="30">
        <f t="shared" si="8"/>
        <v>30000</v>
      </c>
      <c r="AK48" s="24"/>
      <c r="AL48" s="26">
        <v>0</v>
      </c>
      <c r="AM48" s="3">
        <v>30</v>
      </c>
      <c r="AN48" s="30">
        <f t="shared" si="9"/>
        <v>30000</v>
      </c>
      <c r="AO48" s="24"/>
      <c r="AP48" s="26">
        <v>0</v>
      </c>
      <c r="AQ48" s="3">
        <v>30</v>
      </c>
      <c r="AR48" s="30">
        <f t="shared" si="10"/>
        <v>30000</v>
      </c>
      <c r="AS48" s="24"/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S48"/>
  <sheetViews>
    <sheetView workbookViewId="0">
      <selection activeCell="AD4" sqref="AD4"/>
    </sheetView>
  </sheetViews>
  <sheetFormatPr defaultRowHeight="15.75"/>
  <cols>
    <col min="1" max="1" width="16.375" style="22" customWidth="1"/>
    <col min="2" max="2" width="9.625" style="22" customWidth="1"/>
    <col min="3" max="3" width="9.125" style="22" customWidth="1"/>
    <col min="4" max="4" width="10.375" style="22" customWidth="1"/>
    <col min="5" max="5" width="16.375" style="22" customWidth="1"/>
    <col min="6" max="6" width="9" style="26"/>
    <col min="7" max="7" width="9" style="31"/>
    <col min="8" max="13" width="9" style="22"/>
    <col min="14" max="14" width="9" style="26"/>
    <col min="15" max="15" width="9" style="31"/>
    <col min="16" max="21" width="9" style="22"/>
    <col min="22" max="22" width="9" style="26"/>
    <col min="23" max="23" width="9" style="31"/>
    <col min="24" max="29" width="9" style="22"/>
    <col min="30" max="30" width="9" style="26"/>
    <col min="31" max="31" width="9" style="31"/>
    <col min="32" max="33" width="9" style="22"/>
    <col min="34" max="34" width="9" style="26"/>
    <col min="35" max="35" width="9" style="31"/>
    <col min="36" max="37" width="9" style="22"/>
    <col min="38" max="38" width="9" style="26"/>
    <col min="39" max="39" width="9" style="31"/>
    <col min="40" max="41" width="9" style="22"/>
    <col min="42" max="42" width="9" style="26"/>
    <col min="43" max="43" width="9" style="31"/>
    <col min="44" max="16384" width="9" style="22"/>
  </cols>
  <sheetData>
    <row r="1" spans="1:45">
      <c r="A1" s="22" t="s">
        <v>0</v>
      </c>
      <c r="F1" s="23">
        <v>3</v>
      </c>
      <c r="G1" s="23" t="s">
        <v>50</v>
      </c>
      <c r="H1" s="24"/>
      <c r="I1" s="24"/>
      <c r="J1" s="24"/>
      <c r="K1" s="24"/>
      <c r="L1" s="24"/>
      <c r="M1" s="24"/>
      <c r="N1" s="23">
        <v>5</v>
      </c>
      <c r="O1" s="25" t="s">
        <v>59</v>
      </c>
      <c r="P1" s="23"/>
      <c r="Q1" s="23"/>
      <c r="R1" s="23"/>
      <c r="S1" s="23"/>
      <c r="T1" s="23"/>
      <c r="U1" s="23"/>
      <c r="V1" s="23">
        <v>7</v>
      </c>
      <c r="W1" s="25" t="s">
        <v>27</v>
      </c>
      <c r="X1" s="23"/>
      <c r="Y1" s="23"/>
      <c r="Z1" s="23"/>
      <c r="AA1" s="23"/>
      <c r="AB1" s="23"/>
      <c r="AC1" s="23"/>
      <c r="AD1" s="23">
        <v>9</v>
      </c>
      <c r="AE1" s="25" t="s">
        <v>60</v>
      </c>
      <c r="AF1" s="23"/>
      <c r="AG1" s="23"/>
      <c r="AH1" s="23">
        <v>11.2</v>
      </c>
      <c r="AI1" s="25" t="s">
        <v>26</v>
      </c>
      <c r="AJ1" s="23"/>
      <c r="AK1" s="23"/>
      <c r="AL1" s="23">
        <v>13</v>
      </c>
      <c r="AM1" s="25" t="s">
        <v>61</v>
      </c>
      <c r="AN1" s="23"/>
      <c r="AO1" s="23"/>
      <c r="AP1" s="23">
        <v>15</v>
      </c>
      <c r="AQ1" s="25" t="s">
        <v>29</v>
      </c>
      <c r="AR1" s="26"/>
    </row>
    <row r="2" spans="1:45">
      <c r="A2" s="22" t="s">
        <v>53</v>
      </c>
      <c r="F2" s="23">
        <f>F1/7.8*10.4</f>
        <v>4</v>
      </c>
      <c r="G2" s="23" t="s">
        <v>5</v>
      </c>
      <c r="H2" s="24"/>
      <c r="I2" s="24"/>
      <c r="J2" s="24"/>
      <c r="K2" s="24"/>
      <c r="L2" s="24"/>
      <c r="M2" s="24"/>
      <c r="N2" s="23">
        <f>N1/7.8*10.4</f>
        <v>6.6666666666666679</v>
      </c>
      <c r="O2" s="25" t="s">
        <v>32</v>
      </c>
      <c r="P2" s="23"/>
      <c r="Q2" s="23"/>
      <c r="R2" s="23"/>
      <c r="S2" s="23"/>
      <c r="T2" s="23"/>
      <c r="U2" s="23"/>
      <c r="V2" s="23">
        <f>V1/7.8*10.4</f>
        <v>9.3333333333333339</v>
      </c>
      <c r="W2" s="25" t="s">
        <v>31</v>
      </c>
      <c r="X2" s="23"/>
      <c r="Y2" s="23"/>
      <c r="Z2" s="23"/>
      <c r="AA2" s="23"/>
      <c r="AB2" s="23"/>
      <c r="AC2" s="23"/>
      <c r="AD2" s="23">
        <f>AD1/7.8*10.4</f>
        <v>12.000000000000002</v>
      </c>
      <c r="AE2" s="25" t="s">
        <v>30</v>
      </c>
      <c r="AF2" s="23"/>
      <c r="AG2" s="23"/>
      <c r="AH2" s="23">
        <f>AH1/7.8*10.4</f>
        <v>14.933333333333334</v>
      </c>
      <c r="AI2" s="25" t="s">
        <v>56</v>
      </c>
      <c r="AJ2" s="23"/>
      <c r="AK2" s="23"/>
      <c r="AL2" s="23"/>
      <c r="AM2" s="25"/>
      <c r="AN2" s="23"/>
      <c r="AO2" s="23"/>
      <c r="AP2" s="23"/>
      <c r="AQ2" s="25"/>
      <c r="AR2" s="26"/>
    </row>
    <row r="3" spans="1:45" s="33" customFormat="1">
      <c r="A3" s="33" t="s">
        <v>67</v>
      </c>
      <c r="F3" s="34">
        <f>F1/7.8*13</f>
        <v>5</v>
      </c>
      <c r="G3" s="34" t="s">
        <v>68</v>
      </c>
      <c r="H3" s="35"/>
      <c r="I3" s="36"/>
      <c r="J3" s="36"/>
      <c r="K3" s="36"/>
      <c r="L3" s="36"/>
      <c r="M3" s="36"/>
      <c r="N3" s="34">
        <f>N1/7.8*13</f>
        <v>8.3333333333333339</v>
      </c>
      <c r="O3" s="36" t="s">
        <v>69</v>
      </c>
      <c r="P3" s="34"/>
      <c r="Q3" s="36"/>
      <c r="R3" s="36"/>
      <c r="S3" s="36"/>
      <c r="T3" s="36"/>
      <c r="U3" s="36"/>
      <c r="V3" s="34">
        <f>V1/7.8*13</f>
        <v>11.666666666666668</v>
      </c>
      <c r="W3" s="36" t="s">
        <v>70</v>
      </c>
      <c r="X3" s="34"/>
      <c r="Y3" s="36"/>
      <c r="Z3" s="36"/>
      <c r="AA3" s="36"/>
      <c r="AB3" s="36"/>
      <c r="AC3" s="36"/>
      <c r="AD3" s="34">
        <f>AD1/7.8*13</f>
        <v>15.000000000000002</v>
      </c>
      <c r="AE3" s="36" t="s">
        <v>71</v>
      </c>
      <c r="AF3" s="34"/>
      <c r="AG3" s="36"/>
      <c r="AH3" s="34">
        <f>AH1/7.8*13</f>
        <v>18.666666666666668</v>
      </c>
      <c r="AI3" s="36" t="s">
        <v>72</v>
      </c>
      <c r="AJ3" s="34"/>
      <c r="AK3" s="36"/>
      <c r="AL3" s="34"/>
      <c r="AM3" s="36"/>
      <c r="AN3" s="34"/>
      <c r="AO3" s="36"/>
      <c r="AP3" s="34"/>
      <c r="AQ3" s="36"/>
      <c r="AR3" s="37"/>
    </row>
    <row r="4" spans="1:45" s="38" customFormat="1">
      <c r="A4" s="38" t="s">
        <v>73</v>
      </c>
      <c r="B4" s="39">
        <f>F4/1.5</f>
        <v>3.9743589743589745</v>
      </c>
      <c r="C4" s="39" t="s">
        <v>77</v>
      </c>
      <c r="D4" s="40"/>
      <c r="F4" s="39">
        <f>F1/7.8*15.5</f>
        <v>5.9615384615384617</v>
      </c>
      <c r="G4" s="39" t="s">
        <v>85</v>
      </c>
      <c r="H4" s="40"/>
      <c r="I4" s="41"/>
      <c r="J4" s="39">
        <f>F4*1.3</f>
        <v>7.75</v>
      </c>
      <c r="K4" s="41" t="s">
        <v>83</v>
      </c>
      <c r="L4" s="41"/>
      <c r="M4" s="41"/>
      <c r="N4" s="39">
        <f>N1/7.8*15.5</f>
        <v>9.9358974358974361</v>
      </c>
      <c r="O4" s="41" t="s">
        <v>81</v>
      </c>
      <c r="P4" s="39"/>
      <c r="Q4" s="41"/>
      <c r="R4" s="39">
        <f>N4*1.2</f>
        <v>11.923076923076923</v>
      </c>
      <c r="S4" s="41" t="s">
        <v>87</v>
      </c>
      <c r="T4" s="41"/>
      <c r="U4" s="41"/>
      <c r="V4" s="39">
        <f>V1/7.8*15.5</f>
        <v>13.910256410256411</v>
      </c>
      <c r="W4" s="41" t="s">
        <v>80</v>
      </c>
      <c r="X4" s="39"/>
      <c r="Y4" s="41"/>
      <c r="Z4" s="39">
        <f>V4*1.2</f>
        <v>16.692307692307693</v>
      </c>
      <c r="AA4" s="41" t="s">
        <v>74</v>
      </c>
      <c r="AB4" s="41"/>
      <c r="AC4" s="41"/>
      <c r="AD4" s="39"/>
      <c r="AE4" s="41"/>
      <c r="AF4" s="39"/>
      <c r="AG4" s="41"/>
      <c r="AH4" s="39"/>
      <c r="AI4" s="41"/>
      <c r="AJ4" s="39"/>
      <c r="AK4" s="41"/>
      <c r="AL4" s="39"/>
      <c r="AM4" s="41"/>
      <c r="AN4" s="39"/>
      <c r="AO4" s="41"/>
      <c r="AP4" s="39"/>
      <c r="AQ4" s="41"/>
      <c r="AR4" s="42"/>
    </row>
    <row r="5" spans="1:45" s="33" customFormat="1">
      <c r="A5" s="38" t="s">
        <v>75</v>
      </c>
      <c r="B5" s="39">
        <f>F5/1.5</f>
        <v>4.666666666666667</v>
      </c>
      <c r="C5" s="39" t="s">
        <v>78</v>
      </c>
      <c r="D5" s="35"/>
      <c r="E5" s="38"/>
      <c r="F5" s="34">
        <f>F1/7.8*18.2</f>
        <v>7</v>
      </c>
      <c r="G5" s="39" t="s">
        <v>86</v>
      </c>
      <c r="H5" s="35"/>
      <c r="I5" s="36"/>
      <c r="J5" s="39">
        <f>F5*1.3</f>
        <v>9.1</v>
      </c>
      <c r="K5" s="41" t="s">
        <v>84</v>
      </c>
      <c r="L5" s="36"/>
      <c r="M5" s="36"/>
      <c r="N5" s="34">
        <f>N1/7.8*18.2</f>
        <v>11.666666666666668</v>
      </c>
      <c r="O5" s="41" t="s">
        <v>82</v>
      </c>
      <c r="P5" s="34"/>
      <c r="Q5" s="36"/>
      <c r="R5" s="39">
        <f>N5*1.2</f>
        <v>14.000000000000002</v>
      </c>
      <c r="S5" s="41" t="s">
        <v>79</v>
      </c>
      <c r="T5" s="36"/>
      <c r="U5" s="36"/>
      <c r="V5" s="34">
        <f>V1/7.8*18.2</f>
        <v>16.333333333333332</v>
      </c>
      <c r="W5" s="41" t="s">
        <v>76</v>
      </c>
      <c r="X5" s="34"/>
      <c r="Y5" s="36"/>
      <c r="Z5" s="39"/>
      <c r="AA5" s="36"/>
      <c r="AB5" s="36"/>
      <c r="AC5" s="36"/>
      <c r="AD5" s="34"/>
      <c r="AE5" s="36"/>
      <c r="AF5" s="34"/>
      <c r="AG5" s="36"/>
      <c r="AH5" s="34"/>
      <c r="AI5" s="36"/>
      <c r="AJ5" s="34"/>
      <c r="AK5" s="36"/>
      <c r="AL5" s="34"/>
      <c r="AM5" s="36"/>
      <c r="AN5" s="34"/>
      <c r="AO5" s="36"/>
      <c r="AP5" s="34"/>
      <c r="AQ5" s="36"/>
      <c r="AR5" s="37"/>
    </row>
    <row r="6" spans="1:45" ht="16.5">
      <c r="A6" s="22" t="s">
        <v>48</v>
      </c>
      <c r="F6" s="13" t="s">
        <v>47</v>
      </c>
      <c r="G6" s="27">
        <v>-0.25</v>
      </c>
      <c r="H6" s="27"/>
      <c r="I6" s="27"/>
      <c r="J6" s="27"/>
      <c r="K6" s="27"/>
      <c r="L6" s="27"/>
      <c r="M6" s="27"/>
      <c r="N6" s="27"/>
      <c r="O6" s="27">
        <v>-0.45</v>
      </c>
      <c r="P6" s="27"/>
      <c r="Q6" s="27"/>
      <c r="R6" s="27"/>
      <c r="S6" s="27"/>
      <c r="T6" s="27"/>
      <c r="U6" s="27"/>
      <c r="V6" s="27"/>
      <c r="W6" s="27">
        <v>-0.65</v>
      </c>
      <c r="X6" s="27"/>
      <c r="Y6" s="27"/>
      <c r="Z6" s="27"/>
      <c r="AA6" s="27"/>
      <c r="AB6" s="27"/>
      <c r="AC6" s="27"/>
      <c r="AD6" s="27"/>
      <c r="AE6" s="27">
        <v>-0.85</v>
      </c>
      <c r="AF6" s="27"/>
      <c r="AG6" s="27"/>
      <c r="AH6" s="27"/>
      <c r="AI6" s="27">
        <v>-1.05</v>
      </c>
      <c r="AJ6" s="27"/>
      <c r="AK6" s="27"/>
      <c r="AL6" s="27"/>
      <c r="AM6" s="27">
        <v>-1.05</v>
      </c>
      <c r="AN6" s="27"/>
      <c r="AO6" s="27"/>
      <c r="AP6" s="27"/>
      <c r="AQ6" s="27">
        <v>-1.05</v>
      </c>
    </row>
    <row r="7" spans="1:45">
      <c r="B7" s="24" t="s">
        <v>62</v>
      </c>
      <c r="C7" s="26" t="s">
        <v>63</v>
      </c>
      <c r="D7" s="24" t="s">
        <v>63</v>
      </c>
      <c r="F7" s="24" t="s">
        <v>1</v>
      </c>
      <c r="G7" s="26" t="s">
        <v>3</v>
      </c>
      <c r="H7" s="24" t="s">
        <v>4</v>
      </c>
      <c r="I7" s="26"/>
      <c r="J7" s="24" t="s">
        <v>62</v>
      </c>
      <c r="K7" s="26" t="s">
        <v>63</v>
      </c>
      <c r="L7" s="24" t="s">
        <v>63</v>
      </c>
      <c r="M7" s="26"/>
      <c r="N7" s="26" t="s">
        <v>1</v>
      </c>
      <c r="O7" s="31" t="s">
        <v>3</v>
      </c>
      <c r="P7" s="24" t="s">
        <v>4</v>
      </c>
      <c r="Q7" s="26"/>
      <c r="R7" s="24" t="s">
        <v>62</v>
      </c>
      <c r="S7" s="26" t="s">
        <v>63</v>
      </c>
      <c r="T7" s="24" t="s">
        <v>63</v>
      </c>
      <c r="U7" s="26"/>
      <c r="V7" s="26" t="s">
        <v>1</v>
      </c>
      <c r="W7" s="31" t="s">
        <v>3</v>
      </c>
      <c r="X7" s="24" t="s">
        <v>4</v>
      </c>
      <c r="Y7" s="26"/>
      <c r="Z7" s="24" t="s">
        <v>62</v>
      </c>
      <c r="AA7" s="26" t="s">
        <v>63</v>
      </c>
      <c r="AB7" s="24" t="s">
        <v>63</v>
      </c>
      <c r="AC7" s="26"/>
      <c r="AD7" s="26" t="s">
        <v>1</v>
      </c>
      <c r="AE7" s="31" t="s">
        <v>3</v>
      </c>
      <c r="AF7" s="24" t="s">
        <v>4</v>
      </c>
      <c r="AG7" s="26"/>
      <c r="AH7" s="26" t="s">
        <v>1</v>
      </c>
      <c r="AI7" s="31" t="s">
        <v>3</v>
      </c>
      <c r="AJ7" s="24" t="s">
        <v>4</v>
      </c>
      <c r="AK7" s="26"/>
      <c r="AL7" s="26" t="s">
        <v>1</v>
      </c>
      <c r="AM7" s="31" t="s">
        <v>3</v>
      </c>
      <c r="AN7" s="24" t="s">
        <v>4</v>
      </c>
      <c r="AO7" s="26"/>
      <c r="AP7" s="26" t="s">
        <v>1</v>
      </c>
      <c r="AQ7" s="31" t="s">
        <v>3</v>
      </c>
      <c r="AR7" s="24" t="s">
        <v>4</v>
      </c>
    </row>
    <row r="8" spans="1:45" ht="16.5">
      <c r="A8" s="13" t="s">
        <v>45</v>
      </c>
      <c r="B8" s="22">
        <v>100</v>
      </c>
      <c r="C8" s="29">
        <v>41.849999999999994</v>
      </c>
      <c r="D8" s="30">
        <f>ROUND(C8*1000, 0)</f>
        <v>41850</v>
      </c>
      <c r="E8" s="13"/>
      <c r="F8" s="22">
        <v>100</v>
      </c>
      <c r="G8" s="26">
        <v>41.849999999999994</v>
      </c>
      <c r="H8" s="30">
        <f>ROUND(G8*1000, 0)</f>
        <v>41850</v>
      </c>
      <c r="J8" s="22">
        <v>100</v>
      </c>
      <c r="K8" s="29">
        <v>41.849999999999994</v>
      </c>
      <c r="L8" s="30">
        <f>ROUND(K8*1000, 0)</f>
        <v>41850</v>
      </c>
      <c r="N8" s="26">
        <v>100</v>
      </c>
      <c r="O8" s="31">
        <v>41.849999999999994</v>
      </c>
      <c r="P8" s="30">
        <f>ROUND(O8*1000, 0)</f>
        <v>41850</v>
      </c>
      <c r="R8" s="22">
        <v>100</v>
      </c>
      <c r="S8" s="29">
        <v>41.849999999999994</v>
      </c>
      <c r="T8" s="30">
        <f>ROUND(S8*1000, 0)</f>
        <v>41850</v>
      </c>
      <c r="V8" s="26">
        <v>100</v>
      </c>
      <c r="W8" s="31">
        <v>41.849999999999994</v>
      </c>
      <c r="X8" s="30">
        <f>ROUND(W8*1000, 0)</f>
        <v>41850</v>
      </c>
      <c r="Z8" s="22">
        <v>100</v>
      </c>
      <c r="AA8" s="29">
        <v>41.849999999999994</v>
      </c>
      <c r="AB8" s="30">
        <f>ROUND(AA8*1000, 0)</f>
        <v>41850</v>
      </c>
      <c r="AD8" s="26">
        <v>100</v>
      </c>
      <c r="AE8" s="31">
        <v>41.849999999999994</v>
      </c>
      <c r="AF8" s="30">
        <f>ROUND(AE8*1000, 0)</f>
        <v>41850</v>
      </c>
      <c r="AH8" s="26">
        <v>100</v>
      </c>
      <c r="AI8" s="31">
        <v>41.849999999999994</v>
      </c>
      <c r="AJ8" s="30">
        <f>ROUND(AI8*1000, 0)</f>
        <v>41850</v>
      </c>
      <c r="AL8" s="26">
        <v>100</v>
      </c>
      <c r="AM8" s="31">
        <v>41.849999999999994</v>
      </c>
      <c r="AN8" s="30">
        <f>ROUND(AM8*1000, 0)</f>
        <v>41850</v>
      </c>
      <c r="AP8" s="26">
        <v>100</v>
      </c>
      <c r="AQ8" s="31">
        <v>41.849999999999994</v>
      </c>
      <c r="AR8" s="30">
        <f>ROUND(AQ8*1000, 0)</f>
        <v>41850</v>
      </c>
    </row>
    <row r="9" spans="1:45">
      <c r="A9" s="26">
        <v>40</v>
      </c>
      <c r="B9" s="22">
        <v>97.5</v>
      </c>
      <c r="C9" s="29">
        <v>39.975711070224442</v>
      </c>
      <c r="D9" s="30">
        <f t="shared" ref="D9:D48" si="0">ROUND(C9*1000, 0)</f>
        <v>39976</v>
      </c>
      <c r="E9" s="26"/>
      <c r="F9" s="22">
        <v>97.5</v>
      </c>
      <c r="G9" s="26">
        <v>39.712157706928522</v>
      </c>
      <c r="H9" s="30">
        <f t="shared" ref="H9:H48" si="1">ROUND(G9*1000, 0)</f>
        <v>39712</v>
      </c>
      <c r="I9" s="24"/>
      <c r="J9" s="22">
        <v>97.5</v>
      </c>
      <c r="K9" s="29">
        <v>39.448978942414143</v>
      </c>
      <c r="L9" s="30">
        <f t="shared" ref="L9:L48" si="2">ROUND(K9*1000, 0)</f>
        <v>39449</v>
      </c>
      <c r="M9" s="24"/>
      <c r="N9" s="26">
        <v>97.5</v>
      </c>
      <c r="O9" s="31">
        <v>39.249862892196148</v>
      </c>
      <c r="P9" s="30">
        <f t="shared" ref="P9:P48" si="3">ROUND(O9*1000, 0)</f>
        <v>39250</v>
      </c>
      <c r="Q9" s="24"/>
      <c r="R9" s="22">
        <v>97.5</v>
      </c>
      <c r="S9" s="29">
        <v>38.985660204199903</v>
      </c>
      <c r="T9" s="30">
        <f t="shared" ref="T9:T48" si="4">ROUND(S9*1000, 0)</f>
        <v>38986</v>
      </c>
      <c r="U9" s="24"/>
      <c r="V9" s="26">
        <v>97.5</v>
      </c>
      <c r="W9" s="31">
        <v>38.789320349730346</v>
      </c>
      <c r="X9" s="30">
        <f t="shared" ref="X9:X48" si="5">ROUND(W9*1000, 0)</f>
        <v>38789</v>
      </c>
      <c r="Y9" s="24"/>
      <c r="Z9" s="22">
        <v>97.5</v>
      </c>
      <c r="AA9" s="29">
        <v>38.374633053739728</v>
      </c>
      <c r="AB9" s="30">
        <f t="shared" ref="AB9:AB48" si="6">ROUND(AA9*1000, 0)</f>
        <v>38375</v>
      </c>
      <c r="AC9" s="24"/>
      <c r="AD9" s="26">
        <v>97.5</v>
      </c>
      <c r="AE9" s="31">
        <v>38.29905868718852</v>
      </c>
      <c r="AF9" s="30">
        <f t="shared" ref="AF9:AF48" si="7">ROUND(AE9*1000, 0)</f>
        <v>38299</v>
      </c>
      <c r="AG9" s="24"/>
      <c r="AH9" s="26">
        <v>97.5</v>
      </c>
      <c r="AI9" s="31">
        <v>37.809646446620761</v>
      </c>
      <c r="AJ9" s="30">
        <f t="shared" ref="AJ9:AJ48" si="8">ROUND(AI9*1000, 0)</f>
        <v>37810</v>
      </c>
      <c r="AK9" s="24"/>
      <c r="AL9" s="26">
        <v>97.5</v>
      </c>
      <c r="AM9" s="31">
        <v>37.580113488613094</v>
      </c>
      <c r="AN9" s="30">
        <f t="shared" ref="AN9:AN48" si="9">ROUND(AM9*1000, 0)</f>
        <v>37580</v>
      </c>
      <c r="AO9" s="24"/>
      <c r="AP9" s="26">
        <v>97.5</v>
      </c>
      <c r="AQ9" s="31">
        <v>37.303301244794774</v>
      </c>
      <c r="AR9" s="30">
        <f t="shared" ref="AR9:AR48" si="10">ROUND(AQ9*1000, 0)</f>
        <v>37303</v>
      </c>
      <c r="AS9" s="24"/>
    </row>
    <row r="10" spans="1:45">
      <c r="A10" s="26"/>
      <c r="B10" s="22">
        <v>95</v>
      </c>
      <c r="C10" s="29">
        <v>39.541905132081801</v>
      </c>
      <c r="D10" s="30">
        <f t="shared" si="0"/>
        <v>39542</v>
      </c>
      <c r="E10" s="26"/>
      <c r="F10" s="22">
        <v>95</v>
      </c>
      <c r="G10" s="26">
        <v>39.254852016309641</v>
      </c>
      <c r="H10" s="30">
        <f t="shared" si="1"/>
        <v>39255</v>
      </c>
      <c r="I10" s="24"/>
      <c r="J10" s="22">
        <v>95</v>
      </c>
      <c r="K10" s="29">
        <v>38.965723874267283</v>
      </c>
      <c r="L10" s="30">
        <f t="shared" si="2"/>
        <v>38966</v>
      </c>
      <c r="M10" s="24"/>
      <c r="N10" s="26">
        <v>95</v>
      </c>
      <c r="O10" s="31">
        <v>38.745033588439604</v>
      </c>
      <c r="P10" s="30">
        <f t="shared" si="3"/>
        <v>38745</v>
      </c>
      <c r="Q10" s="24"/>
      <c r="R10" s="22">
        <v>95</v>
      </c>
      <c r="S10" s="29">
        <v>38.454530620713065</v>
      </c>
      <c r="T10" s="30">
        <f t="shared" si="4"/>
        <v>38455</v>
      </c>
      <c r="U10" s="24"/>
      <c r="V10" s="26">
        <v>95</v>
      </c>
      <c r="W10" s="31">
        <v>38.237447603620858</v>
      </c>
      <c r="X10" s="30">
        <f t="shared" si="5"/>
        <v>38237</v>
      </c>
      <c r="Y10" s="24"/>
      <c r="Z10" s="22">
        <v>95</v>
      </c>
      <c r="AA10" s="29">
        <v>37.781943235898176</v>
      </c>
      <c r="AB10" s="30">
        <f t="shared" si="6"/>
        <v>37782</v>
      </c>
      <c r="AC10" s="24"/>
      <c r="AD10" s="26">
        <v>95</v>
      </c>
      <c r="AE10" s="31">
        <v>37.697006098576701</v>
      </c>
      <c r="AF10" s="30">
        <f t="shared" si="7"/>
        <v>37697</v>
      </c>
      <c r="AG10" s="24"/>
      <c r="AH10" s="26">
        <v>95</v>
      </c>
      <c r="AI10" s="31">
        <v>37.157139189771314</v>
      </c>
      <c r="AJ10" s="30">
        <f t="shared" si="8"/>
        <v>37157</v>
      </c>
      <c r="AK10" s="24"/>
      <c r="AL10" s="26">
        <v>95</v>
      </c>
      <c r="AM10" s="31">
        <v>36.884061476346645</v>
      </c>
      <c r="AN10" s="30">
        <f t="shared" si="9"/>
        <v>36884</v>
      </c>
      <c r="AO10" s="24"/>
      <c r="AP10" s="26">
        <v>95</v>
      </c>
      <c r="AQ10" s="31">
        <v>36.558970818426822</v>
      </c>
      <c r="AR10" s="30">
        <f t="shared" si="10"/>
        <v>36559</v>
      </c>
      <c r="AS10" s="24"/>
    </row>
    <row r="11" spans="1:45" ht="16.5">
      <c r="A11" s="13" t="s">
        <v>46</v>
      </c>
      <c r="B11" s="22">
        <v>92.5</v>
      </c>
      <c r="C11" s="29">
        <v>39.359156403495675</v>
      </c>
      <c r="D11" s="30">
        <f t="shared" si="0"/>
        <v>39359</v>
      </c>
      <c r="E11" s="13"/>
      <c r="F11" s="22">
        <v>92.5</v>
      </c>
      <c r="G11" s="26">
        <v>39.082456115970317</v>
      </c>
      <c r="H11" s="30">
        <f t="shared" si="1"/>
        <v>39082</v>
      </c>
      <c r="I11" s="24"/>
      <c r="J11" s="22">
        <v>92.5</v>
      </c>
      <c r="K11" s="29">
        <v>38.798244014083778</v>
      </c>
      <c r="L11" s="30">
        <f t="shared" si="2"/>
        <v>38798</v>
      </c>
      <c r="M11" s="24"/>
      <c r="N11" s="26">
        <v>92.5</v>
      </c>
      <c r="O11" s="31">
        <v>38.577033697210837</v>
      </c>
      <c r="P11" s="30">
        <f t="shared" si="3"/>
        <v>38577</v>
      </c>
      <c r="Q11" s="24"/>
      <c r="R11" s="22">
        <v>92.5</v>
      </c>
      <c r="S11" s="29">
        <v>38.285705823718843</v>
      </c>
      <c r="T11" s="30">
        <f t="shared" si="4"/>
        <v>38286</v>
      </c>
      <c r="U11" s="24"/>
      <c r="V11" s="26">
        <v>92.5</v>
      </c>
      <c r="W11" s="31">
        <v>38.062300975956532</v>
      </c>
      <c r="X11" s="30">
        <f t="shared" si="5"/>
        <v>38062</v>
      </c>
      <c r="Y11" s="24"/>
      <c r="Z11" s="22">
        <v>92.5</v>
      </c>
      <c r="AA11" s="29">
        <v>37.611535687753445</v>
      </c>
      <c r="AB11" s="30">
        <f t="shared" si="6"/>
        <v>37612</v>
      </c>
      <c r="AC11" s="24"/>
      <c r="AD11" s="26">
        <v>92.5</v>
      </c>
      <c r="AE11" s="31">
        <v>37.521975160552998</v>
      </c>
      <c r="AF11" s="30">
        <f t="shared" si="7"/>
        <v>37522</v>
      </c>
      <c r="AG11" s="24"/>
      <c r="AH11" s="26">
        <v>92.5</v>
      </c>
      <c r="AI11" s="31">
        <v>37.000877992609603</v>
      </c>
      <c r="AJ11" s="30">
        <f t="shared" si="8"/>
        <v>37001</v>
      </c>
      <c r="AK11" s="24"/>
      <c r="AL11" s="26">
        <v>92.5</v>
      </c>
      <c r="AM11" s="31">
        <v>36.719778095737411</v>
      </c>
      <c r="AN11" s="30">
        <f t="shared" si="9"/>
        <v>36720</v>
      </c>
      <c r="AO11" s="24"/>
      <c r="AP11" s="26">
        <v>92.5</v>
      </c>
      <c r="AQ11" s="31">
        <v>36.383417956372597</v>
      </c>
      <c r="AR11" s="30">
        <f t="shared" si="10"/>
        <v>36383</v>
      </c>
      <c r="AS11" s="24"/>
    </row>
    <row r="12" spans="1:45">
      <c r="A12" s="32">
        <v>1.1000000000000001</v>
      </c>
      <c r="B12" s="22">
        <v>90</v>
      </c>
      <c r="C12" s="29">
        <v>39.171218523703487</v>
      </c>
      <c r="D12" s="30">
        <f t="shared" si="0"/>
        <v>39171</v>
      </c>
      <c r="E12" s="32"/>
      <c r="F12" s="22">
        <v>90</v>
      </c>
      <c r="G12" s="26">
        <v>38.905371027329821</v>
      </c>
      <c r="H12" s="30">
        <f t="shared" si="1"/>
        <v>38905</v>
      </c>
      <c r="I12" s="24"/>
      <c r="J12" s="22">
        <v>90</v>
      </c>
      <c r="K12" s="29">
        <v>38.627709109639611</v>
      </c>
      <c r="L12" s="30">
        <f t="shared" si="2"/>
        <v>38628</v>
      </c>
      <c r="M12" s="24"/>
      <c r="N12" s="26">
        <v>90</v>
      </c>
      <c r="O12" s="31">
        <v>38.408102473823334</v>
      </c>
      <c r="P12" s="30">
        <f t="shared" si="3"/>
        <v>38408</v>
      </c>
      <c r="Q12" s="24"/>
      <c r="R12" s="22">
        <v>90</v>
      </c>
      <c r="S12" s="29">
        <v>38.114372971812195</v>
      </c>
      <c r="T12" s="30">
        <f t="shared" si="4"/>
        <v>38114</v>
      </c>
      <c r="U12" s="24"/>
      <c r="V12" s="26">
        <v>90</v>
      </c>
      <c r="W12" s="31">
        <v>37.882046745799151</v>
      </c>
      <c r="X12" s="30">
        <f t="shared" si="5"/>
        <v>37882</v>
      </c>
      <c r="Y12" s="24"/>
      <c r="Z12" s="22">
        <v>90</v>
      </c>
      <c r="AA12" s="29">
        <v>37.436245598222165</v>
      </c>
      <c r="AB12" s="30">
        <f t="shared" si="6"/>
        <v>37436</v>
      </c>
      <c r="AC12" s="24"/>
      <c r="AD12" s="26">
        <v>90</v>
      </c>
      <c r="AE12" s="31">
        <v>37.341875199115279</v>
      </c>
      <c r="AF12" s="30">
        <f t="shared" si="7"/>
        <v>37342</v>
      </c>
      <c r="AG12" s="24"/>
      <c r="AH12" s="26">
        <v>90</v>
      </c>
      <c r="AI12" s="31">
        <v>36.851835432460163</v>
      </c>
      <c r="AJ12" s="30">
        <f t="shared" si="8"/>
        <v>36852</v>
      </c>
      <c r="AK12" s="24"/>
      <c r="AL12" s="26">
        <v>90</v>
      </c>
      <c r="AM12" s="31">
        <v>36.558325024952183</v>
      </c>
      <c r="AN12" s="30">
        <f t="shared" si="9"/>
        <v>36558</v>
      </c>
      <c r="AO12" s="24"/>
      <c r="AP12" s="26">
        <v>90</v>
      </c>
      <c r="AQ12" s="31">
        <v>36.203506759323645</v>
      </c>
      <c r="AR12" s="30">
        <f t="shared" si="10"/>
        <v>36204</v>
      </c>
      <c r="AS12" s="24"/>
    </row>
    <row r="13" spans="1:45">
      <c r="B13" s="22">
        <v>87.5</v>
      </c>
      <c r="C13" s="29">
        <v>39.005222365148455</v>
      </c>
      <c r="D13" s="30">
        <f t="shared" si="0"/>
        <v>39005</v>
      </c>
      <c r="F13" s="22">
        <v>87.5</v>
      </c>
      <c r="G13" s="26">
        <v>38.751092759339869</v>
      </c>
      <c r="H13" s="30">
        <f t="shared" si="1"/>
        <v>38751</v>
      </c>
      <c r="I13" s="24"/>
      <c r="J13" s="22">
        <v>87.5</v>
      </c>
      <c r="K13" s="29">
        <v>38.479032360314889</v>
      </c>
      <c r="L13" s="30">
        <f t="shared" si="2"/>
        <v>38479</v>
      </c>
      <c r="M13" s="24"/>
      <c r="N13" s="26">
        <v>87.5</v>
      </c>
      <c r="O13" s="31">
        <v>38.258894477119313</v>
      </c>
      <c r="P13" s="30">
        <f t="shared" si="3"/>
        <v>38259</v>
      </c>
      <c r="Q13" s="24"/>
      <c r="R13" s="22">
        <v>87.5</v>
      </c>
      <c r="S13" s="29">
        <v>37.963762126724653</v>
      </c>
      <c r="T13" s="30">
        <f t="shared" si="4"/>
        <v>37964</v>
      </c>
      <c r="U13" s="24"/>
      <c r="V13" s="26">
        <v>87.5</v>
      </c>
      <c r="W13" s="31">
        <v>37.723647203606262</v>
      </c>
      <c r="X13" s="30">
        <f t="shared" si="5"/>
        <v>37724</v>
      </c>
      <c r="Y13" s="24"/>
      <c r="Z13" s="22">
        <v>87.5</v>
      </c>
      <c r="AA13" s="29">
        <v>37.284837694238675</v>
      </c>
      <c r="AB13" s="30">
        <f t="shared" si="6"/>
        <v>37285</v>
      </c>
      <c r="AC13" s="24"/>
      <c r="AD13" s="26">
        <v>87.5</v>
      </c>
      <c r="AE13" s="31">
        <v>37.187241092633563</v>
      </c>
      <c r="AF13" s="30">
        <f t="shared" si="7"/>
        <v>37187</v>
      </c>
      <c r="AG13" s="24"/>
      <c r="AH13" s="26">
        <v>87.5</v>
      </c>
      <c r="AI13" s="31">
        <v>36.714472457605829</v>
      </c>
      <c r="AJ13" s="30">
        <f t="shared" si="8"/>
        <v>36714</v>
      </c>
      <c r="AK13" s="24"/>
      <c r="AL13" s="26">
        <v>87.5</v>
      </c>
      <c r="AM13" s="31">
        <v>36.409536061655693</v>
      </c>
      <c r="AN13" s="30">
        <f t="shared" si="9"/>
        <v>36410</v>
      </c>
      <c r="AO13" s="24"/>
      <c r="AP13" s="26">
        <v>87.5</v>
      </c>
      <c r="AQ13" s="31">
        <v>36.045166103760351</v>
      </c>
      <c r="AR13" s="30">
        <f t="shared" si="10"/>
        <v>36045</v>
      </c>
      <c r="AS13" s="24"/>
    </row>
    <row r="14" spans="1:45">
      <c r="B14" s="22">
        <v>85</v>
      </c>
      <c r="C14" s="29">
        <v>38.843058387233903</v>
      </c>
      <c r="D14" s="30">
        <f t="shared" si="0"/>
        <v>38843</v>
      </c>
      <c r="F14" s="22">
        <v>85</v>
      </c>
      <c r="G14" s="26">
        <v>38.60096395177289</v>
      </c>
      <c r="H14" s="30">
        <f t="shared" si="1"/>
        <v>38601</v>
      </c>
      <c r="I14" s="24"/>
      <c r="J14" s="22">
        <v>85</v>
      </c>
      <c r="K14" s="29">
        <v>38.331029781281366</v>
      </c>
      <c r="L14" s="30">
        <f t="shared" si="2"/>
        <v>38331</v>
      </c>
      <c r="M14" s="24"/>
      <c r="N14" s="26">
        <v>85</v>
      </c>
      <c r="O14" s="31">
        <v>38.104766328212037</v>
      </c>
      <c r="P14" s="30">
        <f t="shared" si="3"/>
        <v>38105</v>
      </c>
      <c r="Q14" s="24"/>
      <c r="R14" s="22">
        <v>85</v>
      </c>
      <c r="S14" s="29">
        <v>37.811390088162376</v>
      </c>
      <c r="T14" s="30">
        <f t="shared" si="4"/>
        <v>37811</v>
      </c>
      <c r="U14" s="24"/>
      <c r="V14" s="26">
        <v>85</v>
      </c>
      <c r="W14" s="31">
        <v>37.568172325901841</v>
      </c>
      <c r="X14" s="30">
        <f t="shared" si="5"/>
        <v>37568</v>
      </c>
      <c r="Y14" s="24"/>
      <c r="Z14" s="22">
        <v>85</v>
      </c>
      <c r="AA14" s="29">
        <v>37.139836319237098</v>
      </c>
      <c r="AB14" s="30">
        <f t="shared" si="6"/>
        <v>37140</v>
      </c>
      <c r="AC14" s="24"/>
      <c r="AD14" s="26">
        <v>85</v>
      </c>
      <c r="AE14" s="31">
        <v>37.042852262942866</v>
      </c>
      <c r="AF14" s="30">
        <f t="shared" si="7"/>
        <v>37043</v>
      </c>
      <c r="AG14" s="24"/>
      <c r="AH14" s="26">
        <v>85</v>
      </c>
      <c r="AI14" s="31">
        <v>36.54649315767648</v>
      </c>
      <c r="AJ14" s="30">
        <f t="shared" si="8"/>
        <v>36546</v>
      </c>
      <c r="AK14" s="24"/>
      <c r="AL14" s="26">
        <v>85</v>
      </c>
      <c r="AM14" s="31">
        <v>36.238248900091328</v>
      </c>
      <c r="AN14" s="30">
        <f t="shared" si="9"/>
        <v>36238</v>
      </c>
      <c r="AO14" s="24"/>
      <c r="AP14" s="26">
        <v>85</v>
      </c>
      <c r="AQ14" s="31">
        <v>35.887953945481065</v>
      </c>
      <c r="AR14" s="30">
        <f t="shared" si="10"/>
        <v>35888</v>
      </c>
      <c r="AS14" s="24"/>
    </row>
    <row r="15" spans="1:45">
      <c r="B15" s="22">
        <v>82.5</v>
      </c>
      <c r="C15" s="29">
        <v>38.691836575203546</v>
      </c>
      <c r="D15" s="30">
        <f t="shared" si="0"/>
        <v>38692</v>
      </c>
      <c r="F15" s="22">
        <v>82.5</v>
      </c>
      <c r="G15" s="26">
        <v>38.459365205725469</v>
      </c>
      <c r="H15" s="30">
        <f t="shared" si="1"/>
        <v>38459</v>
      </c>
      <c r="I15" s="24"/>
      <c r="J15" s="22">
        <v>82.5</v>
      </c>
      <c r="K15" s="29">
        <v>38.190201478093783</v>
      </c>
      <c r="L15" s="30">
        <f t="shared" si="2"/>
        <v>38190</v>
      </c>
      <c r="M15" s="24"/>
      <c r="N15" s="26">
        <v>82.5</v>
      </c>
      <c r="O15" s="31">
        <v>37.957609927906766</v>
      </c>
      <c r="P15" s="30">
        <f t="shared" si="3"/>
        <v>37958</v>
      </c>
      <c r="Q15" s="24"/>
      <c r="R15" s="22">
        <v>82.5</v>
      </c>
      <c r="S15" s="29">
        <v>37.66568935285391</v>
      </c>
      <c r="T15" s="30">
        <f t="shared" si="4"/>
        <v>37666</v>
      </c>
      <c r="U15" s="24"/>
      <c r="V15" s="26">
        <v>82.5</v>
      </c>
      <c r="W15" s="31">
        <v>37.420219708462533</v>
      </c>
      <c r="X15" s="30">
        <f t="shared" si="5"/>
        <v>37420</v>
      </c>
      <c r="Y15" s="24"/>
      <c r="Z15" s="22">
        <v>82.5</v>
      </c>
      <c r="AA15" s="29">
        <v>37.002737785824607</v>
      </c>
      <c r="AB15" s="30">
        <f t="shared" si="6"/>
        <v>37003</v>
      </c>
      <c r="AC15" s="24"/>
      <c r="AD15" s="26">
        <v>82.5</v>
      </c>
      <c r="AE15" s="31">
        <v>36.909379098687047</v>
      </c>
      <c r="AF15" s="30">
        <f t="shared" si="7"/>
        <v>36909</v>
      </c>
      <c r="AG15" s="24"/>
      <c r="AH15" s="26">
        <v>82.5</v>
      </c>
      <c r="AI15" s="31">
        <v>36.380915066169486</v>
      </c>
      <c r="AJ15" s="30">
        <f t="shared" si="8"/>
        <v>36381</v>
      </c>
      <c r="AK15" s="24"/>
      <c r="AL15" s="26">
        <v>82.5</v>
      </c>
      <c r="AM15" s="31">
        <v>36.071513255579298</v>
      </c>
      <c r="AN15" s="30">
        <f t="shared" si="9"/>
        <v>36072</v>
      </c>
      <c r="AO15" s="24"/>
      <c r="AP15" s="26">
        <v>82.5</v>
      </c>
      <c r="AQ15" s="31">
        <v>35.738740031129886</v>
      </c>
      <c r="AR15" s="30">
        <f t="shared" si="10"/>
        <v>35739</v>
      </c>
      <c r="AS15" s="24"/>
    </row>
    <row r="16" spans="1:45">
      <c r="B16" s="22">
        <v>80</v>
      </c>
      <c r="C16" s="29">
        <v>38.535559643842511</v>
      </c>
      <c r="D16" s="30">
        <f t="shared" si="0"/>
        <v>38536</v>
      </c>
      <c r="F16" s="22">
        <v>80</v>
      </c>
      <c r="G16" s="26">
        <v>38.31251489698294</v>
      </c>
      <c r="H16" s="30">
        <f t="shared" si="1"/>
        <v>38313</v>
      </c>
      <c r="I16" s="24"/>
      <c r="J16" s="22">
        <v>80</v>
      </c>
      <c r="K16" s="29">
        <v>38.047174779385088</v>
      </c>
      <c r="L16" s="30">
        <f t="shared" si="2"/>
        <v>38047</v>
      </c>
      <c r="M16" s="24"/>
      <c r="N16" s="26">
        <v>80</v>
      </c>
      <c r="O16" s="31">
        <v>37.813105689282601</v>
      </c>
      <c r="P16" s="30">
        <f t="shared" si="3"/>
        <v>37813</v>
      </c>
      <c r="Q16" s="24"/>
      <c r="R16" s="22">
        <v>80</v>
      </c>
      <c r="S16" s="29">
        <v>37.523189020053806</v>
      </c>
      <c r="T16" s="30">
        <f t="shared" si="4"/>
        <v>37523</v>
      </c>
      <c r="U16" s="24"/>
      <c r="V16" s="26">
        <v>80</v>
      </c>
      <c r="W16" s="31">
        <v>37.275756684788838</v>
      </c>
      <c r="X16" s="30">
        <f t="shared" si="5"/>
        <v>37276</v>
      </c>
      <c r="Y16" s="24"/>
      <c r="Z16" s="22">
        <v>80</v>
      </c>
      <c r="AA16" s="29">
        <v>36.864406634790271</v>
      </c>
      <c r="AB16" s="30">
        <f t="shared" si="6"/>
        <v>36864</v>
      </c>
      <c r="AC16" s="24"/>
      <c r="AD16" s="26">
        <v>80</v>
      </c>
      <c r="AE16" s="31">
        <v>36.768211331238554</v>
      </c>
      <c r="AF16" s="30">
        <f t="shared" si="7"/>
        <v>36768</v>
      </c>
      <c r="AG16" s="24"/>
      <c r="AH16" s="26">
        <v>80</v>
      </c>
      <c r="AI16" s="31">
        <v>36.232969133282516</v>
      </c>
      <c r="AJ16" s="30">
        <f t="shared" si="8"/>
        <v>36233</v>
      </c>
      <c r="AK16" s="24"/>
      <c r="AL16" s="26">
        <v>80</v>
      </c>
      <c r="AM16" s="31">
        <v>35.939128091689646</v>
      </c>
      <c r="AN16" s="30">
        <f t="shared" si="9"/>
        <v>35939</v>
      </c>
      <c r="AO16" s="24"/>
      <c r="AP16" s="26">
        <v>80</v>
      </c>
      <c r="AQ16" s="31">
        <v>35.611150540676931</v>
      </c>
      <c r="AR16" s="30">
        <f t="shared" si="10"/>
        <v>35611</v>
      </c>
      <c r="AS16" s="24"/>
    </row>
    <row r="17" spans="2:45">
      <c r="B17" s="22">
        <v>77.5</v>
      </c>
      <c r="C17" s="29">
        <v>38.394123342325003</v>
      </c>
      <c r="D17" s="30">
        <f t="shared" si="0"/>
        <v>38394</v>
      </c>
      <c r="F17" s="22">
        <v>77.5</v>
      </c>
      <c r="G17" s="26">
        <v>38.179330669807186</v>
      </c>
      <c r="H17" s="30">
        <f t="shared" si="1"/>
        <v>38179</v>
      </c>
      <c r="I17" s="24"/>
      <c r="J17" s="22">
        <v>77.5</v>
      </c>
      <c r="K17" s="29">
        <v>37.918075753248367</v>
      </c>
      <c r="L17" s="30">
        <f t="shared" si="2"/>
        <v>37918</v>
      </c>
      <c r="M17" s="24"/>
      <c r="N17" s="26">
        <v>77.5</v>
      </c>
      <c r="O17" s="31">
        <v>37.68384862208525</v>
      </c>
      <c r="P17" s="30">
        <f t="shared" si="3"/>
        <v>37684</v>
      </c>
      <c r="Q17" s="24"/>
      <c r="R17" s="22">
        <v>77.5</v>
      </c>
      <c r="S17" s="29">
        <v>37.395582955448639</v>
      </c>
      <c r="T17" s="30">
        <f t="shared" si="4"/>
        <v>37396</v>
      </c>
      <c r="U17" s="24"/>
      <c r="V17" s="26">
        <v>77.5</v>
      </c>
      <c r="W17" s="31">
        <v>37.146167349451723</v>
      </c>
      <c r="X17" s="30">
        <f t="shared" si="5"/>
        <v>37146</v>
      </c>
      <c r="Y17" s="24"/>
      <c r="Z17" s="22">
        <v>77.5</v>
      </c>
      <c r="AA17" s="29">
        <v>36.739642971343322</v>
      </c>
      <c r="AB17" s="30">
        <f t="shared" si="6"/>
        <v>36740</v>
      </c>
      <c r="AC17" s="24"/>
      <c r="AD17" s="26">
        <v>77.5</v>
      </c>
      <c r="AE17" s="31">
        <v>36.640127583722844</v>
      </c>
      <c r="AF17" s="30">
        <f t="shared" si="7"/>
        <v>36640</v>
      </c>
      <c r="AG17" s="24"/>
      <c r="AH17" s="26">
        <v>77.5</v>
      </c>
      <c r="AI17" s="31">
        <v>36.103372493197902</v>
      </c>
      <c r="AJ17" s="30">
        <f t="shared" si="8"/>
        <v>36103</v>
      </c>
      <c r="AK17" s="24"/>
      <c r="AL17" s="26">
        <v>77.5</v>
      </c>
      <c r="AM17" s="31">
        <v>35.828073848745305</v>
      </c>
      <c r="AN17" s="30">
        <f t="shared" si="9"/>
        <v>35828</v>
      </c>
      <c r="AO17" s="24"/>
      <c r="AP17" s="26">
        <v>77.5</v>
      </c>
      <c r="AQ17" s="31">
        <v>35.502806830257633</v>
      </c>
      <c r="AR17" s="30">
        <f t="shared" si="10"/>
        <v>35503</v>
      </c>
      <c r="AS17" s="24"/>
    </row>
    <row r="18" spans="2:45">
      <c r="B18" s="22">
        <v>75</v>
      </c>
      <c r="C18" s="29">
        <v>38.281174127800234</v>
      </c>
      <c r="D18" s="30">
        <f t="shared" si="0"/>
        <v>38281</v>
      </c>
      <c r="F18" s="22">
        <v>75</v>
      </c>
      <c r="G18" s="26">
        <v>38.078453149100277</v>
      </c>
      <c r="H18" s="30">
        <f t="shared" si="1"/>
        <v>38078</v>
      </c>
      <c r="I18" s="24"/>
      <c r="J18" s="22">
        <v>75</v>
      </c>
      <c r="K18" s="29">
        <v>37.816125046676014</v>
      </c>
      <c r="L18" s="30">
        <f t="shared" si="2"/>
        <v>37816</v>
      </c>
      <c r="M18" s="24"/>
      <c r="N18" s="26">
        <v>75</v>
      </c>
      <c r="O18" s="31">
        <v>37.570821653239037</v>
      </c>
      <c r="P18" s="30">
        <f t="shared" si="3"/>
        <v>37571</v>
      </c>
      <c r="Q18" s="24"/>
      <c r="R18" s="22">
        <v>75</v>
      </c>
      <c r="S18" s="29">
        <v>37.289716865432666</v>
      </c>
      <c r="T18" s="30">
        <f t="shared" si="4"/>
        <v>37290</v>
      </c>
      <c r="U18" s="24"/>
      <c r="V18" s="26">
        <v>75</v>
      </c>
      <c r="W18" s="31">
        <v>37.044955997301663</v>
      </c>
      <c r="X18" s="30">
        <f t="shared" si="5"/>
        <v>37045</v>
      </c>
      <c r="Y18" s="24"/>
      <c r="Z18" s="22">
        <v>75</v>
      </c>
      <c r="AA18" s="29">
        <v>36.637506221855737</v>
      </c>
      <c r="AB18" s="30">
        <f t="shared" si="6"/>
        <v>36638</v>
      </c>
      <c r="AC18" s="24"/>
      <c r="AD18" s="26">
        <v>75</v>
      </c>
      <c r="AE18" s="31">
        <v>36.524807434827316</v>
      </c>
      <c r="AF18" s="30">
        <f t="shared" si="7"/>
        <v>36525</v>
      </c>
      <c r="AG18" s="24"/>
      <c r="AH18" s="26">
        <v>75</v>
      </c>
      <c r="AI18" s="31">
        <v>35.986401193351568</v>
      </c>
      <c r="AJ18" s="30">
        <f t="shared" si="8"/>
        <v>35986</v>
      </c>
      <c r="AK18" s="24"/>
      <c r="AL18" s="26">
        <v>75</v>
      </c>
      <c r="AM18" s="31">
        <v>35.720690391360236</v>
      </c>
      <c r="AN18" s="30">
        <f t="shared" si="9"/>
        <v>35721</v>
      </c>
      <c r="AO18" s="24"/>
      <c r="AP18" s="26">
        <v>75</v>
      </c>
      <c r="AQ18" s="31">
        <v>35.397735275355174</v>
      </c>
      <c r="AR18" s="30">
        <f t="shared" si="10"/>
        <v>35398</v>
      </c>
      <c r="AS18" s="24"/>
    </row>
    <row r="19" spans="2:45">
      <c r="B19" s="22">
        <v>72.5</v>
      </c>
      <c r="C19" s="29">
        <v>38.180807262633763</v>
      </c>
      <c r="D19" s="30">
        <f t="shared" si="0"/>
        <v>38181</v>
      </c>
      <c r="F19" s="22">
        <v>72.5</v>
      </c>
      <c r="G19" s="26">
        <v>37.989780976315267</v>
      </c>
      <c r="H19" s="30">
        <f t="shared" si="1"/>
        <v>37990</v>
      </c>
      <c r="I19" s="24"/>
      <c r="J19" s="22">
        <v>72.5</v>
      </c>
      <c r="K19" s="29">
        <v>37.720812660096726</v>
      </c>
      <c r="L19" s="30">
        <f t="shared" si="2"/>
        <v>37721</v>
      </c>
      <c r="M19" s="24"/>
      <c r="N19" s="26">
        <v>72.5</v>
      </c>
      <c r="O19" s="31">
        <v>37.456162697155328</v>
      </c>
      <c r="P19" s="30">
        <f t="shared" si="3"/>
        <v>37456</v>
      </c>
      <c r="Q19" s="24"/>
      <c r="R19" s="22">
        <v>72.5</v>
      </c>
      <c r="S19" s="29">
        <v>37.185812597168969</v>
      </c>
      <c r="T19" s="30">
        <f t="shared" si="4"/>
        <v>37186</v>
      </c>
      <c r="U19" s="24"/>
      <c r="V19" s="26">
        <v>72.5</v>
      </c>
      <c r="W19" s="31">
        <v>36.951627120793979</v>
      </c>
      <c r="X19" s="30">
        <f t="shared" si="5"/>
        <v>36952</v>
      </c>
      <c r="Y19" s="24"/>
      <c r="Z19" s="22">
        <v>72.5</v>
      </c>
      <c r="AA19" s="29">
        <v>36.537207315997499</v>
      </c>
      <c r="AB19" s="30">
        <f t="shared" si="6"/>
        <v>36537</v>
      </c>
      <c r="AC19" s="24"/>
      <c r="AD19" s="26">
        <v>72.5</v>
      </c>
      <c r="AE19" s="31">
        <v>36.405414717258211</v>
      </c>
      <c r="AF19" s="30">
        <f t="shared" si="7"/>
        <v>36405</v>
      </c>
      <c r="AG19" s="24"/>
      <c r="AH19" s="26">
        <v>72.5</v>
      </c>
      <c r="AI19" s="31">
        <v>35.86421605381377</v>
      </c>
      <c r="AJ19" s="30">
        <f t="shared" si="8"/>
        <v>35864</v>
      </c>
      <c r="AK19" s="24"/>
      <c r="AL19" s="26">
        <v>72.5</v>
      </c>
      <c r="AM19" s="31">
        <v>35.600129153673521</v>
      </c>
      <c r="AN19" s="30">
        <f t="shared" si="9"/>
        <v>35600</v>
      </c>
      <c r="AO19" s="24"/>
      <c r="AP19" s="26">
        <v>72.5</v>
      </c>
      <c r="AQ19" s="31">
        <v>35.279433729106167</v>
      </c>
      <c r="AR19" s="30">
        <f t="shared" si="10"/>
        <v>35279</v>
      </c>
      <c r="AS19" s="24"/>
    </row>
    <row r="20" spans="2:45">
      <c r="B20" s="22">
        <v>70</v>
      </c>
      <c r="C20" s="29">
        <v>38.081239822122079</v>
      </c>
      <c r="D20" s="30">
        <f t="shared" si="0"/>
        <v>38081</v>
      </c>
      <c r="F20" s="22">
        <v>70</v>
      </c>
      <c r="G20" s="26">
        <v>37.901257657059098</v>
      </c>
      <c r="H20" s="30">
        <f t="shared" si="1"/>
        <v>37901</v>
      </c>
      <c r="I20" s="24"/>
      <c r="J20" s="22">
        <v>70</v>
      </c>
      <c r="K20" s="29">
        <v>37.628233636042083</v>
      </c>
      <c r="L20" s="30">
        <f t="shared" si="2"/>
        <v>37628</v>
      </c>
      <c r="M20" s="24"/>
      <c r="N20" s="26">
        <v>70</v>
      </c>
      <c r="O20" s="31">
        <v>37.348721217199696</v>
      </c>
      <c r="P20" s="30">
        <f t="shared" si="3"/>
        <v>37349</v>
      </c>
      <c r="Q20" s="24"/>
      <c r="R20" s="22">
        <v>70</v>
      </c>
      <c r="S20" s="29">
        <v>37.088270884065622</v>
      </c>
      <c r="T20" s="30">
        <f t="shared" si="4"/>
        <v>37088</v>
      </c>
      <c r="U20" s="24"/>
      <c r="V20" s="26">
        <v>70</v>
      </c>
      <c r="W20" s="31">
        <v>36.863347752105419</v>
      </c>
      <c r="X20" s="30">
        <f t="shared" si="5"/>
        <v>36863</v>
      </c>
      <c r="Y20" s="24"/>
      <c r="Z20" s="22">
        <v>70</v>
      </c>
      <c r="AA20" s="29">
        <v>36.44356687456991</v>
      </c>
      <c r="AB20" s="30">
        <f t="shared" si="6"/>
        <v>36444</v>
      </c>
      <c r="AC20" s="24"/>
      <c r="AD20" s="26">
        <v>70</v>
      </c>
      <c r="AE20" s="31">
        <v>36.294470709673909</v>
      </c>
      <c r="AF20" s="30">
        <f t="shared" si="7"/>
        <v>36294</v>
      </c>
      <c r="AG20" s="24"/>
      <c r="AH20" s="26">
        <v>70</v>
      </c>
      <c r="AI20" s="31">
        <v>35.755180148632178</v>
      </c>
      <c r="AJ20" s="30">
        <f t="shared" si="8"/>
        <v>35755</v>
      </c>
      <c r="AK20" s="24"/>
      <c r="AL20" s="26">
        <v>70</v>
      </c>
      <c r="AM20" s="31">
        <v>35.488368297458578</v>
      </c>
      <c r="AN20" s="30">
        <f t="shared" si="9"/>
        <v>35488</v>
      </c>
      <c r="AO20" s="24"/>
      <c r="AP20" s="26">
        <v>70</v>
      </c>
      <c r="AQ20" s="31">
        <v>35.169835651892896</v>
      </c>
      <c r="AR20" s="30">
        <f t="shared" si="10"/>
        <v>35170</v>
      </c>
      <c r="AS20" s="24"/>
    </row>
    <row r="21" spans="2:45">
      <c r="B21" s="22">
        <v>67.5</v>
      </c>
      <c r="C21" s="29">
        <v>37.968195838392468</v>
      </c>
      <c r="D21" s="30">
        <f t="shared" si="0"/>
        <v>37968</v>
      </c>
      <c r="F21" s="22">
        <v>67.5</v>
      </c>
      <c r="G21" s="26">
        <v>37.793663373957877</v>
      </c>
      <c r="H21" s="30">
        <f t="shared" si="1"/>
        <v>37794</v>
      </c>
      <c r="I21" s="24"/>
      <c r="J21" s="22">
        <v>67.5</v>
      </c>
      <c r="K21" s="29">
        <v>37.528451077920238</v>
      </c>
      <c r="L21" s="30">
        <f t="shared" si="2"/>
        <v>37528</v>
      </c>
      <c r="M21" s="24"/>
      <c r="N21" s="26">
        <v>67.5</v>
      </c>
      <c r="O21" s="31">
        <v>37.256701738940109</v>
      </c>
      <c r="P21" s="30">
        <f t="shared" si="3"/>
        <v>37257</v>
      </c>
      <c r="Q21" s="24"/>
      <c r="R21" s="22">
        <v>67.5</v>
      </c>
      <c r="S21" s="29">
        <v>37.00110016720803</v>
      </c>
      <c r="T21" s="30">
        <f t="shared" si="4"/>
        <v>37001</v>
      </c>
      <c r="U21" s="24"/>
      <c r="V21" s="26">
        <v>67.5</v>
      </c>
      <c r="W21" s="31">
        <v>36.779007540793742</v>
      </c>
      <c r="X21" s="30">
        <f t="shared" si="5"/>
        <v>36779</v>
      </c>
      <c r="Y21" s="24"/>
      <c r="Z21" s="22">
        <v>67.5</v>
      </c>
      <c r="AA21" s="29">
        <v>36.36083818008872</v>
      </c>
      <c r="AB21" s="30">
        <f t="shared" si="6"/>
        <v>36361</v>
      </c>
      <c r="AC21" s="24"/>
      <c r="AD21" s="26">
        <v>67.5</v>
      </c>
      <c r="AE21" s="31">
        <v>36.204739729919766</v>
      </c>
      <c r="AF21" s="30">
        <f t="shared" si="7"/>
        <v>36205</v>
      </c>
      <c r="AG21" s="24"/>
      <c r="AH21" s="26">
        <v>67.5</v>
      </c>
      <c r="AI21" s="31">
        <v>35.684046822321811</v>
      </c>
      <c r="AJ21" s="30">
        <f t="shared" si="8"/>
        <v>35684</v>
      </c>
      <c r="AK21" s="24"/>
      <c r="AL21" s="26">
        <v>67.5</v>
      </c>
      <c r="AM21" s="31">
        <v>35.406134990283483</v>
      </c>
      <c r="AN21" s="30">
        <f t="shared" si="9"/>
        <v>35406</v>
      </c>
      <c r="AO21" s="24"/>
      <c r="AP21" s="26">
        <v>67.5</v>
      </c>
      <c r="AQ21" s="31">
        <v>35.089680257043348</v>
      </c>
      <c r="AR21" s="30">
        <f t="shared" si="10"/>
        <v>35090</v>
      </c>
      <c r="AS21" s="24"/>
    </row>
    <row r="22" spans="2:45">
      <c r="B22" s="22">
        <v>65</v>
      </c>
      <c r="C22" s="29">
        <v>37.850964629953687</v>
      </c>
      <c r="D22" s="30">
        <f t="shared" si="0"/>
        <v>37851</v>
      </c>
      <c r="F22" s="22">
        <v>65</v>
      </c>
      <c r="G22" s="26">
        <v>37.680703871132742</v>
      </c>
      <c r="H22" s="30">
        <f t="shared" si="1"/>
        <v>37681</v>
      </c>
      <c r="I22" s="24"/>
      <c r="J22" s="22">
        <v>65</v>
      </c>
      <c r="K22" s="29">
        <v>37.426793737285415</v>
      </c>
      <c r="L22" s="30">
        <f t="shared" si="2"/>
        <v>37427</v>
      </c>
      <c r="M22" s="24"/>
      <c r="N22" s="26">
        <v>65</v>
      </c>
      <c r="O22" s="31">
        <v>37.16909712383049</v>
      </c>
      <c r="P22" s="30">
        <f t="shared" si="3"/>
        <v>37169</v>
      </c>
      <c r="Q22" s="24"/>
      <c r="R22" s="22">
        <v>65</v>
      </c>
      <c r="S22" s="29">
        <v>36.917230728950933</v>
      </c>
      <c r="T22" s="30">
        <f t="shared" si="4"/>
        <v>36917</v>
      </c>
      <c r="U22" s="24"/>
      <c r="V22" s="26">
        <v>65</v>
      </c>
      <c r="W22" s="31">
        <v>36.696376533673799</v>
      </c>
      <c r="X22" s="30">
        <f t="shared" si="5"/>
        <v>36696</v>
      </c>
      <c r="Y22" s="24"/>
      <c r="Z22" s="22">
        <v>65</v>
      </c>
      <c r="AA22" s="29">
        <v>36.282553729652818</v>
      </c>
      <c r="AB22" s="30">
        <f t="shared" si="6"/>
        <v>36283</v>
      </c>
      <c r="AC22" s="24"/>
      <c r="AD22" s="26">
        <v>65</v>
      </c>
      <c r="AE22" s="31">
        <v>36.122749862638237</v>
      </c>
      <c r="AF22" s="30">
        <f t="shared" si="7"/>
        <v>36123</v>
      </c>
      <c r="AG22" s="24"/>
      <c r="AH22" s="26">
        <v>65</v>
      </c>
      <c r="AI22" s="31">
        <v>35.624587065030653</v>
      </c>
      <c r="AJ22" s="30">
        <f t="shared" si="8"/>
        <v>35625</v>
      </c>
      <c r="AK22" s="24"/>
      <c r="AL22" s="26">
        <v>65</v>
      </c>
      <c r="AM22" s="31">
        <v>35.332732679652423</v>
      </c>
      <c r="AN22" s="30">
        <f t="shared" si="9"/>
        <v>35333</v>
      </c>
      <c r="AO22" s="24"/>
      <c r="AP22" s="26">
        <v>65</v>
      </c>
      <c r="AQ22" s="31">
        <v>35.018251468175244</v>
      </c>
      <c r="AR22" s="30">
        <f t="shared" si="10"/>
        <v>35018</v>
      </c>
      <c r="AS22" s="24"/>
    </row>
    <row r="23" spans="2:45">
      <c r="B23" s="22">
        <v>62.5</v>
      </c>
      <c r="C23" s="29">
        <v>37.781887224486056</v>
      </c>
      <c r="D23" s="30">
        <f t="shared" si="0"/>
        <v>37782</v>
      </c>
      <c r="F23" s="22">
        <v>62.5</v>
      </c>
      <c r="G23" s="26">
        <v>37.61746217856706</v>
      </c>
      <c r="H23" s="30">
        <f t="shared" si="1"/>
        <v>37617</v>
      </c>
      <c r="I23" s="24"/>
      <c r="J23" s="22">
        <v>62.5</v>
      </c>
      <c r="K23" s="29">
        <v>37.368951185332776</v>
      </c>
      <c r="L23" s="30">
        <f t="shared" si="2"/>
        <v>37369</v>
      </c>
      <c r="M23" s="24"/>
      <c r="N23" s="26">
        <v>62.5</v>
      </c>
      <c r="O23" s="31">
        <v>37.115004596978316</v>
      </c>
      <c r="P23" s="30">
        <f t="shared" si="3"/>
        <v>37115</v>
      </c>
      <c r="Q23" s="24"/>
      <c r="R23" s="22">
        <v>62.5</v>
      </c>
      <c r="S23" s="29">
        <v>36.861697031723111</v>
      </c>
      <c r="T23" s="30">
        <f t="shared" si="4"/>
        <v>36862</v>
      </c>
      <c r="U23" s="24"/>
      <c r="V23" s="26">
        <v>62.5</v>
      </c>
      <c r="W23" s="31">
        <v>36.635521998851132</v>
      </c>
      <c r="X23" s="30">
        <f t="shared" si="5"/>
        <v>36636</v>
      </c>
      <c r="Y23" s="24"/>
      <c r="Z23" s="22">
        <v>62.5</v>
      </c>
      <c r="AA23" s="29">
        <v>36.230579860589764</v>
      </c>
      <c r="AB23" s="30">
        <f t="shared" si="6"/>
        <v>36231</v>
      </c>
      <c r="AC23" s="24"/>
      <c r="AD23" s="26">
        <v>62.5</v>
      </c>
      <c r="AE23" s="31">
        <v>36.074704299789381</v>
      </c>
      <c r="AF23" s="30">
        <f t="shared" si="7"/>
        <v>36075</v>
      </c>
      <c r="AG23" s="24"/>
      <c r="AH23" s="26">
        <v>62.5</v>
      </c>
      <c r="AI23" s="31">
        <v>35.584229352483668</v>
      </c>
      <c r="AJ23" s="30">
        <f t="shared" si="8"/>
        <v>35584</v>
      </c>
      <c r="AK23" s="24"/>
      <c r="AL23" s="26">
        <v>62.5</v>
      </c>
      <c r="AM23" s="31">
        <v>35.301153196055431</v>
      </c>
      <c r="AN23" s="30">
        <f t="shared" si="9"/>
        <v>35301</v>
      </c>
      <c r="AO23" s="24"/>
      <c r="AP23" s="26">
        <v>62.5</v>
      </c>
      <c r="AQ23" s="31">
        <v>34.979096304555775</v>
      </c>
      <c r="AR23" s="30">
        <f t="shared" si="10"/>
        <v>34979</v>
      </c>
      <c r="AS23" s="24"/>
    </row>
    <row r="24" spans="2:45">
      <c r="B24" s="22">
        <v>60</v>
      </c>
      <c r="C24" s="29">
        <v>37.669252935831537</v>
      </c>
      <c r="D24" s="30">
        <f t="shared" si="0"/>
        <v>37669</v>
      </c>
      <c r="F24" s="22">
        <v>60</v>
      </c>
      <c r="G24" s="26">
        <v>37.510444897250935</v>
      </c>
      <c r="H24" s="30">
        <f t="shared" si="1"/>
        <v>37510</v>
      </c>
      <c r="I24" s="24"/>
      <c r="J24" s="22">
        <v>60</v>
      </c>
      <c r="K24" s="29">
        <v>37.265041448470939</v>
      </c>
      <c r="L24" s="30">
        <f t="shared" si="2"/>
        <v>37265</v>
      </c>
      <c r="M24" s="24"/>
      <c r="N24" s="26">
        <v>60</v>
      </c>
      <c r="O24" s="31">
        <v>37.011490111239638</v>
      </c>
      <c r="P24" s="30">
        <f t="shared" si="3"/>
        <v>37011</v>
      </c>
      <c r="Q24" s="24"/>
      <c r="R24" s="22">
        <v>60</v>
      </c>
      <c r="S24" s="29">
        <v>36.754809607591874</v>
      </c>
      <c r="T24" s="30">
        <f t="shared" si="4"/>
        <v>36755</v>
      </c>
      <c r="U24" s="24"/>
      <c r="V24" s="26">
        <v>60</v>
      </c>
      <c r="W24" s="31">
        <v>36.521220017314391</v>
      </c>
      <c r="X24" s="30">
        <f t="shared" si="5"/>
        <v>36521</v>
      </c>
      <c r="Y24" s="24"/>
      <c r="Z24" s="22">
        <v>60</v>
      </c>
      <c r="AA24" s="29">
        <v>36.126914637217446</v>
      </c>
      <c r="AB24" s="30">
        <f t="shared" si="6"/>
        <v>36127</v>
      </c>
      <c r="AC24" s="24"/>
      <c r="AD24" s="26">
        <v>60</v>
      </c>
      <c r="AE24" s="31">
        <v>35.978589691256502</v>
      </c>
      <c r="AF24" s="30">
        <f t="shared" si="7"/>
        <v>35979</v>
      </c>
      <c r="AG24" s="24"/>
      <c r="AH24" s="26">
        <v>60</v>
      </c>
      <c r="AI24" s="31">
        <v>35.489226374480893</v>
      </c>
      <c r="AJ24" s="30">
        <f t="shared" si="8"/>
        <v>35489</v>
      </c>
      <c r="AK24" s="24"/>
      <c r="AL24" s="26">
        <v>60</v>
      </c>
      <c r="AM24" s="31">
        <v>35.223841930317029</v>
      </c>
      <c r="AN24" s="30">
        <f t="shared" si="9"/>
        <v>35224</v>
      </c>
      <c r="AO24" s="24"/>
      <c r="AP24" s="26">
        <v>60</v>
      </c>
      <c r="AQ24" s="31">
        <v>34.890206437319897</v>
      </c>
      <c r="AR24" s="30">
        <f t="shared" si="10"/>
        <v>34890</v>
      </c>
      <c r="AS24" s="24"/>
    </row>
    <row r="25" spans="2:45">
      <c r="B25" s="22">
        <v>57.5</v>
      </c>
      <c r="C25" s="29">
        <v>37.597056111640242</v>
      </c>
      <c r="D25" s="30">
        <f t="shared" si="0"/>
        <v>37597</v>
      </c>
      <c r="F25" s="22">
        <v>57.5</v>
      </c>
      <c r="G25" s="26">
        <v>37.450686557330279</v>
      </c>
      <c r="H25" s="30">
        <f t="shared" si="1"/>
        <v>37451</v>
      </c>
      <c r="I25" s="24"/>
      <c r="J25" s="22">
        <v>57.5</v>
      </c>
      <c r="K25" s="29">
        <v>37.209742383676421</v>
      </c>
      <c r="L25" s="30">
        <f t="shared" si="2"/>
        <v>37210</v>
      </c>
      <c r="M25" s="24"/>
      <c r="N25" s="26">
        <v>57.5</v>
      </c>
      <c r="O25" s="31">
        <v>36.953339883920179</v>
      </c>
      <c r="P25" s="30">
        <f t="shared" si="3"/>
        <v>36953</v>
      </c>
      <c r="Q25" s="24"/>
      <c r="R25" s="22">
        <v>57.5</v>
      </c>
      <c r="S25" s="29">
        <v>36.698550029997307</v>
      </c>
      <c r="T25" s="30">
        <f t="shared" si="4"/>
        <v>36699</v>
      </c>
      <c r="U25" s="24"/>
      <c r="V25" s="26">
        <v>57.5</v>
      </c>
      <c r="W25" s="31">
        <v>36.461464871883734</v>
      </c>
      <c r="X25" s="30">
        <f t="shared" si="5"/>
        <v>36461</v>
      </c>
      <c r="Y25" s="24"/>
      <c r="Z25" s="22">
        <v>57.5</v>
      </c>
      <c r="AA25" s="29">
        <v>36.075910078043279</v>
      </c>
      <c r="AB25" s="30">
        <f t="shared" si="6"/>
        <v>36076</v>
      </c>
      <c r="AC25" s="24"/>
      <c r="AD25" s="26">
        <v>57.5</v>
      </c>
      <c r="AE25" s="31">
        <v>35.925049854106277</v>
      </c>
      <c r="AF25" s="30">
        <f t="shared" si="7"/>
        <v>35925</v>
      </c>
      <c r="AG25" s="24"/>
      <c r="AH25" s="26">
        <v>57.5</v>
      </c>
      <c r="AI25" s="31">
        <v>35.43069787937155</v>
      </c>
      <c r="AJ25" s="30">
        <f t="shared" si="8"/>
        <v>35431</v>
      </c>
      <c r="AK25" s="24"/>
      <c r="AL25" s="26">
        <v>57.5</v>
      </c>
      <c r="AM25" s="31">
        <v>35.176764428622477</v>
      </c>
      <c r="AN25" s="30">
        <f t="shared" si="9"/>
        <v>35177</v>
      </c>
      <c r="AO25" s="24"/>
      <c r="AP25" s="26">
        <v>57.5</v>
      </c>
      <c r="AQ25" s="31">
        <v>34.841819281554187</v>
      </c>
      <c r="AR25" s="30">
        <f t="shared" si="10"/>
        <v>34842</v>
      </c>
      <c r="AS25" s="24"/>
    </row>
    <row r="26" spans="2:45">
      <c r="B26" s="22">
        <v>55</v>
      </c>
      <c r="C26" s="29">
        <v>37.433793398173862</v>
      </c>
      <c r="D26" s="30">
        <f t="shared" si="0"/>
        <v>37434</v>
      </c>
      <c r="F26" s="22">
        <v>55</v>
      </c>
      <c r="G26" s="26">
        <v>37.305369641619507</v>
      </c>
      <c r="H26" s="30">
        <f t="shared" si="1"/>
        <v>37305</v>
      </c>
      <c r="I26" s="24"/>
      <c r="J26" s="22">
        <v>55</v>
      </c>
      <c r="K26" s="29">
        <v>37.0704087134867</v>
      </c>
      <c r="L26" s="30">
        <f t="shared" si="2"/>
        <v>37070</v>
      </c>
      <c r="M26" s="24"/>
      <c r="N26" s="26">
        <v>55</v>
      </c>
      <c r="O26" s="31">
        <v>36.80919968013059</v>
      </c>
      <c r="P26" s="30">
        <f t="shared" si="3"/>
        <v>36809</v>
      </c>
      <c r="Q26" s="24"/>
      <c r="R26" s="22">
        <v>55</v>
      </c>
      <c r="S26" s="29">
        <v>36.561374988622923</v>
      </c>
      <c r="T26" s="30">
        <f t="shared" si="4"/>
        <v>36561</v>
      </c>
      <c r="U26" s="24"/>
      <c r="V26" s="26">
        <v>55</v>
      </c>
      <c r="W26" s="31">
        <v>36.32498593309905</v>
      </c>
      <c r="X26" s="30">
        <f t="shared" si="5"/>
        <v>36325</v>
      </c>
      <c r="Y26" s="24"/>
      <c r="Z26" s="22">
        <v>55</v>
      </c>
      <c r="AA26" s="29">
        <v>35.946029202673714</v>
      </c>
      <c r="AB26" s="30">
        <f t="shared" si="6"/>
        <v>35946</v>
      </c>
      <c r="AC26" s="24"/>
      <c r="AD26" s="26">
        <v>55</v>
      </c>
      <c r="AE26" s="31">
        <v>35.783345541736075</v>
      </c>
      <c r="AF26" s="30">
        <f t="shared" si="7"/>
        <v>35783</v>
      </c>
      <c r="AG26" s="24"/>
      <c r="AH26" s="26">
        <v>55</v>
      </c>
      <c r="AI26" s="31">
        <v>35.27813052017261</v>
      </c>
      <c r="AJ26" s="30">
        <f t="shared" si="8"/>
        <v>35278</v>
      </c>
      <c r="AK26" s="24"/>
      <c r="AL26" s="26">
        <v>55</v>
      </c>
      <c r="AM26" s="31">
        <v>35.025861616138549</v>
      </c>
      <c r="AN26" s="30">
        <f t="shared" si="9"/>
        <v>35026</v>
      </c>
      <c r="AO26" s="24"/>
      <c r="AP26" s="26">
        <v>55</v>
      </c>
      <c r="AQ26" s="31">
        <v>34.702505628667232</v>
      </c>
      <c r="AR26" s="30">
        <f t="shared" si="10"/>
        <v>34703</v>
      </c>
      <c r="AS26" s="24"/>
    </row>
    <row r="27" spans="2:45">
      <c r="B27" s="22">
        <v>52.5</v>
      </c>
      <c r="C27" s="29">
        <v>37.368800878934074</v>
      </c>
      <c r="D27" s="30">
        <f t="shared" si="0"/>
        <v>37369</v>
      </c>
      <c r="F27" s="22">
        <v>52.5</v>
      </c>
      <c r="G27" s="26">
        <v>37.25518987107808</v>
      </c>
      <c r="H27" s="30">
        <f t="shared" si="1"/>
        <v>37255</v>
      </c>
      <c r="I27" s="24"/>
      <c r="J27" s="22">
        <v>52.5</v>
      </c>
      <c r="K27" s="29">
        <v>37.02520869506143</v>
      </c>
      <c r="L27" s="30">
        <f t="shared" si="2"/>
        <v>37025</v>
      </c>
      <c r="M27" s="24"/>
      <c r="N27" s="26">
        <v>52.5</v>
      </c>
      <c r="O27" s="31">
        <v>36.760095480400295</v>
      </c>
      <c r="P27" s="30">
        <f t="shared" si="3"/>
        <v>36760</v>
      </c>
      <c r="Q27" s="24"/>
      <c r="R27" s="22">
        <v>52.5</v>
      </c>
      <c r="S27" s="29">
        <v>36.518407366988974</v>
      </c>
      <c r="T27" s="30">
        <f t="shared" si="4"/>
        <v>36518</v>
      </c>
      <c r="U27" s="24"/>
      <c r="V27" s="26">
        <v>52.5</v>
      </c>
      <c r="W27" s="31">
        <v>36.283103450795799</v>
      </c>
      <c r="X27" s="30">
        <f t="shared" si="5"/>
        <v>36283</v>
      </c>
      <c r="Y27" s="24"/>
      <c r="Z27" s="22">
        <v>52.5</v>
      </c>
      <c r="AA27" s="29">
        <v>35.909743767889061</v>
      </c>
      <c r="AB27" s="30">
        <f t="shared" si="6"/>
        <v>35910</v>
      </c>
      <c r="AC27" s="24"/>
      <c r="AD27" s="26">
        <v>52.5</v>
      </c>
      <c r="AE27" s="31">
        <v>35.737329053712784</v>
      </c>
      <c r="AF27" s="30">
        <f t="shared" si="7"/>
        <v>35737</v>
      </c>
      <c r="AG27" s="24"/>
      <c r="AH27" s="26">
        <v>52.5</v>
      </c>
      <c r="AI27" s="31">
        <v>35.220693850405418</v>
      </c>
      <c r="AJ27" s="30">
        <f t="shared" si="8"/>
        <v>35221</v>
      </c>
      <c r="AK27" s="24"/>
      <c r="AL27" s="26">
        <v>52.5</v>
      </c>
      <c r="AM27" s="31">
        <v>34.965007879161661</v>
      </c>
      <c r="AN27" s="30">
        <f t="shared" si="9"/>
        <v>34965</v>
      </c>
      <c r="AO27" s="24"/>
      <c r="AP27" s="26">
        <v>52.5</v>
      </c>
      <c r="AQ27" s="31">
        <v>34.658197977905829</v>
      </c>
      <c r="AR27" s="30">
        <f t="shared" si="10"/>
        <v>34658</v>
      </c>
      <c r="AS27" s="24"/>
    </row>
    <row r="28" spans="2:45">
      <c r="B28" s="22">
        <v>50</v>
      </c>
      <c r="C28" s="29">
        <v>37.285989947130808</v>
      </c>
      <c r="D28" s="30">
        <f t="shared" si="0"/>
        <v>37286</v>
      </c>
      <c r="F28" s="22">
        <v>50</v>
      </c>
      <c r="G28" s="26">
        <v>37.184488271652612</v>
      </c>
      <c r="H28" s="30">
        <f t="shared" si="1"/>
        <v>37184</v>
      </c>
      <c r="I28" s="24"/>
      <c r="J28" s="22">
        <v>50</v>
      </c>
      <c r="K28" s="29">
        <v>36.958598166747727</v>
      </c>
      <c r="L28" s="30">
        <f t="shared" si="2"/>
        <v>36959</v>
      </c>
      <c r="M28" s="24"/>
      <c r="N28" s="26">
        <v>50</v>
      </c>
      <c r="O28" s="31">
        <v>36.690324313517415</v>
      </c>
      <c r="P28" s="30">
        <f t="shared" si="3"/>
        <v>36690</v>
      </c>
      <c r="Q28" s="24"/>
      <c r="R28" s="22">
        <v>50</v>
      </c>
      <c r="S28" s="29">
        <v>36.452635431788757</v>
      </c>
      <c r="T28" s="30">
        <f t="shared" si="4"/>
        <v>36453</v>
      </c>
      <c r="U28" s="24"/>
      <c r="V28" s="26">
        <v>50</v>
      </c>
      <c r="W28" s="31">
        <v>36.216855774874674</v>
      </c>
      <c r="X28" s="30">
        <f t="shared" si="5"/>
        <v>36217</v>
      </c>
      <c r="Y28" s="24"/>
      <c r="Z28" s="22">
        <v>50</v>
      </c>
      <c r="AA28" s="29">
        <v>35.847575227448523</v>
      </c>
      <c r="AB28" s="30">
        <f t="shared" si="6"/>
        <v>35848</v>
      </c>
      <c r="AC28" s="24"/>
      <c r="AD28" s="26">
        <v>50</v>
      </c>
      <c r="AE28" s="31">
        <v>35.66697319562163</v>
      </c>
      <c r="AF28" s="30">
        <f t="shared" si="7"/>
        <v>35667</v>
      </c>
      <c r="AG28" s="24"/>
      <c r="AH28" s="26">
        <v>50</v>
      </c>
      <c r="AI28" s="31">
        <v>35.154751614003771</v>
      </c>
      <c r="AJ28" s="30">
        <f t="shared" si="8"/>
        <v>35155</v>
      </c>
      <c r="AK28" s="24"/>
      <c r="AL28" s="26">
        <v>50</v>
      </c>
      <c r="AM28" s="31">
        <v>34.889557665648482</v>
      </c>
      <c r="AN28" s="30">
        <f t="shared" si="9"/>
        <v>34890</v>
      </c>
      <c r="AO28" s="24"/>
      <c r="AP28" s="26">
        <v>50</v>
      </c>
      <c r="AQ28" s="31">
        <v>34.598814018642358</v>
      </c>
      <c r="AR28" s="30">
        <f t="shared" si="10"/>
        <v>34599</v>
      </c>
      <c r="AS28" s="24"/>
    </row>
    <row r="29" spans="2:45">
      <c r="B29" s="22">
        <v>47.5</v>
      </c>
      <c r="C29" s="29">
        <v>37.267234084300533</v>
      </c>
      <c r="D29" s="30">
        <f t="shared" si="0"/>
        <v>37267</v>
      </c>
      <c r="F29" s="22">
        <v>47.5</v>
      </c>
      <c r="G29" s="26">
        <v>37.1721751735776</v>
      </c>
      <c r="H29" s="30">
        <f t="shared" si="1"/>
        <v>37172</v>
      </c>
      <c r="I29" s="24"/>
      <c r="J29" s="22">
        <v>47.5</v>
      </c>
      <c r="K29" s="29">
        <v>36.948617049064552</v>
      </c>
      <c r="L29" s="30">
        <f t="shared" si="2"/>
        <v>36949</v>
      </c>
      <c r="M29" s="24"/>
      <c r="N29" s="26">
        <v>47.5</v>
      </c>
      <c r="O29" s="31">
        <v>36.678900545493548</v>
      </c>
      <c r="P29" s="30">
        <f t="shared" si="3"/>
        <v>36679</v>
      </c>
      <c r="Q29" s="24"/>
      <c r="R29" s="22">
        <v>47.5</v>
      </c>
      <c r="S29" s="29">
        <v>36.442421011234487</v>
      </c>
      <c r="T29" s="30">
        <f t="shared" si="4"/>
        <v>36442</v>
      </c>
      <c r="U29" s="24"/>
      <c r="V29" s="26">
        <v>47.5</v>
      </c>
      <c r="W29" s="31">
        <v>36.205134299897914</v>
      </c>
      <c r="X29" s="30">
        <f t="shared" si="5"/>
        <v>36205</v>
      </c>
      <c r="Y29" s="24"/>
      <c r="Z29" s="22">
        <v>47.5</v>
      </c>
      <c r="AA29" s="29">
        <v>35.839842090293921</v>
      </c>
      <c r="AB29" s="30">
        <f t="shared" si="6"/>
        <v>35840</v>
      </c>
      <c r="AC29" s="24"/>
      <c r="AD29" s="26">
        <v>47.5</v>
      </c>
      <c r="AE29" s="31">
        <v>35.657219456037723</v>
      </c>
      <c r="AF29" s="30">
        <f t="shared" si="7"/>
        <v>35657</v>
      </c>
      <c r="AG29" s="24"/>
      <c r="AH29" s="26">
        <v>47.5</v>
      </c>
      <c r="AI29" s="31">
        <v>35.15568487023485</v>
      </c>
      <c r="AJ29" s="30">
        <f t="shared" si="8"/>
        <v>35156</v>
      </c>
      <c r="AK29" s="24"/>
      <c r="AL29" s="26">
        <v>47.5</v>
      </c>
      <c r="AM29" s="31">
        <v>34.87812063867149</v>
      </c>
      <c r="AN29" s="30">
        <f t="shared" si="9"/>
        <v>34878</v>
      </c>
      <c r="AO29" s="24"/>
      <c r="AP29" s="26">
        <v>47.5</v>
      </c>
      <c r="AQ29" s="31">
        <v>34.601437183212575</v>
      </c>
      <c r="AR29" s="30">
        <f t="shared" si="10"/>
        <v>34601</v>
      </c>
      <c r="AS29" s="24"/>
    </row>
    <row r="30" spans="2:45">
      <c r="B30" s="22">
        <v>45</v>
      </c>
      <c r="C30" s="29">
        <v>37.208337732529067</v>
      </c>
      <c r="D30" s="30">
        <f t="shared" si="0"/>
        <v>37208</v>
      </c>
      <c r="F30" s="22">
        <v>45</v>
      </c>
      <c r="G30" s="26">
        <v>37.115306781700582</v>
      </c>
      <c r="H30" s="30">
        <f t="shared" si="1"/>
        <v>37115</v>
      </c>
      <c r="I30" s="24"/>
      <c r="J30" s="22">
        <v>45</v>
      </c>
      <c r="K30" s="29">
        <v>36.89249282130438</v>
      </c>
      <c r="L30" s="30">
        <f t="shared" si="2"/>
        <v>36892</v>
      </c>
      <c r="M30" s="24"/>
      <c r="N30" s="26">
        <v>45</v>
      </c>
      <c r="O30" s="31">
        <v>36.622337816918616</v>
      </c>
      <c r="P30" s="30">
        <f t="shared" si="3"/>
        <v>36622</v>
      </c>
      <c r="Q30" s="24"/>
      <c r="R30" s="22">
        <v>45</v>
      </c>
      <c r="S30" s="29">
        <v>36.384301995924197</v>
      </c>
      <c r="T30" s="30">
        <f t="shared" si="4"/>
        <v>36384</v>
      </c>
      <c r="U30" s="24"/>
      <c r="V30" s="26">
        <v>45</v>
      </c>
      <c r="W30" s="31">
        <v>36.143951146097528</v>
      </c>
      <c r="X30" s="30">
        <f t="shared" si="5"/>
        <v>36144</v>
      </c>
      <c r="Y30" s="24"/>
      <c r="Z30" s="22">
        <v>45</v>
      </c>
      <c r="AA30" s="29">
        <v>35.780467978464259</v>
      </c>
      <c r="AB30" s="30">
        <f t="shared" si="6"/>
        <v>35780</v>
      </c>
      <c r="AC30" s="24"/>
      <c r="AD30" s="26">
        <v>45</v>
      </c>
      <c r="AE30" s="31">
        <v>35.59849094511889</v>
      </c>
      <c r="AF30" s="30">
        <f t="shared" si="7"/>
        <v>35598</v>
      </c>
      <c r="AG30" s="24"/>
      <c r="AH30" s="26">
        <v>45</v>
      </c>
      <c r="AI30" s="31">
        <v>35.096679840201389</v>
      </c>
      <c r="AJ30" s="30">
        <f t="shared" si="8"/>
        <v>35097</v>
      </c>
      <c r="AK30" s="24"/>
      <c r="AL30" s="26">
        <v>45</v>
      </c>
      <c r="AM30" s="31">
        <v>34.825553469863685</v>
      </c>
      <c r="AN30" s="30">
        <f t="shared" si="9"/>
        <v>34826</v>
      </c>
      <c r="AO30" s="24"/>
      <c r="AP30" s="26">
        <v>45</v>
      </c>
      <c r="AQ30" s="31">
        <v>34.538827681519408</v>
      </c>
      <c r="AR30" s="30">
        <f t="shared" si="10"/>
        <v>34539</v>
      </c>
      <c r="AS30" s="24"/>
    </row>
    <row r="31" spans="2:45">
      <c r="B31" s="22">
        <v>42.5</v>
      </c>
      <c r="C31" s="29">
        <v>37.191612033311806</v>
      </c>
      <c r="D31" s="30">
        <f t="shared" si="0"/>
        <v>37192</v>
      </c>
      <c r="F31" s="22">
        <v>42.5</v>
      </c>
      <c r="G31" s="26">
        <v>37.099699715947111</v>
      </c>
      <c r="H31" s="30">
        <f t="shared" si="1"/>
        <v>37100</v>
      </c>
      <c r="I31" s="24"/>
      <c r="J31" s="22">
        <v>42.5</v>
      </c>
      <c r="K31" s="29">
        <v>36.877240703253705</v>
      </c>
      <c r="L31" s="30">
        <f t="shared" si="2"/>
        <v>36877</v>
      </c>
      <c r="M31" s="24"/>
      <c r="N31" s="26">
        <v>42.5</v>
      </c>
      <c r="O31" s="31">
        <v>36.606758377667823</v>
      </c>
      <c r="P31" s="30">
        <f t="shared" si="3"/>
        <v>36607</v>
      </c>
      <c r="Q31" s="24"/>
      <c r="R31" s="22">
        <v>42.5</v>
      </c>
      <c r="S31" s="29">
        <v>36.365561384452128</v>
      </c>
      <c r="T31" s="30">
        <f t="shared" si="4"/>
        <v>36366</v>
      </c>
      <c r="U31" s="24"/>
      <c r="V31" s="26">
        <v>42.5</v>
      </c>
      <c r="W31" s="31">
        <v>36.120453174423908</v>
      </c>
      <c r="X31" s="30">
        <f t="shared" si="5"/>
        <v>36120</v>
      </c>
      <c r="Y31" s="24"/>
      <c r="Z31" s="22">
        <v>42.5</v>
      </c>
      <c r="AA31" s="29">
        <v>35.759666386909323</v>
      </c>
      <c r="AB31" s="30">
        <f t="shared" si="6"/>
        <v>35760</v>
      </c>
      <c r="AC31" s="24"/>
      <c r="AD31" s="26">
        <v>42.5</v>
      </c>
      <c r="AE31" s="31">
        <v>35.580781948792819</v>
      </c>
      <c r="AF31" s="30">
        <f t="shared" si="7"/>
        <v>35581</v>
      </c>
      <c r="AG31" s="24"/>
      <c r="AH31" s="26">
        <v>42.5</v>
      </c>
      <c r="AI31" s="31">
        <v>35.070651415952902</v>
      </c>
      <c r="AJ31" s="30">
        <f t="shared" si="8"/>
        <v>35071</v>
      </c>
      <c r="AK31" s="24"/>
      <c r="AL31" s="26">
        <v>42.5</v>
      </c>
      <c r="AM31" s="31">
        <v>34.818111678028046</v>
      </c>
      <c r="AN31" s="30">
        <f t="shared" si="9"/>
        <v>34818</v>
      </c>
      <c r="AO31" s="24"/>
      <c r="AP31" s="26">
        <v>42.5</v>
      </c>
      <c r="AQ31" s="31">
        <v>34.506220787960515</v>
      </c>
      <c r="AR31" s="30">
        <f t="shared" si="10"/>
        <v>34506</v>
      </c>
      <c r="AS31" s="24"/>
    </row>
    <row r="32" spans="2:45">
      <c r="B32" s="22">
        <v>40</v>
      </c>
      <c r="C32" s="29">
        <v>37.142117017023928</v>
      </c>
      <c r="D32" s="30">
        <f t="shared" si="0"/>
        <v>37142</v>
      </c>
      <c r="F32" s="22">
        <v>40</v>
      </c>
      <c r="G32" s="26">
        <v>37.047139113894971</v>
      </c>
      <c r="H32" s="30">
        <f t="shared" si="1"/>
        <v>37047</v>
      </c>
      <c r="I32" s="24"/>
      <c r="J32" s="22">
        <v>40</v>
      </c>
      <c r="K32" s="29">
        <v>36.815681373849451</v>
      </c>
      <c r="L32" s="30">
        <f t="shared" si="2"/>
        <v>36816</v>
      </c>
      <c r="M32" s="24"/>
      <c r="N32" s="26">
        <v>40</v>
      </c>
      <c r="O32" s="31">
        <v>36.533748367376262</v>
      </c>
      <c r="P32" s="30">
        <f t="shared" si="3"/>
        <v>36534</v>
      </c>
      <c r="Q32" s="24"/>
      <c r="R32" s="22">
        <v>40</v>
      </c>
      <c r="S32" s="29">
        <v>36.280256201559006</v>
      </c>
      <c r="T32" s="30">
        <f t="shared" si="4"/>
        <v>36280</v>
      </c>
      <c r="U32" s="24"/>
      <c r="V32" s="26">
        <v>40</v>
      </c>
      <c r="W32" s="31">
        <v>36.021565824902332</v>
      </c>
      <c r="X32" s="30">
        <f t="shared" si="5"/>
        <v>36022</v>
      </c>
      <c r="Y32" s="24"/>
      <c r="Z32" s="22">
        <v>40</v>
      </c>
      <c r="AA32" s="29">
        <v>35.648232351644921</v>
      </c>
      <c r="AB32" s="30">
        <f t="shared" si="6"/>
        <v>35648</v>
      </c>
      <c r="AC32" s="24"/>
      <c r="AD32" s="26">
        <v>40</v>
      </c>
      <c r="AE32" s="31">
        <v>35.464763151340044</v>
      </c>
      <c r="AF32" s="30">
        <f t="shared" si="7"/>
        <v>35465</v>
      </c>
      <c r="AG32" s="24"/>
      <c r="AH32" s="26">
        <v>40</v>
      </c>
      <c r="AI32" s="31">
        <v>34.925426240625093</v>
      </c>
      <c r="AJ32" s="30">
        <f t="shared" si="8"/>
        <v>34925</v>
      </c>
      <c r="AK32" s="24"/>
      <c r="AL32" s="26">
        <v>40</v>
      </c>
      <c r="AM32" s="31">
        <v>34.686481497785948</v>
      </c>
      <c r="AN32" s="30">
        <f t="shared" si="9"/>
        <v>34686</v>
      </c>
      <c r="AO32" s="24"/>
      <c r="AP32" s="26">
        <v>40</v>
      </c>
      <c r="AQ32" s="31">
        <v>34.365963377147864</v>
      </c>
      <c r="AR32" s="30">
        <f t="shared" si="10"/>
        <v>34366</v>
      </c>
      <c r="AS32" s="24"/>
    </row>
    <row r="33" spans="2:45">
      <c r="B33" s="22">
        <v>37.5</v>
      </c>
      <c r="C33" s="29">
        <v>37.131744642926073</v>
      </c>
      <c r="D33" s="30">
        <f t="shared" si="0"/>
        <v>37132</v>
      </c>
      <c r="F33" s="22">
        <v>37.5</v>
      </c>
      <c r="G33" s="26">
        <v>37.037634375080415</v>
      </c>
      <c r="H33" s="30">
        <f t="shared" si="1"/>
        <v>37038</v>
      </c>
      <c r="I33" s="24"/>
      <c r="J33" s="22">
        <v>37.5</v>
      </c>
      <c r="K33" s="29">
        <v>36.806048820348067</v>
      </c>
      <c r="L33" s="30">
        <f t="shared" si="2"/>
        <v>36806</v>
      </c>
      <c r="M33" s="24"/>
      <c r="N33" s="26">
        <v>37.5</v>
      </c>
      <c r="O33" s="31">
        <v>36.523241752962413</v>
      </c>
      <c r="P33" s="30">
        <f t="shared" si="3"/>
        <v>36523</v>
      </c>
      <c r="Q33" s="24"/>
      <c r="R33" s="22">
        <v>37.5</v>
      </c>
      <c r="S33" s="29">
        <v>36.269079541583331</v>
      </c>
      <c r="T33" s="30">
        <f t="shared" si="4"/>
        <v>36269</v>
      </c>
      <c r="U33" s="24"/>
      <c r="V33" s="26">
        <v>37.5</v>
      </c>
      <c r="W33" s="31">
        <v>36.009149504091774</v>
      </c>
      <c r="X33" s="30">
        <f t="shared" si="5"/>
        <v>36009</v>
      </c>
      <c r="Y33" s="24"/>
      <c r="Z33" s="22">
        <v>37.5</v>
      </c>
      <c r="AA33" s="29">
        <v>35.634937664660576</v>
      </c>
      <c r="AB33" s="30">
        <f t="shared" si="6"/>
        <v>35635</v>
      </c>
      <c r="AC33" s="24"/>
      <c r="AD33" s="26">
        <v>37.5</v>
      </c>
      <c r="AE33" s="31">
        <v>35.450008376471125</v>
      </c>
      <c r="AF33" s="30">
        <f t="shared" si="7"/>
        <v>35450</v>
      </c>
      <c r="AG33" s="24"/>
      <c r="AH33" s="26">
        <v>37.5</v>
      </c>
      <c r="AI33" s="31">
        <v>34.904337002951998</v>
      </c>
      <c r="AJ33" s="30">
        <f t="shared" si="8"/>
        <v>34904</v>
      </c>
      <c r="AK33" s="24"/>
      <c r="AL33" s="26">
        <v>37.5</v>
      </c>
      <c r="AM33" s="31">
        <v>34.664932513078838</v>
      </c>
      <c r="AN33" s="30">
        <f t="shared" si="9"/>
        <v>34665</v>
      </c>
      <c r="AO33" s="24"/>
      <c r="AP33" s="26">
        <v>37.5</v>
      </c>
      <c r="AQ33" s="31">
        <v>34.367890468507476</v>
      </c>
      <c r="AR33" s="30">
        <f t="shared" si="10"/>
        <v>34368</v>
      </c>
      <c r="AS33" s="24"/>
    </row>
    <row r="34" spans="2:45">
      <c r="B34" s="22">
        <v>35</v>
      </c>
      <c r="C34" s="29">
        <v>37.109017371508621</v>
      </c>
      <c r="D34" s="30">
        <f t="shared" si="0"/>
        <v>37109</v>
      </c>
      <c r="F34" s="22">
        <v>35</v>
      </c>
      <c r="G34" s="26">
        <v>37.015441596426129</v>
      </c>
      <c r="H34" s="30">
        <f t="shared" si="1"/>
        <v>37015</v>
      </c>
      <c r="I34" s="24"/>
      <c r="J34" s="22">
        <v>35</v>
      </c>
      <c r="K34" s="29">
        <v>36.783381614836408</v>
      </c>
      <c r="L34" s="30">
        <f t="shared" si="2"/>
        <v>36783</v>
      </c>
      <c r="M34" s="24"/>
      <c r="N34" s="26">
        <v>35</v>
      </c>
      <c r="O34" s="31">
        <v>36.499427344474327</v>
      </c>
      <c r="P34" s="30">
        <f t="shared" si="3"/>
        <v>36499</v>
      </c>
      <c r="Q34" s="24"/>
      <c r="R34" s="22">
        <v>35</v>
      </c>
      <c r="S34" s="29">
        <v>36.244838026356781</v>
      </c>
      <c r="T34" s="30">
        <f t="shared" si="4"/>
        <v>36245</v>
      </c>
      <c r="U34" s="24"/>
      <c r="V34" s="26">
        <v>35</v>
      </c>
      <c r="W34" s="31">
        <v>35.984193368478437</v>
      </c>
      <c r="X34" s="30">
        <f t="shared" si="5"/>
        <v>35984</v>
      </c>
      <c r="Y34" s="24"/>
      <c r="Z34" s="22">
        <v>35</v>
      </c>
      <c r="AA34" s="29">
        <v>35.608856247098736</v>
      </c>
      <c r="AB34" s="30">
        <f t="shared" si="6"/>
        <v>35609</v>
      </c>
      <c r="AC34" s="24"/>
      <c r="AD34" s="26">
        <v>35</v>
      </c>
      <c r="AE34" s="31">
        <v>35.422499058535358</v>
      </c>
      <c r="AF34" s="30">
        <f t="shared" si="7"/>
        <v>35422</v>
      </c>
      <c r="AG34" s="24"/>
      <c r="AH34" s="26">
        <v>35</v>
      </c>
      <c r="AI34" s="31">
        <v>34.872638413533252</v>
      </c>
      <c r="AJ34" s="30">
        <f t="shared" si="8"/>
        <v>34873</v>
      </c>
      <c r="AK34" s="24"/>
      <c r="AL34" s="26">
        <v>35</v>
      </c>
      <c r="AM34" s="31">
        <v>34.623716881793058</v>
      </c>
      <c r="AN34" s="30">
        <f t="shared" si="9"/>
        <v>34624</v>
      </c>
      <c r="AO34" s="24"/>
      <c r="AP34" s="26">
        <v>35</v>
      </c>
      <c r="AQ34" s="31">
        <v>34.36151623117275</v>
      </c>
      <c r="AR34" s="30">
        <f t="shared" si="10"/>
        <v>34362</v>
      </c>
      <c r="AS34" s="24"/>
    </row>
    <row r="35" spans="2:45">
      <c r="B35" s="22">
        <v>32.5</v>
      </c>
      <c r="C35" s="29">
        <v>37.096760391217671</v>
      </c>
      <c r="D35" s="30">
        <f t="shared" si="0"/>
        <v>37097</v>
      </c>
      <c r="F35" s="22">
        <v>32.5</v>
      </c>
      <c r="G35" s="26">
        <v>37.00476863350395</v>
      </c>
      <c r="H35" s="30">
        <f t="shared" si="1"/>
        <v>37005</v>
      </c>
      <c r="I35" s="24"/>
      <c r="J35" s="22">
        <v>32.5</v>
      </c>
      <c r="K35" s="29">
        <v>36.77150358982518</v>
      </c>
      <c r="L35" s="30">
        <f t="shared" si="2"/>
        <v>36772</v>
      </c>
      <c r="M35" s="24"/>
      <c r="N35" s="26">
        <v>32.5</v>
      </c>
      <c r="O35" s="31">
        <v>36.484458625765086</v>
      </c>
      <c r="P35" s="30">
        <f t="shared" si="3"/>
        <v>36484</v>
      </c>
      <c r="Q35" s="24"/>
      <c r="R35" s="22">
        <v>32.5</v>
      </c>
      <c r="S35" s="29">
        <v>36.230380346237119</v>
      </c>
      <c r="T35" s="30">
        <f t="shared" si="4"/>
        <v>36230</v>
      </c>
      <c r="U35" s="24"/>
      <c r="V35" s="26">
        <v>32.5</v>
      </c>
      <c r="W35" s="31">
        <v>35.969957262571739</v>
      </c>
      <c r="X35" s="30">
        <f t="shared" si="5"/>
        <v>35970</v>
      </c>
      <c r="Y35" s="24"/>
      <c r="Z35" s="22">
        <v>32.5</v>
      </c>
      <c r="AA35" s="29">
        <v>35.592675457646628</v>
      </c>
      <c r="AB35" s="30">
        <f t="shared" si="6"/>
        <v>35593</v>
      </c>
      <c r="AC35" s="24"/>
      <c r="AD35" s="26">
        <v>32.5</v>
      </c>
      <c r="AE35" s="31">
        <v>35.40301008264138</v>
      </c>
      <c r="AF35" s="30">
        <f t="shared" si="7"/>
        <v>35403</v>
      </c>
      <c r="AG35" s="24"/>
      <c r="AH35" s="26">
        <v>32.5</v>
      </c>
      <c r="AI35" s="31">
        <v>34.858282118511241</v>
      </c>
      <c r="AJ35" s="30">
        <f t="shared" si="8"/>
        <v>34858</v>
      </c>
      <c r="AK35" s="24"/>
      <c r="AL35" s="26">
        <v>32.5</v>
      </c>
      <c r="AM35" s="31">
        <v>34.594146515525502</v>
      </c>
      <c r="AN35" s="30">
        <f t="shared" si="9"/>
        <v>34594</v>
      </c>
      <c r="AO35" s="24"/>
      <c r="AP35" s="26">
        <v>32.5</v>
      </c>
      <c r="AQ35" s="31">
        <v>34.319049512006416</v>
      </c>
      <c r="AR35" s="30">
        <f t="shared" si="10"/>
        <v>34319</v>
      </c>
      <c r="AS35" s="24"/>
    </row>
    <row r="36" spans="2:45">
      <c r="B36" s="22">
        <v>30</v>
      </c>
      <c r="C36" s="29">
        <v>37.08115232718302</v>
      </c>
      <c r="D36" s="30">
        <f t="shared" si="0"/>
        <v>37081</v>
      </c>
      <c r="F36" s="22">
        <v>30</v>
      </c>
      <c r="G36" s="26">
        <v>36.992021465046854</v>
      </c>
      <c r="H36" s="30">
        <f t="shared" si="1"/>
        <v>36992</v>
      </c>
      <c r="I36" s="24"/>
      <c r="J36" s="22">
        <v>30</v>
      </c>
      <c r="K36" s="29">
        <v>36.757381080340686</v>
      </c>
      <c r="L36" s="30">
        <f t="shared" si="2"/>
        <v>36757</v>
      </c>
      <c r="M36" s="24"/>
      <c r="N36" s="26">
        <v>30</v>
      </c>
      <c r="O36" s="31">
        <v>36.465986507768285</v>
      </c>
      <c r="P36" s="30">
        <f t="shared" si="3"/>
        <v>36466</v>
      </c>
      <c r="Q36" s="24"/>
      <c r="R36" s="22">
        <v>30</v>
      </c>
      <c r="S36" s="29">
        <v>36.212800384878719</v>
      </c>
      <c r="T36" s="30">
        <f t="shared" si="4"/>
        <v>36213</v>
      </c>
      <c r="U36" s="24"/>
      <c r="V36" s="26">
        <v>30</v>
      </c>
      <c r="W36" s="31">
        <v>35.952598197745253</v>
      </c>
      <c r="X36" s="30">
        <f t="shared" si="5"/>
        <v>35953</v>
      </c>
      <c r="Y36" s="24"/>
      <c r="Z36" s="22">
        <v>30</v>
      </c>
      <c r="AA36" s="29">
        <v>35.57368138206629</v>
      </c>
      <c r="AB36" s="30">
        <f t="shared" si="6"/>
        <v>35574</v>
      </c>
      <c r="AC36" s="24"/>
      <c r="AD36" s="26">
        <v>30</v>
      </c>
      <c r="AE36" s="31">
        <v>35.379925473191058</v>
      </c>
      <c r="AF36" s="30">
        <f t="shared" si="7"/>
        <v>35380</v>
      </c>
      <c r="AG36" s="24"/>
      <c r="AH36" s="26">
        <v>30</v>
      </c>
      <c r="AI36" s="31">
        <v>34.846976059388801</v>
      </c>
      <c r="AJ36" s="30">
        <f t="shared" si="8"/>
        <v>34847</v>
      </c>
      <c r="AK36" s="24"/>
      <c r="AL36" s="26">
        <v>30</v>
      </c>
      <c r="AM36" s="31">
        <v>34.563262922037353</v>
      </c>
      <c r="AN36" s="30">
        <f t="shared" si="9"/>
        <v>34563</v>
      </c>
      <c r="AO36" s="24"/>
      <c r="AP36" s="26">
        <v>30</v>
      </c>
      <c r="AQ36" s="31">
        <v>34.251998737759585</v>
      </c>
      <c r="AR36" s="30">
        <f t="shared" si="10"/>
        <v>34252</v>
      </c>
      <c r="AS36" s="24"/>
    </row>
    <row r="37" spans="2:45">
      <c r="B37" s="22">
        <v>27.5</v>
      </c>
      <c r="C37" s="29">
        <v>37.027303589214547</v>
      </c>
      <c r="D37" s="30">
        <f t="shared" si="0"/>
        <v>37027</v>
      </c>
      <c r="F37" s="22">
        <v>27.5</v>
      </c>
      <c r="G37" s="26">
        <v>36.939065601165353</v>
      </c>
      <c r="H37" s="30">
        <f t="shared" si="1"/>
        <v>36939</v>
      </c>
      <c r="I37" s="24"/>
      <c r="J37" s="22">
        <v>27.5</v>
      </c>
      <c r="K37" s="29">
        <v>36.703804391672605</v>
      </c>
      <c r="L37" s="30">
        <f t="shared" si="2"/>
        <v>36704</v>
      </c>
      <c r="M37" s="24"/>
      <c r="N37" s="26">
        <v>27.5</v>
      </c>
      <c r="O37" s="31">
        <v>36.410757575429862</v>
      </c>
      <c r="P37" s="30">
        <f t="shared" si="3"/>
        <v>36411</v>
      </c>
      <c r="Q37" s="24"/>
      <c r="R37" s="22">
        <v>27.5</v>
      </c>
      <c r="S37" s="29">
        <v>36.156683093311337</v>
      </c>
      <c r="T37" s="30">
        <f t="shared" si="4"/>
        <v>36157</v>
      </c>
      <c r="U37" s="24"/>
      <c r="V37" s="26">
        <v>27.5</v>
      </c>
      <c r="W37" s="31">
        <v>35.895023873434944</v>
      </c>
      <c r="X37" s="30">
        <f t="shared" si="5"/>
        <v>35895</v>
      </c>
      <c r="Y37" s="24"/>
      <c r="Z37" s="22">
        <v>27.5</v>
      </c>
      <c r="AA37" s="29">
        <v>35.515054884480335</v>
      </c>
      <c r="AB37" s="30">
        <f t="shared" si="6"/>
        <v>35515</v>
      </c>
      <c r="AC37" s="24"/>
      <c r="AD37" s="26">
        <v>27.5</v>
      </c>
      <c r="AE37" s="31">
        <v>35.319860539674849</v>
      </c>
      <c r="AF37" s="30">
        <f t="shared" si="7"/>
        <v>35320</v>
      </c>
      <c r="AG37" s="24"/>
      <c r="AH37" s="26">
        <v>27.5</v>
      </c>
      <c r="AI37" s="31">
        <v>34.785806313283672</v>
      </c>
      <c r="AJ37" s="30">
        <f t="shared" si="8"/>
        <v>34786</v>
      </c>
      <c r="AK37" s="24"/>
      <c r="AL37" s="26">
        <v>27.5</v>
      </c>
      <c r="AM37" s="31">
        <v>34.503129839602309</v>
      </c>
      <c r="AN37" s="30">
        <f t="shared" si="9"/>
        <v>34503</v>
      </c>
      <c r="AO37" s="24"/>
      <c r="AP37" s="26">
        <v>27.5</v>
      </c>
      <c r="AQ37" s="31">
        <v>34.164515585512177</v>
      </c>
      <c r="AR37" s="30">
        <f t="shared" si="10"/>
        <v>34165</v>
      </c>
      <c r="AS37" s="24"/>
    </row>
    <row r="38" spans="2:45">
      <c r="B38" s="22">
        <v>25</v>
      </c>
      <c r="C38" s="29">
        <v>36.939736067892504</v>
      </c>
      <c r="D38" s="30">
        <f t="shared" si="0"/>
        <v>36940</v>
      </c>
      <c r="F38" s="22">
        <v>25</v>
      </c>
      <c r="G38" s="26">
        <v>36.850942079207918</v>
      </c>
      <c r="H38" s="30">
        <f t="shared" si="1"/>
        <v>36851</v>
      </c>
      <c r="I38" s="24"/>
      <c r="J38" s="22">
        <v>25</v>
      </c>
      <c r="K38" s="29">
        <v>36.615638046962609</v>
      </c>
      <c r="L38" s="30">
        <f t="shared" si="2"/>
        <v>36616</v>
      </c>
      <c r="M38" s="24"/>
      <c r="N38" s="26">
        <v>25</v>
      </c>
      <c r="O38" s="31">
        <v>36.322959457750478</v>
      </c>
      <c r="P38" s="30">
        <f t="shared" si="3"/>
        <v>36323</v>
      </c>
      <c r="Q38" s="24"/>
      <c r="R38" s="22">
        <v>25</v>
      </c>
      <c r="S38" s="29">
        <v>36.0670225391382</v>
      </c>
      <c r="T38" s="30">
        <f t="shared" si="4"/>
        <v>36067</v>
      </c>
      <c r="U38" s="24"/>
      <c r="V38" s="26">
        <v>25</v>
      </c>
      <c r="W38" s="31">
        <v>35.803117047068241</v>
      </c>
      <c r="X38" s="30">
        <f t="shared" si="5"/>
        <v>35803</v>
      </c>
      <c r="Y38" s="24"/>
      <c r="Z38" s="22">
        <v>25</v>
      </c>
      <c r="AA38" s="29">
        <v>35.42175876479488</v>
      </c>
      <c r="AB38" s="30">
        <f t="shared" si="6"/>
        <v>35422</v>
      </c>
      <c r="AC38" s="24"/>
      <c r="AD38" s="26">
        <v>25</v>
      </c>
      <c r="AE38" s="31">
        <v>35.226081151325197</v>
      </c>
      <c r="AF38" s="30">
        <f t="shared" si="7"/>
        <v>35226</v>
      </c>
      <c r="AG38" s="24"/>
      <c r="AH38" s="26">
        <v>25</v>
      </c>
      <c r="AI38" s="31">
        <v>34.679586707815695</v>
      </c>
      <c r="AJ38" s="30">
        <f t="shared" si="8"/>
        <v>34680</v>
      </c>
      <c r="AK38" s="24"/>
      <c r="AL38" s="26">
        <v>25</v>
      </c>
      <c r="AM38" s="31">
        <v>34.416805633482674</v>
      </c>
      <c r="AN38" s="30">
        <f t="shared" si="9"/>
        <v>34417</v>
      </c>
      <c r="AO38" s="24"/>
      <c r="AP38" s="26">
        <v>25</v>
      </c>
      <c r="AQ38" s="31">
        <v>34.056909713944385</v>
      </c>
      <c r="AR38" s="30">
        <f t="shared" si="10"/>
        <v>34057</v>
      </c>
      <c r="AS38" s="24"/>
    </row>
    <row r="39" spans="2:45">
      <c r="B39" s="22">
        <v>22.5</v>
      </c>
      <c r="C39" s="29">
        <v>36.83306181234358</v>
      </c>
      <c r="D39" s="30">
        <f t="shared" si="0"/>
        <v>36833</v>
      </c>
      <c r="F39" s="22">
        <v>22.5</v>
      </c>
      <c r="G39" s="26">
        <v>36.750965110509789</v>
      </c>
      <c r="H39" s="30">
        <f t="shared" si="1"/>
        <v>36751</v>
      </c>
      <c r="I39" s="24"/>
      <c r="J39" s="22">
        <v>22.5</v>
      </c>
      <c r="K39" s="29">
        <v>36.51841801422156</v>
      </c>
      <c r="L39" s="30">
        <f t="shared" si="2"/>
        <v>36518</v>
      </c>
      <c r="M39" s="24"/>
      <c r="N39" s="26">
        <v>22.5</v>
      </c>
      <c r="O39" s="31">
        <v>36.224751829440663</v>
      </c>
      <c r="P39" s="30">
        <f t="shared" si="3"/>
        <v>36225</v>
      </c>
      <c r="Q39" s="24"/>
      <c r="R39" s="22">
        <v>22.5</v>
      </c>
      <c r="S39" s="29">
        <v>35.96748213221872</v>
      </c>
      <c r="T39" s="30">
        <f t="shared" si="4"/>
        <v>35967</v>
      </c>
      <c r="U39" s="24"/>
      <c r="V39" s="26">
        <v>22.5</v>
      </c>
      <c r="W39" s="31">
        <v>35.698492220594403</v>
      </c>
      <c r="X39" s="30">
        <f t="shared" si="5"/>
        <v>35698</v>
      </c>
      <c r="Y39" s="24"/>
      <c r="Z39" s="22">
        <v>22.5</v>
      </c>
      <c r="AA39" s="29">
        <v>35.319437876984374</v>
      </c>
      <c r="AB39" s="30">
        <f t="shared" si="6"/>
        <v>35319</v>
      </c>
      <c r="AC39" s="24"/>
      <c r="AD39" s="26">
        <v>22.5</v>
      </c>
      <c r="AE39" s="31">
        <v>35.120311317379823</v>
      </c>
      <c r="AF39" s="30">
        <f t="shared" si="7"/>
        <v>35120</v>
      </c>
      <c r="AG39" s="24"/>
      <c r="AH39" s="26">
        <v>22.5</v>
      </c>
      <c r="AI39" s="31">
        <v>34.558571445964475</v>
      </c>
      <c r="AJ39" s="30">
        <f t="shared" si="8"/>
        <v>34559</v>
      </c>
      <c r="AK39" s="24"/>
      <c r="AL39" s="26">
        <v>22.5</v>
      </c>
      <c r="AM39" s="31">
        <v>34.316942735190992</v>
      </c>
      <c r="AN39" s="30">
        <f t="shared" si="9"/>
        <v>34317</v>
      </c>
      <c r="AO39" s="24"/>
      <c r="AP39" s="26">
        <v>22.5</v>
      </c>
      <c r="AQ39" s="31">
        <v>33.94016930898492</v>
      </c>
      <c r="AR39" s="30">
        <f t="shared" si="10"/>
        <v>33940</v>
      </c>
      <c r="AS39" s="24"/>
    </row>
    <row r="40" spans="2:45">
      <c r="B40" s="22">
        <v>20</v>
      </c>
      <c r="C40" s="29">
        <v>36.702468046769759</v>
      </c>
      <c r="D40" s="30">
        <f t="shared" si="0"/>
        <v>36702</v>
      </c>
      <c r="F40" s="22">
        <v>20</v>
      </c>
      <c r="G40" s="26">
        <v>36.633165846231385</v>
      </c>
      <c r="H40" s="30">
        <f t="shared" si="1"/>
        <v>36633</v>
      </c>
      <c r="I40" s="24"/>
      <c r="J40" s="22">
        <v>20</v>
      </c>
      <c r="K40" s="29">
        <v>36.405516345457883</v>
      </c>
      <c r="L40" s="30">
        <f t="shared" si="2"/>
        <v>36406</v>
      </c>
      <c r="M40" s="24"/>
      <c r="N40" s="26">
        <v>20</v>
      </c>
      <c r="O40" s="31">
        <v>36.109395370072832</v>
      </c>
      <c r="P40" s="30">
        <f t="shared" si="3"/>
        <v>36109</v>
      </c>
      <c r="Q40" s="24"/>
      <c r="R40" s="22">
        <v>20</v>
      </c>
      <c r="S40" s="29">
        <v>35.85085470894915</v>
      </c>
      <c r="T40" s="30">
        <f t="shared" si="4"/>
        <v>35851</v>
      </c>
      <c r="U40" s="24"/>
      <c r="V40" s="26">
        <v>20</v>
      </c>
      <c r="W40" s="31">
        <v>35.573918978297584</v>
      </c>
      <c r="X40" s="30">
        <f t="shared" si="5"/>
        <v>35574</v>
      </c>
      <c r="Y40" s="24"/>
      <c r="Z40" s="22">
        <v>20</v>
      </c>
      <c r="AA40" s="29">
        <v>35.199962685588162</v>
      </c>
      <c r="AB40" s="30">
        <f t="shared" si="6"/>
        <v>35200</v>
      </c>
      <c r="AC40" s="24"/>
      <c r="AD40" s="26">
        <v>20</v>
      </c>
      <c r="AE40" s="31">
        <v>34.99474069021619</v>
      </c>
      <c r="AF40" s="30">
        <f t="shared" si="7"/>
        <v>34995</v>
      </c>
      <c r="AG40" s="24"/>
      <c r="AH40" s="26">
        <v>20</v>
      </c>
      <c r="AI40" s="31">
        <v>34.422898143533381</v>
      </c>
      <c r="AJ40" s="30">
        <f t="shared" si="8"/>
        <v>34423</v>
      </c>
      <c r="AK40" s="24"/>
      <c r="AL40" s="26">
        <v>20</v>
      </c>
      <c r="AM40" s="31">
        <v>34.188151012880873</v>
      </c>
      <c r="AN40" s="30">
        <f t="shared" si="9"/>
        <v>34188</v>
      </c>
      <c r="AO40" s="24"/>
      <c r="AP40" s="26">
        <v>20</v>
      </c>
      <c r="AQ40" s="31">
        <v>33.799903402466775</v>
      </c>
      <c r="AR40" s="30">
        <f t="shared" si="10"/>
        <v>33800</v>
      </c>
      <c r="AS40" s="24"/>
    </row>
    <row r="41" spans="2:45">
      <c r="B41" s="22">
        <v>17.5</v>
      </c>
      <c r="C41" s="29">
        <v>36.542783655705996</v>
      </c>
      <c r="D41" s="30">
        <f t="shared" si="0"/>
        <v>36543</v>
      </c>
      <c r="F41" s="22">
        <v>17.5</v>
      </c>
      <c r="G41" s="26">
        <v>36.493742389990331</v>
      </c>
      <c r="H41" s="30">
        <f t="shared" si="1"/>
        <v>36494</v>
      </c>
      <c r="I41" s="24"/>
      <c r="J41" s="22">
        <v>17.5</v>
      </c>
      <c r="K41" s="29">
        <v>36.273346874405213</v>
      </c>
      <c r="L41" s="30">
        <f t="shared" si="2"/>
        <v>36273</v>
      </c>
      <c r="M41" s="24"/>
      <c r="N41" s="26">
        <v>17.5</v>
      </c>
      <c r="O41" s="31">
        <v>35.972566761736886</v>
      </c>
      <c r="P41" s="30">
        <f t="shared" si="3"/>
        <v>35973</v>
      </c>
      <c r="Q41" s="24"/>
      <c r="R41" s="22">
        <v>17.5</v>
      </c>
      <c r="S41" s="29">
        <v>35.713915147827343</v>
      </c>
      <c r="T41" s="30">
        <f t="shared" si="4"/>
        <v>35714</v>
      </c>
      <c r="U41" s="24"/>
      <c r="V41" s="26">
        <v>17.5</v>
      </c>
      <c r="W41" s="31">
        <v>35.427024097497188</v>
      </c>
      <c r="X41" s="30">
        <f t="shared" si="5"/>
        <v>35427</v>
      </c>
      <c r="Y41" s="24"/>
      <c r="Z41" s="22">
        <v>17.5</v>
      </c>
      <c r="AA41" s="29">
        <v>35.060087529328655</v>
      </c>
      <c r="AB41" s="30">
        <f t="shared" si="6"/>
        <v>35060</v>
      </c>
      <c r="AC41" s="24"/>
      <c r="AD41" s="26">
        <v>17.5</v>
      </c>
      <c r="AE41" s="31">
        <v>34.843539257656019</v>
      </c>
      <c r="AF41" s="30">
        <f t="shared" si="7"/>
        <v>34844</v>
      </c>
      <c r="AG41" s="24"/>
      <c r="AH41" s="26">
        <v>17.5</v>
      </c>
      <c r="AI41" s="31">
        <v>34.267328114627638</v>
      </c>
      <c r="AJ41" s="30">
        <f t="shared" si="8"/>
        <v>34267</v>
      </c>
      <c r="AK41" s="24"/>
      <c r="AL41" s="26">
        <v>17.5</v>
      </c>
      <c r="AM41" s="31">
        <v>34.027415794509338</v>
      </c>
      <c r="AN41" s="30">
        <f t="shared" si="9"/>
        <v>34027</v>
      </c>
      <c r="AO41" s="24"/>
      <c r="AP41" s="26">
        <v>17.5</v>
      </c>
      <c r="AQ41" s="31">
        <v>33.633911618811894</v>
      </c>
      <c r="AR41" s="30">
        <f t="shared" si="10"/>
        <v>33634</v>
      </c>
      <c r="AS41" s="24"/>
    </row>
    <row r="42" spans="2:45">
      <c r="B42" s="22">
        <v>15</v>
      </c>
      <c r="C42" s="29">
        <v>36.29802999833079</v>
      </c>
      <c r="D42" s="30">
        <f t="shared" si="0"/>
        <v>36298</v>
      </c>
      <c r="F42" s="22">
        <v>15</v>
      </c>
      <c r="G42" s="26">
        <v>36.277597498052593</v>
      </c>
      <c r="H42" s="30">
        <f t="shared" si="1"/>
        <v>36278</v>
      </c>
      <c r="I42" s="24"/>
      <c r="J42" s="22">
        <v>15</v>
      </c>
      <c r="K42" s="29">
        <v>36.065532523748701</v>
      </c>
      <c r="L42" s="30">
        <f t="shared" si="2"/>
        <v>36066</v>
      </c>
      <c r="M42" s="24"/>
      <c r="N42" s="26">
        <v>15</v>
      </c>
      <c r="O42" s="31">
        <v>35.755231784652231</v>
      </c>
      <c r="P42" s="30">
        <f t="shared" si="3"/>
        <v>35755</v>
      </c>
      <c r="Q42" s="24"/>
      <c r="R42" s="22">
        <v>15</v>
      </c>
      <c r="S42" s="29">
        <v>35.496549155218602</v>
      </c>
      <c r="T42" s="30">
        <f t="shared" si="4"/>
        <v>35497</v>
      </c>
      <c r="U42" s="24"/>
      <c r="V42" s="26">
        <v>15</v>
      </c>
      <c r="W42" s="31">
        <v>35.196098540021552</v>
      </c>
      <c r="X42" s="30">
        <f t="shared" si="5"/>
        <v>35196</v>
      </c>
      <c r="Y42" s="24"/>
      <c r="Z42" s="22">
        <v>15</v>
      </c>
      <c r="AA42" s="29">
        <v>34.845922766264991</v>
      </c>
      <c r="AB42" s="30">
        <f t="shared" si="6"/>
        <v>34846</v>
      </c>
      <c r="AC42" s="24"/>
      <c r="AD42" s="26">
        <v>15</v>
      </c>
      <c r="AE42" s="31">
        <v>34.621824194977563</v>
      </c>
      <c r="AF42" s="30">
        <f t="shared" si="7"/>
        <v>34622</v>
      </c>
      <c r="AG42" s="24"/>
      <c r="AH42" s="26">
        <v>15</v>
      </c>
      <c r="AI42" s="31">
        <v>34.033840853489842</v>
      </c>
      <c r="AJ42" s="30">
        <f t="shared" si="8"/>
        <v>34034</v>
      </c>
      <c r="AK42" s="24"/>
      <c r="AL42" s="26">
        <v>15</v>
      </c>
      <c r="AM42" s="31">
        <v>33.785006630007381</v>
      </c>
      <c r="AN42" s="30">
        <f t="shared" si="9"/>
        <v>33785</v>
      </c>
      <c r="AO42" s="24"/>
      <c r="AP42" s="26">
        <v>15</v>
      </c>
      <c r="AQ42" s="31">
        <v>33.380708680803593</v>
      </c>
      <c r="AR42" s="30">
        <f t="shared" si="10"/>
        <v>33381</v>
      </c>
      <c r="AS42" s="24"/>
    </row>
    <row r="43" spans="2:45">
      <c r="B43" s="22">
        <v>12.5</v>
      </c>
      <c r="C43" s="29">
        <v>36.147273294665354</v>
      </c>
      <c r="D43" s="30">
        <f t="shared" si="0"/>
        <v>36147</v>
      </c>
      <c r="F43" s="22">
        <v>12.5</v>
      </c>
      <c r="G43" s="26">
        <v>36.153798010442912</v>
      </c>
      <c r="H43" s="30">
        <f t="shared" si="1"/>
        <v>36154</v>
      </c>
      <c r="I43" s="24"/>
      <c r="J43" s="22">
        <v>12.5</v>
      </c>
      <c r="K43" s="29">
        <v>35.948521110772354</v>
      </c>
      <c r="L43" s="30">
        <f t="shared" si="2"/>
        <v>35949</v>
      </c>
      <c r="M43" s="24"/>
      <c r="N43" s="26">
        <v>12.5</v>
      </c>
      <c r="O43" s="31">
        <v>35.627616198575943</v>
      </c>
      <c r="P43" s="30">
        <f t="shared" si="3"/>
        <v>35628</v>
      </c>
      <c r="Q43" s="24"/>
      <c r="R43" s="22">
        <v>12.5</v>
      </c>
      <c r="S43" s="29">
        <v>35.370251345360025</v>
      </c>
      <c r="T43" s="30">
        <f t="shared" si="4"/>
        <v>35370</v>
      </c>
      <c r="U43" s="24"/>
      <c r="V43" s="26">
        <v>12.5</v>
      </c>
      <c r="W43" s="31">
        <v>35.059006704554271</v>
      </c>
      <c r="X43" s="30">
        <f t="shared" si="5"/>
        <v>35059</v>
      </c>
      <c r="Y43" s="24"/>
      <c r="Z43" s="22">
        <v>12.5</v>
      </c>
      <c r="AA43" s="29">
        <v>34.718516564273166</v>
      </c>
      <c r="AB43" s="30">
        <f t="shared" si="6"/>
        <v>34719</v>
      </c>
      <c r="AC43" s="24"/>
      <c r="AD43" s="26">
        <v>12.5</v>
      </c>
      <c r="AE43" s="31">
        <v>34.480226763112064</v>
      </c>
      <c r="AF43" s="30">
        <f t="shared" si="7"/>
        <v>34480</v>
      </c>
      <c r="AG43" s="24"/>
      <c r="AH43" s="26">
        <v>12.5</v>
      </c>
      <c r="AI43" s="31">
        <v>33.882800780130047</v>
      </c>
      <c r="AJ43" s="30">
        <f t="shared" si="8"/>
        <v>33883</v>
      </c>
      <c r="AK43" s="24"/>
      <c r="AL43" s="26">
        <v>12.5</v>
      </c>
      <c r="AM43" s="31">
        <v>33.625447984493306</v>
      </c>
      <c r="AN43" s="30">
        <f t="shared" si="9"/>
        <v>33625</v>
      </c>
      <c r="AO43" s="24"/>
      <c r="AP43" s="26">
        <v>12.5</v>
      </c>
      <c r="AQ43" s="31">
        <v>33.213155271139691</v>
      </c>
      <c r="AR43" s="30">
        <f t="shared" si="10"/>
        <v>33213</v>
      </c>
      <c r="AS43" s="24"/>
    </row>
    <row r="44" spans="2:45">
      <c r="B44" s="22">
        <v>10</v>
      </c>
      <c r="C44" s="29">
        <v>35.750660890860054</v>
      </c>
      <c r="D44" s="30">
        <f t="shared" si="0"/>
        <v>35751</v>
      </c>
      <c r="F44" s="22">
        <v>10</v>
      </c>
      <c r="G44" s="26">
        <v>35.756825037259887</v>
      </c>
      <c r="H44" s="30">
        <f t="shared" si="1"/>
        <v>35757</v>
      </c>
      <c r="I44" s="24"/>
      <c r="J44" s="22">
        <v>10</v>
      </c>
      <c r="K44" s="29">
        <v>35.547698156461273</v>
      </c>
      <c r="L44" s="30">
        <f t="shared" si="2"/>
        <v>35548</v>
      </c>
      <c r="M44" s="24"/>
      <c r="N44" s="26">
        <v>10</v>
      </c>
      <c r="O44" s="31">
        <v>35.221151717851221</v>
      </c>
      <c r="P44" s="30">
        <f t="shared" si="3"/>
        <v>35221</v>
      </c>
      <c r="Q44" s="24"/>
      <c r="R44" s="22">
        <v>10</v>
      </c>
      <c r="S44" s="29">
        <v>34.955724934550709</v>
      </c>
      <c r="T44" s="30">
        <f t="shared" si="4"/>
        <v>34956</v>
      </c>
      <c r="U44" s="24"/>
      <c r="V44" s="26">
        <v>10</v>
      </c>
      <c r="W44" s="31">
        <v>34.63452439467757</v>
      </c>
      <c r="X44" s="30">
        <f t="shared" si="5"/>
        <v>34635</v>
      </c>
      <c r="Y44" s="24"/>
      <c r="Z44" s="22">
        <v>10</v>
      </c>
      <c r="AA44" s="29">
        <v>34.298586052807494</v>
      </c>
      <c r="AB44" s="30">
        <f t="shared" si="6"/>
        <v>34299</v>
      </c>
      <c r="AC44" s="24"/>
      <c r="AD44" s="26">
        <v>10</v>
      </c>
      <c r="AE44" s="31">
        <v>34.069828717329933</v>
      </c>
      <c r="AF44" s="30">
        <f t="shared" si="7"/>
        <v>34070</v>
      </c>
      <c r="AG44" s="24"/>
      <c r="AH44" s="26">
        <v>10</v>
      </c>
      <c r="AI44" s="31">
        <v>33.450064511746888</v>
      </c>
      <c r="AJ44" s="30">
        <f t="shared" si="8"/>
        <v>33450</v>
      </c>
      <c r="AK44" s="24"/>
      <c r="AL44" s="26">
        <v>10</v>
      </c>
      <c r="AM44" s="31">
        <v>33.167063832254456</v>
      </c>
      <c r="AN44" s="30">
        <f t="shared" si="9"/>
        <v>33167</v>
      </c>
      <c r="AO44" s="24"/>
      <c r="AP44" s="26">
        <v>10</v>
      </c>
      <c r="AQ44" s="31">
        <v>32.741334359893223</v>
      </c>
      <c r="AR44" s="30">
        <f t="shared" si="10"/>
        <v>32741</v>
      </c>
      <c r="AS44" s="24"/>
    </row>
    <row r="45" spans="2:45">
      <c r="B45" s="22">
        <v>7.5</v>
      </c>
      <c r="C45" s="29">
        <v>35.484974389893075</v>
      </c>
      <c r="D45" s="30">
        <f t="shared" si="0"/>
        <v>35485</v>
      </c>
      <c r="F45" s="22">
        <v>7.5</v>
      </c>
      <c r="G45" s="26">
        <v>35.480606154771422</v>
      </c>
      <c r="H45" s="30">
        <f t="shared" si="1"/>
        <v>35481</v>
      </c>
      <c r="I45" s="24"/>
      <c r="J45" s="22">
        <v>7.5</v>
      </c>
      <c r="K45" s="29">
        <v>35.262579146384994</v>
      </c>
      <c r="L45" s="30">
        <f t="shared" si="2"/>
        <v>35263</v>
      </c>
      <c r="M45" s="24"/>
      <c r="N45" s="26">
        <v>7.5</v>
      </c>
      <c r="O45" s="31">
        <v>34.930563563212388</v>
      </c>
      <c r="P45" s="30">
        <f t="shared" si="3"/>
        <v>34931</v>
      </c>
      <c r="Q45" s="24"/>
      <c r="R45" s="22">
        <v>7.5</v>
      </c>
      <c r="S45" s="29">
        <v>34.654762329058876</v>
      </c>
      <c r="T45" s="30">
        <f t="shared" si="4"/>
        <v>34655</v>
      </c>
      <c r="U45" s="24"/>
      <c r="V45" s="26">
        <v>7.5</v>
      </c>
      <c r="W45" s="31">
        <v>34.325682366671813</v>
      </c>
      <c r="X45" s="30">
        <f t="shared" si="5"/>
        <v>34326</v>
      </c>
      <c r="Y45" s="24"/>
      <c r="Z45" s="22">
        <v>7.5</v>
      </c>
      <c r="AA45" s="29">
        <v>33.980692691400421</v>
      </c>
      <c r="AB45" s="30">
        <f t="shared" si="6"/>
        <v>33981</v>
      </c>
      <c r="AC45" s="24"/>
      <c r="AD45" s="26">
        <v>7.5</v>
      </c>
      <c r="AE45" s="31">
        <v>33.756903689821669</v>
      </c>
      <c r="AF45" s="30">
        <f t="shared" si="7"/>
        <v>33757</v>
      </c>
      <c r="AG45" s="24"/>
      <c r="AH45" s="26">
        <v>7.5</v>
      </c>
      <c r="AI45" s="31">
        <v>33.113789754170291</v>
      </c>
      <c r="AJ45" s="30">
        <f t="shared" si="8"/>
        <v>33114</v>
      </c>
      <c r="AK45" s="24"/>
      <c r="AL45" s="26">
        <v>7.5</v>
      </c>
      <c r="AM45" s="31">
        <v>32.794827208713187</v>
      </c>
      <c r="AN45" s="30">
        <f t="shared" si="9"/>
        <v>32795</v>
      </c>
      <c r="AO45" s="24"/>
      <c r="AP45" s="26">
        <v>7.5</v>
      </c>
      <c r="AQ45" s="31">
        <v>32.35922791945147</v>
      </c>
      <c r="AR45" s="30">
        <f t="shared" si="10"/>
        <v>32359</v>
      </c>
      <c r="AS45" s="24"/>
    </row>
    <row r="46" spans="2:45">
      <c r="B46" s="22">
        <v>5</v>
      </c>
      <c r="C46" s="29">
        <v>34.660574438328759</v>
      </c>
      <c r="D46" s="30">
        <f t="shared" si="0"/>
        <v>34661</v>
      </c>
      <c r="F46" s="22">
        <v>5</v>
      </c>
      <c r="G46" s="26">
        <v>34.577160037644603</v>
      </c>
      <c r="H46" s="30">
        <f t="shared" si="1"/>
        <v>34577</v>
      </c>
      <c r="I46" s="24"/>
      <c r="J46" s="22">
        <v>5</v>
      </c>
      <c r="K46" s="29">
        <v>34.343549166007996</v>
      </c>
      <c r="L46" s="30">
        <f t="shared" si="2"/>
        <v>34344</v>
      </c>
      <c r="M46" s="24"/>
      <c r="N46" s="26">
        <v>5</v>
      </c>
      <c r="O46" s="31">
        <v>34.049275222485853</v>
      </c>
      <c r="P46" s="30">
        <f t="shared" si="3"/>
        <v>34049</v>
      </c>
      <c r="Q46" s="24"/>
      <c r="R46" s="22">
        <v>5</v>
      </c>
      <c r="S46" s="29">
        <v>33.754604360186477</v>
      </c>
      <c r="T46" s="30">
        <f t="shared" si="4"/>
        <v>33755</v>
      </c>
      <c r="U46" s="24"/>
      <c r="V46" s="26">
        <v>5</v>
      </c>
      <c r="W46" s="31">
        <v>33.436381327549505</v>
      </c>
      <c r="X46" s="30">
        <f t="shared" si="5"/>
        <v>33436</v>
      </c>
      <c r="Y46" s="24"/>
      <c r="Z46" s="22">
        <v>5</v>
      </c>
      <c r="AA46" s="29">
        <v>33.146966076212642</v>
      </c>
      <c r="AB46" s="30">
        <f t="shared" si="6"/>
        <v>33147</v>
      </c>
      <c r="AC46" s="24"/>
      <c r="AD46" s="26">
        <v>5</v>
      </c>
      <c r="AE46" s="31">
        <v>33.064410731794872</v>
      </c>
      <c r="AF46" s="30">
        <f t="shared" si="7"/>
        <v>33064</v>
      </c>
      <c r="AG46" s="24"/>
      <c r="AH46" s="26">
        <v>5</v>
      </c>
      <c r="AI46" s="31">
        <v>32.373421046531831</v>
      </c>
      <c r="AJ46" s="30">
        <f t="shared" si="8"/>
        <v>32373</v>
      </c>
      <c r="AK46" s="24"/>
      <c r="AL46" s="26">
        <v>5</v>
      </c>
      <c r="AM46" s="31">
        <v>32.028360711366702</v>
      </c>
      <c r="AN46" s="30">
        <f t="shared" si="9"/>
        <v>32028</v>
      </c>
      <c r="AO46" s="24"/>
      <c r="AP46" s="26">
        <v>5</v>
      </c>
      <c r="AQ46" s="31">
        <v>31.815550872141468</v>
      </c>
      <c r="AR46" s="30">
        <f t="shared" si="10"/>
        <v>31816</v>
      </c>
      <c r="AS46" s="24"/>
    </row>
    <row r="47" spans="2:45">
      <c r="B47" s="22">
        <v>2.5</v>
      </c>
      <c r="C47" s="29">
        <v>33.017442160248116</v>
      </c>
      <c r="D47" s="30">
        <f t="shared" si="0"/>
        <v>33017</v>
      </c>
      <c r="F47" s="22">
        <v>2.5</v>
      </c>
      <c r="G47" s="26">
        <v>32.761576436046099</v>
      </c>
      <c r="H47" s="30">
        <f t="shared" si="1"/>
        <v>32762</v>
      </c>
      <c r="I47" s="24"/>
      <c r="J47" s="22">
        <v>2.5</v>
      </c>
      <c r="K47" s="29">
        <v>32.51888840249245</v>
      </c>
      <c r="L47" s="30">
        <f t="shared" si="2"/>
        <v>32519</v>
      </c>
      <c r="M47" s="24"/>
      <c r="N47" s="26">
        <v>2.5</v>
      </c>
      <c r="O47" s="31">
        <v>32.345294281690713</v>
      </c>
      <c r="P47" s="30">
        <f t="shared" si="3"/>
        <v>32345</v>
      </c>
      <c r="Q47" s="24"/>
      <c r="R47" s="22">
        <v>2.5</v>
      </c>
      <c r="S47" s="29">
        <v>32.045496085781004</v>
      </c>
      <c r="T47" s="30">
        <f t="shared" si="4"/>
        <v>32045</v>
      </c>
      <c r="U47" s="24"/>
      <c r="V47" s="26">
        <v>2.5</v>
      </c>
      <c r="W47" s="31">
        <v>31.794817058296143</v>
      </c>
      <c r="X47" s="30">
        <f t="shared" si="5"/>
        <v>31795</v>
      </c>
      <c r="Y47" s="24"/>
      <c r="Z47" s="22">
        <v>2.5</v>
      </c>
      <c r="AA47" s="29">
        <v>31.64533172273649</v>
      </c>
      <c r="AB47" s="30">
        <f t="shared" si="6"/>
        <v>31645</v>
      </c>
      <c r="AC47" s="24"/>
      <c r="AD47" s="26">
        <v>2.5</v>
      </c>
      <c r="AE47" s="31">
        <v>31.871647238074594</v>
      </c>
      <c r="AF47" s="30">
        <f t="shared" si="7"/>
        <v>31872</v>
      </c>
      <c r="AG47" s="24"/>
      <c r="AH47" s="26">
        <v>2.5</v>
      </c>
      <c r="AI47" s="31">
        <v>31.581194774618705</v>
      </c>
      <c r="AJ47" s="30">
        <f t="shared" si="8"/>
        <v>31581</v>
      </c>
      <c r="AK47" s="24"/>
      <c r="AL47" s="26">
        <v>2.5</v>
      </c>
      <c r="AM47" s="31">
        <v>31.485882243595707</v>
      </c>
      <c r="AN47" s="30">
        <f t="shared" si="9"/>
        <v>31486</v>
      </c>
      <c r="AO47" s="24"/>
      <c r="AP47" s="26">
        <v>2.5</v>
      </c>
      <c r="AQ47" s="31">
        <v>31.386026252037105</v>
      </c>
      <c r="AR47" s="30">
        <f t="shared" si="10"/>
        <v>31386</v>
      </c>
      <c r="AS47" s="24"/>
    </row>
    <row r="48" spans="2:45">
      <c r="B48" s="22">
        <v>0</v>
      </c>
      <c r="C48" s="3">
        <v>30</v>
      </c>
      <c r="D48" s="30">
        <f t="shared" si="0"/>
        <v>30000</v>
      </c>
      <c r="F48" s="22">
        <v>0</v>
      </c>
      <c r="G48" s="3">
        <v>30</v>
      </c>
      <c r="H48" s="30">
        <f t="shared" si="1"/>
        <v>30000</v>
      </c>
      <c r="I48" s="24"/>
      <c r="J48" s="22">
        <v>0</v>
      </c>
      <c r="K48" s="3">
        <v>30</v>
      </c>
      <c r="L48" s="30">
        <f t="shared" si="2"/>
        <v>30000</v>
      </c>
      <c r="M48" s="24"/>
      <c r="N48" s="26">
        <v>0</v>
      </c>
      <c r="O48" s="3">
        <v>30</v>
      </c>
      <c r="P48" s="30">
        <f t="shared" si="3"/>
        <v>30000</v>
      </c>
      <c r="Q48" s="24"/>
      <c r="R48" s="22">
        <v>0</v>
      </c>
      <c r="S48" s="3">
        <v>30</v>
      </c>
      <c r="T48" s="30">
        <f t="shared" si="4"/>
        <v>30000</v>
      </c>
      <c r="U48" s="24"/>
      <c r="V48" s="26">
        <v>0</v>
      </c>
      <c r="W48" s="3">
        <v>30</v>
      </c>
      <c r="X48" s="30">
        <f t="shared" si="5"/>
        <v>30000</v>
      </c>
      <c r="Y48" s="24"/>
      <c r="Z48" s="22">
        <v>0</v>
      </c>
      <c r="AA48" s="3">
        <v>30</v>
      </c>
      <c r="AB48" s="30">
        <f t="shared" si="6"/>
        <v>30000</v>
      </c>
      <c r="AC48" s="24"/>
      <c r="AD48" s="26">
        <v>0</v>
      </c>
      <c r="AE48" s="3">
        <v>30</v>
      </c>
      <c r="AF48" s="30">
        <f t="shared" si="7"/>
        <v>30000</v>
      </c>
      <c r="AG48" s="24"/>
      <c r="AH48" s="26">
        <v>0</v>
      </c>
      <c r="AI48" s="3">
        <v>30</v>
      </c>
      <c r="AJ48" s="30">
        <f t="shared" si="8"/>
        <v>30000</v>
      </c>
      <c r="AK48" s="24"/>
      <c r="AL48" s="26">
        <v>0</v>
      </c>
      <c r="AM48" s="3">
        <v>30</v>
      </c>
      <c r="AN48" s="30">
        <f t="shared" si="9"/>
        <v>30000</v>
      </c>
      <c r="AO48" s="24"/>
      <c r="AP48" s="26">
        <v>0</v>
      </c>
      <c r="AQ48" s="3">
        <v>30</v>
      </c>
      <c r="AR48" s="30">
        <f t="shared" si="10"/>
        <v>30000</v>
      </c>
      <c r="AS48" s="24"/>
    </row>
  </sheetData>
  <phoneticPr fontId="1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Q44"/>
  <sheetViews>
    <sheetView workbookViewId="0">
      <selection activeCell="G14" sqref="G14"/>
    </sheetView>
  </sheetViews>
  <sheetFormatPr defaultRowHeight="16.5"/>
  <cols>
    <col min="15" max="15" width="9" style="43"/>
  </cols>
  <sheetData>
    <row r="2" spans="1:17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  <c r="Q2" s="43"/>
    </row>
    <row r="3" spans="1:17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  <c r="M3" s="1"/>
    </row>
    <row r="4" spans="1:17">
      <c r="A4" s="3">
        <v>100</v>
      </c>
      <c r="B4" s="3">
        <v>41.866994285714277</v>
      </c>
      <c r="C4" s="3">
        <f>ROUND(B4*1000, 0)</f>
        <v>41867</v>
      </c>
      <c r="D4" s="3"/>
      <c r="E4" s="3">
        <v>100</v>
      </c>
      <c r="F4" s="3">
        <v>41.87096571428571</v>
      </c>
      <c r="G4" s="3">
        <f>ROUND(F4*1000, 0)</f>
        <v>41871</v>
      </c>
      <c r="H4" s="3"/>
      <c r="I4" s="3">
        <v>100</v>
      </c>
      <c r="J4" s="3">
        <f t="shared" ref="J4:J44" si="0">(B4+F4)/2</f>
        <v>41.868979999999993</v>
      </c>
      <c r="K4" s="3">
        <f>ROUND(J4*1000, 0)</f>
        <v>41869</v>
      </c>
      <c r="M4" s="1"/>
      <c r="P4" s="43"/>
      <c r="Q4" s="43"/>
    </row>
    <row r="5" spans="1:17">
      <c r="A5" s="3">
        <v>97.5</v>
      </c>
      <c r="B5" s="3">
        <v>41.693453552483845</v>
      </c>
      <c r="C5" s="3">
        <f t="shared" ref="C5:C44" si="1">ROUND(B5*1000, 0)</f>
        <v>41693</v>
      </c>
      <c r="D5" s="3"/>
      <c r="E5" s="3">
        <v>97.5</v>
      </c>
      <c r="F5" s="3">
        <v>41.679003384024099</v>
      </c>
      <c r="G5" s="3">
        <f t="shared" ref="G5:G44" si="2">ROUND(F5*1000, 0)</f>
        <v>41679</v>
      </c>
      <c r="I5" s="3">
        <v>97.5</v>
      </c>
      <c r="J5" s="3">
        <f t="shared" si="0"/>
        <v>41.686228468253972</v>
      </c>
      <c r="K5" s="3">
        <f t="shared" ref="K5:K44" si="3">ROUND(J5*1000, 0)</f>
        <v>41686</v>
      </c>
      <c r="M5" s="1"/>
      <c r="P5" s="43"/>
      <c r="Q5" s="43"/>
    </row>
    <row r="6" spans="1:17">
      <c r="A6" s="3">
        <v>95</v>
      </c>
      <c r="B6" s="3">
        <v>41.514103728035522</v>
      </c>
      <c r="C6" s="3">
        <f t="shared" si="1"/>
        <v>41514</v>
      </c>
      <c r="D6" s="3"/>
      <c r="E6" s="3">
        <v>95</v>
      </c>
      <c r="F6" s="3">
        <v>41.474486545756072</v>
      </c>
      <c r="G6" s="3">
        <f t="shared" si="2"/>
        <v>41474</v>
      </c>
      <c r="I6" s="3">
        <v>95</v>
      </c>
      <c r="J6" s="3">
        <f t="shared" si="0"/>
        <v>41.494295136895801</v>
      </c>
      <c r="K6" s="3">
        <f t="shared" si="3"/>
        <v>41494</v>
      </c>
      <c r="M6" s="1"/>
      <c r="P6" s="43"/>
      <c r="Q6" s="43"/>
    </row>
    <row r="7" spans="1:17">
      <c r="A7" s="3">
        <v>92.5</v>
      </c>
      <c r="B7" s="3">
        <v>41.358256798142996</v>
      </c>
      <c r="C7" s="3">
        <f t="shared" si="1"/>
        <v>41358</v>
      </c>
      <c r="D7" s="3"/>
      <c r="E7" s="3">
        <v>92.5</v>
      </c>
      <c r="F7" s="3">
        <v>41.291918227778069</v>
      </c>
      <c r="G7" s="3">
        <f t="shared" si="2"/>
        <v>41292</v>
      </c>
      <c r="I7" s="3">
        <v>92.5</v>
      </c>
      <c r="J7" s="3">
        <f t="shared" si="0"/>
        <v>41.325087512960536</v>
      </c>
      <c r="K7" s="3">
        <f t="shared" si="3"/>
        <v>41325</v>
      </c>
      <c r="M7" s="1"/>
      <c r="P7" s="43"/>
      <c r="Q7" s="43"/>
    </row>
    <row r="8" spans="1:17">
      <c r="A8" s="3">
        <v>90</v>
      </c>
      <c r="B8" s="3">
        <v>41.199195461241437</v>
      </c>
      <c r="C8" s="3">
        <f t="shared" si="1"/>
        <v>41199</v>
      </c>
      <c r="D8" s="3"/>
      <c r="E8" s="3">
        <v>90</v>
      </c>
      <c r="F8" s="3">
        <v>41.101825188014665</v>
      </c>
      <c r="G8" s="3">
        <f t="shared" si="2"/>
        <v>41102</v>
      </c>
      <c r="I8" s="3">
        <v>90</v>
      </c>
      <c r="J8" s="3">
        <f t="shared" si="0"/>
        <v>41.150510324628051</v>
      </c>
      <c r="K8" s="3">
        <f t="shared" si="3"/>
        <v>41151</v>
      </c>
      <c r="M8" s="1"/>
      <c r="P8" s="43"/>
      <c r="Q8" s="43"/>
    </row>
    <row r="9" spans="1:17">
      <c r="A9" s="3">
        <v>87.5</v>
      </c>
      <c r="B9" s="3">
        <v>41.05306158856385</v>
      </c>
      <c r="C9" s="3">
        <f t="shared" si="1"/>
        <v>41053</v>
      </c>
      <c r="D9" s="3"/>
      <c r="E9" s="3">
        <v>87.5</v>
      </c>
      <c r="F9" s="3">
        <v>40.857332548019201</v>
      </c>
      <c r="G9" s="3">
        <f t="shared" si="2"/>
        <v>40857</v>
      </c>
      <c r="I9" s="3">
        <v>87.5</v>
      </c>
      <c r="J9" s="3">
        <f t="shared" si="0"/>
        <v>40.955197068291525</v>
      </c>
      <c r="K9" s="3">
        <f t="shared" si="3"/>
        <v>40955</v>
      </c>
      <c r="M9" s="1"/>
      <c r="P9" s="43"/>
      <c r="Q9" s="43"/>
    </row>
    <row r="10" spans="1:17">
      <c r="A10" s="3">
        <v>85</v>
      </c>
      <c r="B10" s="3">
        <v>40.86561002631575</v>
      </c>
      <c r="C10" s="3">
        <f t="shared" si="1"/>
        <v>40866</v>
      </c>
      <c r="D10" s="3"/>
      <c r="E10" s="3">
        <v>85</v>
      </c>
      <c r="F10" s="3">
        <v>40.616888039358564</v>
      </c>
      <c r="G10" s="3">
        <f t="shared" si="2"/>
        <v>40617</v>
      </c>
      <c r="I10" s="3">
        <v>85</v>
      </c>
      <c r="J10" s="3">
        <f t="shared" si="0"/>
        <v>40.74124903283716</v>
      </c>
      <c r="K10" s="3">
        <f t="shared" si="3"/>
        <v>40741</v>
      </c>
      <c r="M10" s="1"/>
      <c r="P10" s="43"/>
      <c r="Q10" s="43"/>
    </row>
    <row r="11" spans="1:17">
      <c r="A11" s="3">
        <v>82.5</v>
      </c>
      <c r="B11" s="3">
        <v>40.65972368214598</v>
      </c>
      <c r="C11" s="3">
        <f t="shared" si="1"/>
        <v>40660</v>
      </c>
      <c r="D11" s="3"/>
      <c r="E11" s="3">
        <v>82.5</v>
      </c>
      <c r="F11" s="3">
        <v>40.390754950947915</v>
      </c>
      <c r="G11" s="3">
        <f t="shared" si="2"/>
        <v>40391</v>
      </c>
      <c r="I11" s="3">
        <v>82.5</v>
      </c>
      <c r="J11" s="3">
        <f t="shared" si="0"/>
        <v>40.525239316546944</v>
      </c>
      <c r="K11" s="3">
        <f t="shared" si="3"/>
        <v>40525</v>
      </c>
      <c r="M11" s="1"/>
      <c r="P11" s="43"/>
      <c r="Q11" s="43"/>
    </row>
    <row r="12" spans="1:17">
      <c r="A12" s="3">
        <v>80</v>
      </c>
      <c r="B12" s="3">
        <v>40.471681637753534</v>
      </c>
      <c r="C12" s="3">
        <f t="shared" si="1"/>
        <v>40472</v>
      </c>
      <c r="D12" s="3"/>
      <c r="E12" s="3">
        <v>80</v>
      </c>
      <c r="F12" s="3">
        <v>40.180871541102455</v>
      </c>
      <c r="G12" s="3">
        <f t="shared" si="2"/>
        <v>40181</v>
      </c>
      <c r="I12" s="3">
        <v>80</v>
      </c>
      <c r="J12" s="3">
        <f t="shared" si="0"/>
        <v>40.326276589427991</v>
      </c>
      <c r="K12" s="3">
        <f t="shared" si="3"/>
        <v>40326</v>
      </c>
      <c r="M12" s="1"/>
      <c r="P12" s="43"/>
      <c r="Q12" s="43"/>
    </row>
    <row r="13" spans="1:17">
      <c r="A13" s="3">
        <v>77.5</v>
      </c>
      <c r="B13" s="3">
        <v>40.300491384714725</v>
      </c>
      <c r="C13" s="3">
        <f t="shared" si="1"/>
        <v>40300</v>
      </c>
      <c r="D13" s="3"/>
      <c r="E13" s="3">
        <v>77.5</v>
      </c>
      <c r="F13" s="3">
        <v>39.987291107494613</v>
      </c>
      <c r="G13" s="3">
        <f t="shared" si="2"/>
        <v>39987</v>
      </c>
      <c r="I13" s="3">
        <v>77.5</v>
      </c>
      <c r="J13" s="3">
        <f t="shared" si="0"/>
        <v>40.143891246104673</v>
      </c>
      <c r="K13" s="3">
        <f t="shared" si="3"/>
        <v>40144</v>
      </c>
      <c r="M13" s="1"/>
      <c r="P13" s="43"/>
      <c r="Q13" s="43"/>
    </row>
    <row r="14" spans="1:17">
      <c r="A14" s="3">
        <v>75</v>
      </c>
      <c r="B14" s="3">
        <v>40.143278758503399</v>
      </c>
      <c r="C14" s="3">
        <f t="shared" si="1"/>
        <v>40143</v>
      </c>
      <c r="D14" s="3"/>
      <c r="E14" s="3">
        <v>75</v>
      </c>
      <c r="F14" s="3">
        <v>39.808383745707417</v>
      </c>
      <c r="G14" s="3">
        <f t="shared" si="2"/>
        <v>39808</v>
      </c>
      <c r="I14" s="3">
        <v>75</v>
      </c>
      <c r="J14" s="3">
        <f t="shared" si="0"/>
        <v>39.975831252105408</v>
      </c>
      <c r="K14" s="3">
        <f t="shared" si="3"/>
        <v>39976</v>
      </c>
      <c r="M14" s="1"/>
      <c r="P14" s="43"/>
      <c r="Q14" s="43"/>
    </row>
    <row r="15" spans="1:17">
      <c r="A15" s="3">
        <v>72.5</v>
      </c>
      <c r="B15" s="3">
        <v>39.992559068204784</v>
      </c>
      <c r="C15" s="3">
        <f t="shared" si="1"/>
        <v>39993</v>
      </c>
      <c r="D15" s="3"/>
      <c r="E15" s="3">
        <v>72.5</v>
      </c>
      <c r="F15" s="3">
        <v>39.637799454867078</v>
      </c>
      <c r="G15" s="3">
        <f t="shared" si="2"/>
        <v>39638</v>
      </c>
      <c r="I15" s="3">
        <v>72.5</v>
      </c>
      <c r="J15" s="3">
        <f t="shared" si="0"/>
        <v>39.815179261535931</v>
      </c>
      <c r="K15" s="3">
        <f t="shared" si="3"/>
        <v>39815</v>
      </c>
      <c r="M15" s="1"/>
      <c r="P15" s="43"/>
      <c r="Q15" s="43"/>
    </row>
    <row r="16" spans="1:17">
      <c r="A16" s="3">
        <v>70</v>
      </c>
      <c r="B16" s="3">
        <v>39.859237451500753</v>
      </c>
      <c r="C16" s="3">
        <f t="shared" si="1"/>
        <v>39859</v>
      </c>
      <c r="D16" s="3"/>
      <c r="E16" s="3">
        <v>70</v>
      </c>
      <c r="F16" s="3">
        <v>39.487055574890654</v>
      </c>
      <c r="G16" s="3">
        <f t="shared" si="2"/>
        <v>39487</v>
      </c>
      <c r="I16" s="3">
        <v>70</v>
      </c>
      <c r="J16" s="3">
        <f t="shared" si="0"/>
        <v>39.673146513195704</v>
      </c>
      <c r="K16" s="3">
        <f t="shared" si="3"/>
        <v>39673</v>
      </c>
      <c r="M16" s="1"/>
      <c r="P16" s="43"/>
      <c r="Q16" s="43"/>
    </row>
    <row r="17" spans="1:17">
      <c r="A17" s="3">
        <v>67.5</v>
      </c>
      <c r="B17" s="3">
        <v>39.736898108996087</v>
      </c>
      <c r="C17" s="3">
        <f t="shared" si="1"/>
        <v>39737</v>
      </c>
      <c r="D17" s="3"/>
      <c r="E17" s="3">
        <v>67.5</v>
      </c>
      <c r="F17" s="3">
        <v>39.349633145794058</v>
      </c>
      <c r="G17" s="3">
        <f t="shared" si="2"/>
        <v>39350</v>
      </c>
      <c r="I17" s="3">
        <v>67.5</v>
      </c>
      <c r="J17" s="3">
        <f t="shared" si="0"/>
        <v>39.543265627395073</v>
      </c>
      <c r="K17" s="3">
        <f t="shared" si="3"/>
        <v>39543</v>
      </c>
      <c r="M17" s="1"/>
      <c r="P17" s="43"/>
      <c r="Q17" s="43"/>
    </row>
    <row r="18" spans="1:17">
      <c r="A18" s="3">
        <v>65</v>
      </c>
      <c r="B18" s="3">
        <v>39.627820209467167</v>
      </c>
      <c r="C18" s="3">
        <f t="shared" si="1"/>
        <v>39628</v>
      </c>
      <c r="D18" s="3"/>
      <c r="E18" s="3">
        <v>65</v>
      </c>
      <c r="F18" s="3">
        <v>39.22838522003687</v>
      </c>
      <c r="G18" s="3">
        <f t="shared" si="2"/>
        <v>39228</v>
      </c>
      <c r="I18" s="3">
        <v>65</v>
      </c>
      <c r="J18" s="3">
        <f t="shared" si="0"/>
        <v>39.428102714752015</v>
      </c>
      <c r="K18" s="3">
        <f t="shared" si="3"/>
        <v>39428</v>
      </c>
      <c r="M18" s="1"/>
      <c r="P18" s="43"/>
      <c r="Q18" s="43"/>
    </row>
    <row r="19" spans="1:17">
      <c r="A19" s="3">
        <v>62.5</v>
      </c>
      <c r="B19" s="3">
        <v>39.543556536123809</v>
      </c>
      <c r="C19" s="3">
        <f t="shared" si="1"/>
        <v>39544</v>
      </c>
      <c r="D19" s="3"/>
      <c r="E19" s="3">
        <v>62.5</v>
      </c>
      <c r="F19" s="3">
        <v>39.134831108818986</v>
      </c>
      <c r="G19" s="3">
        <f t="shared" si="2"/>
        <v>39135</v>
      </c>
      <c r="I19" s="3">
        <v>62.5</v>
      </c>
      <c r="J19" s="3">
        <f t="shared" si="0"/>
        <v>39.339193822471401</v>
      </c>
      <c r="K19" s="3">
        <f t="shared" si="3"/>
        <v>39339</v>
      </c>
      <c r="M19" s="1"/>
      <c r="P19" s="43"/>
      <c r="Q19" s="43"/>
    </row>
    <row r="20" spans="1:17">
      <c r="A20" s="3">
        <v>60</v>
      </c>
      <c r="B20" s="3">
        <v>39.402179194567616</v>
      </c>
      <c r="C20" s="3">
        <f t="shared" si="1"/>
        <v>39402</v>
      </c>
      <c r="D20" s="3"/>
      <c r="E20" s="3">
        <v>60</v>
      </c>
      <c r="F20" s="3">
        <v>38.986446169119056</v>
      </c>
      <c r="G20" s="3">
        <f t="shared" si="2"/>
        <v>38986</v>
      </c>
      <c r="I20" s="3">
        <v>60</v>
      </c>
      <c r="J20" s="3">
        <f t="shared" si="0"/>
        <v>39.194312681843336</v>
      </c>
      <c r="K20" s="3">
        <f t="shared" si="3"/>
        <v>39194</v>
      </c>
      <c r="M20" s="1"/>
      <c r="P20" s="43"/>
      <c r="Q20" s="43"/>
    </row>
    <row r="21" spans="1:17">
      <c r="A21" s="3">
        <v>57.5</v>
      </c>
      <c r="B21" s="3">
        <v>39.315024411309523</v>
      </c>
      <c r="C21" s="3">
        <f t="shared" si="1"/>
        <v>39315</v>
      </c>
      <c r="D21" s="3"/>
      <c r="E21" s="3">
        <v>57.5</v>
      </c>
      <c r="F21" s="3">
        <v>38.894192601573977</v>
      </c>
      <c r="G21" s="3">
        <f t="shared" si="2"/>
        <v>38894</v>
      </c>
      <c r="I21" s="3">
        <v>57.5</v>
      </c>
      <c r="J21" s="3">
        <f t="shared" si="0"/>
        <v>39.10460850644175</v>
      </c>
      <c r="K21" s="3">
        <f t="shared" si="3"/>
        <v>39105</v>
      </c>
      <c r="M21" s="1"/>
      <c r="P21" s="43"/>
      <c r="Q21" s="43"/>
    </row>
    <row r="22" spans="1:17">
      <c r="A22" s="3">
        <v>55</v>
      </c>
      <c r="B22" s="3">
        <v>39.133687742385398</v>
      </c>
      <c r="C22" s="3">
        <f t="shared" si="1"/>
        <v>39134</v>
      </c>
      <c r="D22" s="3"/>
      <c r="E22" s="3">
        <v>55</v>
      </c>
      <c r="F22" s="3">
        <v>38.70459884773166</v>
      </c>
      <c r="G22" s="3">
        <f t="shared" si="2"/>
        <v>38705</v>
      </c>
      <c r="I22" s="3">
        <v>55</v>
      </c>
      <c r="J22" s="3">
        <f t="shared" si="0"/>
        <v>38.919143295058532</v>
      </c>
      <c r="K22" s="3">
        <f t="shared" si="3"/>
        <v>38919</v>
      </c>
      <c r="M22" s="1"/>
      <c r="P22" s="43"/>
      <c r="Q22" s="43"/>
    </row>
    <row r="23" spans="1:17">
      <c r="A23" s="3">
        <v>52.5</v>
      </c>
      <c r="B23" s="3">
        <v>39.059542357208848</v>
      </c>
      <c r="C23" s="3">
        <f t="shared" si="1"/>
        <v>39060</v>
      </c>
      <c r="D23" s="3"/>
      <c r="E23" s="3">
        <v>52.5</v>
      </c>
      <c r="F23" s="3">
        <v>38.612830276907793</v>
      </c>
      <c r="G23" s="3">
        <f t="shared" si="2"/>
        <v>38613</v>
      </c>
      <c r="I23" s="3">
        <v>52.5</v>
      </c>
      <c r="J23" s="3">
        <f t="shared" si="0"/>
        <v>38.836186317058321</v>
      </c>
      <c r="K23" s="3">
        <f t="shared" si="3"/>
        <v>38836</v>
      </c>
      <c r="M23" s="1"/>
      <c r="P23" s="43"/>
      <c r="Q23" s="43"/>
    </row>
    <row r="24" spans="1:17">
      <c r="A24" s="3">
        <v>50</v>
      </c>
      <c r="B24" s="3">
        <v>38.958918800033977</v>
      </c>
      <c r="C24" s="3">
        <f t="shared" si="1"/>
        <v>38959</v>
      </c>
      <c r="D24" s="3"/>
      <c r="E24" s="3">
        <v>50</v>
      </c>
      <c r="F24" s="3">
        <v>38.498441214929194</v>
      </c>
      <c r="G24" s="3">
        <f t="shared" si="2"/>
        <v>38498</v>
      </c>
      <c r="I24" s="3">
        <v>50</v>
      </c>
      <c r="J24" s="3">
        <f t="shared" si="0"/>
        <v>38.728680007481586</v>
      </c>
      <c r="K24" s="3">
        <f t="shared" si="3"/>
        <v>38729</v>
      </c>
      <c r="M24" s="1"/>
      <c r="P24" s="43"/>
      <c r="Q24" s="43"/>
    </row>
    <row r="25" spans="1:17">
      <c r="A25" s="3">
        <v>47.5</v>
      </c>
      <c r="B25" s="3">
        <v>38.927547723814925</v>
      </c>
      <c r="C25" s="3">
        <f t="shared" si="1"/>
        <v>38928</v>
      </c>
      <c r="D25" s="3"/>
      <c r="E25" s="3">
        <v>47.5</v>
      </c>
      <c r="F25" s="3">
        <v>38.461541146838343</v>
      </c>
      <c r="G25" s="3">
        <f t="shared" si="2"/>
        <v>38462</v>
      </c>
      <c r="I25" s="3">
        <v>47.5</v>
      </c>
      <c r="J25" s="3">
        <f t="shared" si="0"/>
        <v>38.694544435326634</v>
      </c>
      <c r="K25" s="3">
        <f t="shared" si="3"/>
        <v>38695</v>
      </c>
      <c r="M25" s="1"/>
      <c r="P25" s="43"/>
      <c r="Q25" s="43"/>
    </row>
    <row r="26" spans="1:17">
      <c r="A26" s="3">
        <v>45</v>
      </c>
      <c r="B26" s="3">
        <v>38.862513654156587</v>
      </c>
      <c r="C26" s="3">
        <f t="shared" si="1"/>
        <v>38863</v>
      </c>
      <c r="D26" s="3"/>
      <c r="E26" s="3">
        <v>45</v>
      </c>
      <c r="F26" s="3">
        <v>38.393730527193</v>
      </c>
      <c r="G26" s="3">
        <f t="shared" si="2"/>
        <v>38394</v>
      </c>
      <c r="I26" s="3">
        <v>45</v>
      </c>
      <c r="J26" s="3">
        <f t="shared" si="0"/>
        <v>38.628122090674793</v>
      </c>
      <c r="K26" s="3">
        <f t="shared" si="3"/>
        <v>38628</v>
      </c>
      <c r="M26" s="1"/>
      <c r="P26" s="43"/>
      <c r="Q26" s="43"/>
    </row>
    <row r="27" spans="1:17">
      <c r="A27" s="3">
        <v>42.5</v>
      </c>
      <c r="B27" s="3">
        <v>38.830700066816988</v>
      </c>
      <c r="C27" s="3">
        <f t="shared" si="1"/>
        <v>38831</v>
      </c>
      <c r="D27" s="3"/>
      <c r="E27" s="3">
        <v>42.5</v>
      </c>
      <c r="F27" s="3">
        <v>38.359802281027179</v>
      </c>
      <c r="G27" s="3">
        <f t="shared" si="2"/>
        <v>38360</v>
      </c>
      <c r="I27" s="3">
        <v>42.5</v>
      </c>
      <c r="J27" s="3">
        <f t="shared" si="0"/>
        <v>38.59525117392208</v>
      </c>
      <c r="K27" s="3">
        <f t="shared" si="3"/>
        <v>38595</v>
      </c>
      <c r="M27" s="1"/>
      <c r="P27" s="43"/>
      <c r="Q27" s="43"/>
    </row>
    <row r="28" spans="1:17">
      <c r="A28" s="3">
        <v>40</v>
      </c>
      <c r="B28" s="3">
        <v>38.790084807530967</v>
      </c>
      <c r="C28" s="3">
        <f t="shared" si="1"/>
        <v>38790</v>
      </c>
      <c r="D28" s="3"/>
      <c r="E28" s="3">
        <v>40</v>
      </c>
      <c r="F28" s="3">
        <v>38.317053077071954</v>
      </c>
      <c r="G28" s="3">
        <f t="shared" si="2"/>
        <v>38317</v>
      </c>
      <c r="I28" s="3">
        <v>40</v>
      </c>
      <c r="J28" s="3">
        <f t="shared" si="0"/>
        <v>38.55356894230146</v>
      </c>
      <c r="K28" s="3">
        <f t="shared" si="3"/>
        <v>38554</v>
      </c>
      <c r="M28" s="1"/>
      <c r="P28" s="43"/>
      <c r="Q28" s="43"/>
    </row>
    <row r="29" spans="1:17">
      <c r="A29" s="3">
        <v>37.5</v>
      </c>
      <c r="B29" s="3">
        <v>38.764574517477207</v>
      </c>
      <c r="C29" s="3">
        <f t="shared" si="1"/>
        <v>38765</v>
      </c>
      <c r="D29" s="3"/>
      <c r="E29" s="3">
        <v>37.5</v>
      </c>
      <c r="F29" s="3">
        <v>38.287937744756746</v>
      </c>
      <c r="G29" s="3">
        <f t="shared" si="2"/>
        <v>38288</v>
      </c>
      <c r="I29" s="3">
        <v>37.5</v>
      </c>
      <c r="J29" s="3">
        <f t="shared" si="0"/>
        <v>38.52625613111698</v>
      </c>
      <c r="K29" s="3">
        <f t="shared" si="3"/>
        <v>38526</v>
      </c>
      <c r="M29" s="1"/>
      <c r="P29" s="43"/>
      <c r="Q29" s="43"/>
    </row>
    <row r="30" spans="1:17">
      <c r="A30" s="3">
        <v>35</v>
      </c>
      <c r="B30" s="3">
        <v>38.736614932211197</v>
      </c>
      <c r="C30" s="3">
        <f t="shared" si="1"/>
        <v>38737</v>
      </c>
      <c r="D30" s="3"/>
      <c r="E30" s="3">
        <v>35</v>
      </c>
      <c r="F30" s="3">
        <v>38.254510568082345</v>
      </c>
      <c r="G30" s="3">
        <f t="shared" si="2"/>
        <v>38255</v>
      </c>
      <c r="I30" s="3">
        <v>35</v>
      </c>
      <c r="J30" s="3">
        <f t="shared" si="0"/>
        <v>38.495562750146775</v>
      </c>
      <c r="K30" s="3">
        <f t="shared" si="3"/>
        <v>38496</v>
      </c>
      <c r="M30" s="1"/>
      <c r="P30" s="43"/>
      <c r="Q30" s="43"/>
    </row>
    <row r="31" spans="1:17">
      <c r="A31" s="3">
        <v>32.5</v>
      </c>
      <c r="B31" s="3">
        <v>38.709988075376721</v>
      </c>
      <c r="C31" s="3">
        <f t="shared" si="1"/>
        <v>38710</v>
      </c>
      <c r="D31" s="3"/>
      <c r="E31" s="3">
        <v>32.5</v>
      </c>
      <c r="F31" s="3">
        <v>38.220221332287643</v>
      </c>
      <c r="G31" s="3">
        <f t="shared" si="2"/>
        <v>38220</v>
      </c>
      <c r="I31" s="3">
        <v>32.5</v>
      </c>
      <c r="J31" s="3">
        <f t="shared" si="0"/>
        <v>38.465104703832182</v>
      </c>
      <c r="K31" s="3">
        <f t="shared" si="3"/>
        <v>38465</v>
      </c>
      <c r="M31" s="1"/>
      <c r="P31" s="43"/>
      <c r="Q31" s="43"/>
    </row>
    <row r="32" spans="1:17">
      <c r="A32" s="3">
        <v>30</v>
      </c>
      <c r="B32" s="3">
        <v>38.670358873310533</v>
      </c>
      <c r="C32" s="3">
        <f t="shared" si="1"/>
        <v>38670</v>
      </c>
      <c r="D32" s="3"/>
      <c r="E32" s="3">
        <v>30</v>
      </c>
      <c r="F32" s="3">
        <v>38.170780273487786</v>
      </c>
      <c r="G32" s="3">
        <f t="shared" si="2"/>
        <v>38171</v>
      </c>
      <c r="I32" s="3">
        <v>30</v>
      </c>
      <c r="J32" s="3">
        <f t="shared" si="0"/>
        <v>38.420569573399163</v>
      </c>
      <c r="K32" s="3">
        <f t="shared" si="3"/>
        <v>38421</v>
      </c>
      <c r="M32" s="1"/>
      <c r="P32" s="43"/>
      <c r="Q32" s="43"/>
    </row>
    <row r="33" spans="1:17">
      <c r="A33" s="3">
        <v>27.5</v>
      </c>
      <c r="B33" s="3">
        <v>38.611429674666908</v>
      </c>
      <c r="C33" s="3">
        <f t="shared" si="1"/>
        <v>38611</v>
      </c>
      <c r="D33" s="3"/>
      <c r="E33" s="3">
        <v>27.5</v>
      </c>
      <c r="F33" s="3">
        <v>38.102334335175861</v>
      </c>
      <c r="G33" s="3">
        <f t="shared" si="2"/>
        <v>38102</v>
      </c>
      <c r="I33" s="3">
        <v>27.5</v>
      </c>
      <c r="J33" s="3">
        <f t="shared" si="0"/>
        <v>38.356882004921388</v>
      </c>
      <c r="K33" s="3">
        <f t="shared" si="3"/>
        <v>38357</v>
      </c>
      <c r="M33" s="1"/>
      <c r="P33" s="43"/>
      <c r="Q33" s="43"/>
    </row>
    <row r="34" spans="1:17">
      <c r="A34" s="3">
        <v>25</v>
      </c>
      <c r="B34" s="3">
        <v>38.51089406646112</v>
      </c>
      <c r="C34" s="3">
        <f t="shared" si="1"/>
        <v>38511</v>
      </c>
      <c r="D34" s="3"/>
      <c r="E34" s="3">
        <v>25</v>
      </c>
      <c r="F34" s="3">
        <v>38.000380822588966</v>
      </c>
      <c r="G34" s="3">
        <f t="shared" si="2"/>
        <v>38000</v>
      </c>
      <c r="I34" s="3">
        <v>25</v>
      </c>
      <c r="J34" s="3">
        <f t="shared" si="0"/>
        <v>38.255637444525043</v>
      </c>
      <c r="K34" s="3">
        <f t="shared" si="3"/>
        <v>38256</v>
      </c>
      <c r="M34" s="1"/>
      <c r="P34" s="43"/>
      <c r="Q34" s="43"/>
    </row>
    <row r="35" spans="1:17">
      <c r="A35" s="3">
        <v>22.5</v>
      </c>
      <c r="B35" s="3">
        <v>38.37434942746372</v>
      </c>
      <c r="C35" s="3">
        <f t="shared" si="1"/>
        <v>38374</v>
      </c>
      <c r="D35" s="3"/>
      <c r="E35" s="3">
        <v>22.5</v>
      </c>
      <c r="F35" s="3">
        <v>37.897642357454885</v>
      </c>
      <c r="G35" s="3">
        <f t="shared" si="2"/>
        <v>37898</v>
      </c>
      <c r="I35" s="3">
        <v>22.5</v>
      </c>
      <c r="J35" s="3">
        <f t="shared" si="0"/>
        <v>38.135995892459306</v>
      </c>
      <c r="K35" s="3">
        <f t="shared" si="3"/>
        <v>38136</v>
      </c>
      <c r="M35" s="1"/>
      <c r="P35" s="43"/>
      <c r="Q35" s="43"/>
    </row>
    <row r="36" spans="1:17">
      <c r="A36" s="3">
        <v>20</v>
      </c>
      <c r="B36" s="3">
        <v>38.065302296969946</v>
      </c>
      <c r="C36" s="3">
        <f t="shared" si="1"/>
        <v>38065</v>
      </c>
      <c r="D36" s="3"/>
      <c r="E36" s="3">
        <v>20</v>
      </c>
      <c r="F36" s="3">
        <v>37.698783571428564</v>
      </c>
      <c r="G36" s="3">
        <f t="shared" si="2"/>
        <v>37699</v>
      </c>
      <c r="I36" s="3">
        <v>20</v>
      </c>
      <c r="J36" s="3">
        <f t="shared" si="0"/>
        <v>37.882042934199255</v>
      </c>
      <c r="K36" s="3">
        <f t="shared" si="3"/>
        <v>37882</v>
      </c>
      <c r="M36" s="1"/>
      <c r="P36" s="43"/>
      <c r="Q36" s="43"/>
    </row>
    <row r="37" spans="1:17">
      <c r="A37" s="3">
        <v>17.5</v>
      </c>
      <c r="B37" s="3">
        <v>37.618781337597568</v>
      </c>
      <c r="C37" s="3">
        <f t="shared" si="1"/>
        <v>37619</v>
      </c>
      <c r="D37" s="3"/>
      <c r="E37" s="3">
        <v>17.5</v>
      </c>
      <c r="F37" s="3">
        <v>37.370776005800039</v>
      </c>
      <c r="G37" s="3">
        <f t="shared" si="2"/>
        <v>37371</v>
      </c>
      <c r="I37" s="3">
        <v>17.5</v>
      </c>
      <c r="J37" s="3">
        <f t="shared" si="0"/>
        <v>37.494778671698803</v>
      </c>
      <c r="K37" s="3">
        <f t="shared" si="3"/>
        <v>37495</v>
      </c>
      <c r="M37" s="1"/>
      <c r="P37" s="43"/>
      <c r="Q37" s="43"/>
    </row>
    <row r="38" spans="1:17">
      <c r="A38" s="3">
        <v>15</v>
      </c>
      <c r="B38" s="3">
        <v>37.054113119133113</v>
      </c>
      <c r="C38" s="3">
        <f t="shared" si="1"/>
        <v>37054</v>
      </c>
      <c r="D38" s="3"/>
      <c r="E38" s="3">
        <v>15</v>
      </c>
      <c r="F38" s="3">
        <v>36.81321541634491</v>
      </c>
      <c r="G38" s="3">
        <f t="shared" si="2"/>
        <v>36813</v>
      </c>
      <c r="I38" s="3">
        <v>15</v>
      </c>
      <c r="J38" s="3">
        <f t="shared" si="0"/>
        <v>36.933664267739012</v>
      </c>
      <c r="K38" s="3">
        <f t="shared" si="3"/>
        <v>36934</v>
      </c>
      <c r="M38" s="1"/>
      <c r="P38" s="43"/>
      <c r="Q38" s="43"/>
    </row>
    <row r="39" spans="1:17">
      <c r="A39" s="3">
        <v>12.5</v>
      </c>
      <c r="B39" s="3">
        <v>36.750452006802711</v>
      </c>
      <c r="C39" s="3">
        <f t="shared" si="1"/>
        <v>36750</v>
      </c>
      <c r="D39" s="3"/>
      <c r="E39" s="3">
        <v>12.5</v>
      </c>
      <c r="F39" s="3">
        <v>36.470359153661455</v>
      </c>
      <c r="G39" s="3">
        <f t="shared" si="2"/>
        <v>36470</v>
      </c>
      <c r="I39" s="3">
        <v>12.5</v>
      </c>
      <c r="J39" s="3">
        <f t="shared" si="0"/>
        <v>36.610405580232083</v>
      </c>
      <c r="K39" s="3">
        <f t="shared" si="3"/>
        <v>36610</v>
      </c>
      <c r="M39" s="1"/>
      <c r="P39" s="43"/>
      <c r="Q39" s="43"/>
    </row>
    <row r="40" spans="1:17">
      <c r="A40" s="3">
        <v>10</v>
      </c>
      <c r="B40" s="3">
        <v>36.367665764736749</v>
      </c>
      <c r="C40" s="3">
        <f t="shared" si="1"/>
        <v>36368</v>
      </c>
      <c r="D40" s="3"/>
      <c r="E40" s="3">
        <v>10</v>
      </c>
      <c r="F40" s="3">
        <v>36.059135489146385</v>
      </c>
      <c r="G40" s="3">
        <f t="shared" si="2"/>
        <v>36059</v>
      </c>
      <c r="I40" s="3">
        <v>10</v>
      </c>
      <c r="J40" s="3">
        <f t="shared" si="0"/>
        <v>36.213400626941564</v>
      </c>
      <c r="K40" s="3">
        <f t="shared" si="3"/>
        <v>36213</v>
      </c>
      <c r="M40" s="1"/>
      <c r="P40" s="43"/>
      <c r="Q40" s="43"/>
    </row>
    <row r="41" spans="1:17">
      <c r="A41" s="3">
        <v>7.5</v>
      </c>
      <c r="B41" s="3">
        <v>36.147663616882852</v>
      </c>
      <c r="C41" s="3">
        <f t="shared" si="1"/>
        <v>36148</v>
      </c>
      <c r="D41" s="3"/>
      <c r="E41" s="3">
        <v>7.5</v>
      </c>
      <c r="F41" s="3">
        <v>35.811743870809408</v>
      </c>
      <c r="G41" s="3">
        <f t="shared" si="2"/>
        <v>35812</v>
      </c>
      <c r="I41" s="3">
        <v>7.5</v>
      </c>
      <c r="J41" s="3">
        <f t="shared" si="0"/>
        <v>35.97970374384613</v>
      </c>
      <c r="K41" s="3">
        <f t="shared" si="3"/>
        <v>35980</v>
      </c>
      <c r="M41" s="1"/>
      <c r="P41" s="43"/>
      <c r="Q41" s="43"/>
    </row>
    <row r="42" spans="1:17">
      <c r="A42" s="3">
        <v>5</v>
      </c>
      <c r="B42" s="3">
        <v>35.669193542448625</v>
      </c>
      <c r="C42" s="3">
        <f t="shared" si="1"/>
        <v>35669</v>
      </c>
      <c r="D42" s="3"/>
      <c r="E42" s="3">
        <v>5</v>
      </c>
      <c r="F42" s="3">
        <v>35.27337189291142</v>
      </c>
      <c r="G42" s="3">
        <f t="shared" si="2"/>
        <v>35273</v>
      </c>
      <c r="I42" s="3">
        <v>5</v>
      </c>
      <c r="J42" s="3">
        <f t="shared" si="0"/>
        <v>35.471282717680026</v>
      </c>
      <c r="K42" s="3">
        <f t="shared" si="3"/>
        <v>35471</v>
      </c>
      <c r="M42" s="1"/>
      <c r="P42" s="43"/>
      <c r="Q42" s="43"/>
    </row>
    <row r="43" spans="1:17">
      <c r="A43" s="3">
        <v>2.5</v>
      </c>
      <c r="B43" s="3">
        <v>35.003974682278418</v>
      </c>
      <c r="C43" s="3">
        <f t="shared" si="1"/>
        <v>35004</v>
      </c>
      <c r="D43" s="3"/>
      <c r="E43" s="3">
        <v>2.5</v>
      </c>
      <c r="F43" s="3">
        <v>34.552804704586819</v>
      </c>
      <c r="G43" s="3">
        <f t="shared" si="2"/>
        <v>34553</v>
      </c>
      <c r="I43" s="3">
        <v>2.5</v>
      </c>
      <c r="J43" s="3">
        <f t="shared" si="0"/>
        <v>34.778389693432615</v>
      </c>
      <c r="K43" s="3">
        <f t="shared" si="3"/>
        <v>34778</v>
      </c>
      <c r="M43" s="1"/>
      <c r="P43" s="43"/>
      <c r="Q43" s="43"/>
    </row>
    <row r="44" spans="1:17">
      <c r="A44" s="3">
        <v>0</v>
      </c>
      <c r="B44" s="3">
        <v>30</v>
      </c>
      <c r="C44" s="3">
        <f t="shared" si="1"/>
        <v>30000</v>
      </c>
      <c r="D44" s="3"/>
      <c r="E44" s="3">
        <v>0</v>
      </c>
      <c r="F44" s="3">
        <v>30</v>
      </c>
      <c r="G44" s="3">
        <f t="shared" si="2"/>
        <v>30000</v>
      </c>
      <c r="I44" s="3">
        <v>0</v>
      </c>
      <c r="J44" s="3">
        <f t="shared" si="0"/>
        <v>30</v>
      </c>
      <c r="K44" s="3">
        <f t="shared" si="3"/>
        <v>30000</v>
      </c>
      <c r="M44" s="1"/>
      <c r="P44" s="43"/>
      <c r="Q44" s="43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2:Q44"/>
  <sheetViews>
    <sheetView workbookViewId="0"/>
  </sheetViews>
  <sheetFormatPr defaultRowHeight="16.5"/>
  <cols>
    <col min="15" max="15" width="9" style="43"/>
  </cols>
  <sheetData>
    <row r="2" spans="1:17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  <c r="Q2" s="43"/>
    </row>
    <row r="3" spans="1:17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  <c r="M3" s="1"/>
    </row>
    <row r="4" spans="1:17">
      <c r="A4" s="3">
        <v>100</v>
      </c>
      <c r="B4" s="3">
        <v>41.878159999999994</v>
      </c>
      <c r="C4" s="3">
        <f>ROUND(B4*1000, 0)</f>
        <v>41878</v>
      </c>
      <c r="D4" s="3"/>
      <c r="E4" s="3">
        <v>100</v>
      </c>
      <c r="F4" s="3">
        <v>41.882793333333325</v>
      </c>
      <c r="G4" s="3">
        <f>ROUND(F4*1000, 0)</f>
        <v>41883</v>
      </c>
      <c r="H4" s="3"/>
      <c r="I4" s="3">
        <v>100</v>
      </c>
      <c r="J4" s="3">
        <f t="shared" ref="J4:J44" si="0">(B4+F4)/2</f>
        <v>41.880476666666659</v>
      </c>
      <c r="K4" s="3">
        <f>ROUND(J4*1000, 0)</f>
        <v>41880</v>
      </c>
      <c r="M4" s="1"/>
      <c r="P4" s="43"/>
      <c r="Q4" s="43"/>
    </row>
    <row r="5" spans="1:17">
      <c r="A5" s="3">
        <v>97.5</v>
      </c>
      <c r="B5" s="3">
        <v>41.716190602897825</v>
      </c>
      <c r="C5" s="3">
        <f t="shared" ref="C5:C44" si="1">ROUND(B5*1000, 0)</f>
        <v>41716</v>
      </c>
      <c r="D5" s="3"/>
      <c r="E5" s="3">
        <v>97.5</v>
      </c>
      <c r="F5" s="3">
        <v>41.699332073028124</v>
      </c>
      <c r="G5" s="3">
        <f t="shared" ref="G5:G44" si="2">ROUND(F5*1000, 0)</f>
        <v>41699</v>
      </c>
      <c r="I5" s="3">
        <v>97.5</v>
      </c>
      <c r="J5" s="3">
        <f t="shared" si="0"/>
        <v>41.707761337962978</v>
      </c>
      <c r="K5" s="3">
        <f t="shared" ref="K5:K44" si="3">ROUND(J5*1000, 0)</f>
        <v>41708</v>
      </c>
      <c r="M5" s="1"/>
      <c r="P5" s="43"/>
      <c r="Q5" s="43"/>
    </row>
    <row r="6" spans="1:17">
      <c r="A6" s="3">
        <v>95</v>
      </c>
      <c r="B6" s="3">
        <v>41.555750378255645</v>
      </c>
      <c r="C6" s="3">
        <f t="shared" si="1"/>
        <v>41556</v>
      </c>
      <c r="D6" s="3"/>
      <c r="E6" s="3">
        <v>95</v>
      </c>
      <c r="F6" s="3">
        <v>41.509530332262955</v>
      </c>
      <c r="G6" s="3">
        <f t="shared" si="2"/>
        <v>41510</v>
      </c>
      <c r="I6" s="3">
        <v>95</v>
      </c>
      <c r="J6" s="3">
        <f t="shared" si="0"/>
        <v>41.532640355259304</v>
      </c>
      <c r="K6" s="3">
        <f t="shared" si="3"/>
        <v>41533</v>
      </c>
      <c r="M6" s="1"/>
      <c r="P6" s="43"/>
      <c r="Q6" s="43"/>
    </row>
    <row r="7" spans="1:17">
      <c r="A7" s="3">
        <v>92.5</v>
      </c>
      <c r="B7" s="3">
        <v>41.414739909725519</v>
      </c>
      <c r="C7" s="3">
        <f t="shared" si="1"/>
        <v>41415</v>
      </c>
      <c r="D7" s="3"/>
      <c r="E7" s="3">
        <v>92.5</v>
      </c>
      <c r="F7" s="3">
        <v>41.337344910966443</v>
      </c>
      <c r="G7" s="3">
        <f t="shared" si="2"/>
        <v>41337</v>
      </c>
      <c r="I7" s="3">
        <v>92.5</v>
      </c>
      <c r="J7" s="3">
        <f t="shared" si="0"/>
        <v>41.376042410345981</v>
      </c>
      <c r="K7" s="3">
        <f t="shared" si="3"/>
        <v>41376</v>
      </c>
      <c r="M7" s="1"/>
      <c r="P7" s="43"/>
      <c r="Q7" s="43"/>
    </row>
    <row r="8" spans="1:17">
      <c r="A8" s="3">
        <v>90</v>
      </c>
      <c r="B8" s="3">
        <v>41.271344121124102</v>
      </c>
      <c r="C8" s="3">
        <f t="shared" si="1"/>
        <v>41271</v>
      </c>
      <c r="D8" s="3"/>
      <c r="E8" s="3">
        <v>90</v>
      </c>
      <c r="F8" s="3">
        <v>41.157745469026196</v>
      </c>
      <c r="G8" s="3">
        <f t="shared" si="2"/>
        <v>41158</v>
      </c>
      <c r="I8" s="3">
        <v>90</v>
      </c>
      <c r="J8" s="3">
        <f t="shared" si="0"/>
        <v>41.214544795075149</v>
      </c>
      <c r="K8" s="3">
        <f t="shared" si="3"/>
        <v>41215</v>
      </c>
      <c r="M8" s="1"/>
      <c r="P8" s="43"/>
      <c r="Q8" s="43"/>
    </row>
    <row r="9" spans="1:17">
      <c r="A9" s="3">
        <v>87.5</v>
      </c>
      <c r="B9" s="3">
        <v>41.140238519991158</v>
      </c>
      <c r="C9" s="3">
        <f t="shared" si="1"/>
        <v>41140</v>
      </c>
      <c r="D9" s="3"/>
      <c r="E9" s="3">
        <v>87.5</v>
      </c>
      <c r="F9" s="3">
        <v>40.911887972689065</v>
      </c>
      <c r="G9" s="3">
        <f t="shared" si="2"/>
        <v>40912</v>
      </c>
      <c r="I9" s="3">
        <v>87.5</v>
      </c>
      <c r="J9" s="3">
        <f t="shared" si="0"/>
        <v>41.026063246340115</v>
      </c>
      <c r="K9" s="3">
        <f t="shared" si="3"/>
        <v>41026</v>
      </c>
      <c r="M9" s="1"/>
      <c r="P9" s="43"/>
      <c r="Q9" s="43"/>
    </row>
    <row r="10" spans="1:17">
      <c r="A10" s="3">
        <v>85</v>
      </c>
      <c r="B10" s="3">
        <v>40.960607530701715</v>
      </c>
      <c r="C10" s="3">
        <f t="shared" si="1"/>
        <v>40961</v>
      </c>
      <c r="D10" s="3"/>
      <c r="E10" s="3">
        <v>85</v>
      </c>
      <c r="F10" s="3">
        <v>40.670431879251666</v>
      </c>
      <c r="G10" s="3">
        <f t="shared" si="2"/>
        <v>40670</v>
      </c>
      <c r="I10" s="3">
        <v>85</v>
      </c>
      <c r="J10" s="3">
        <f t="shared" si="0"/>
        <v>40.815519704976694</v>
      </c>
      <c r="K10" s="3">
        <f t="shared" si="3"/>
        <v>40816</v>
      </c>
      <c r="M10" s="1"/>
      <c r="P10" s="43"/>
      <c r="Q10" s="43"/>
    </row>
    <row r="11" spans="1:17">
      <c r="A11" s="3">
        <v>82.5</v>
      </c>
      <c r="B11" s="3">
        <v>40.755233497158308</v>
      </c>
      <c r="C11" s="3">
        <f t="shared" si="1"/>
        <v>40755</v>
      </c>
      <c r="D11" s="3"/>
      <c r="E11" s="3">
        <v>82.5</v>
      </c>
      <c r="F11" s="3">
        <v>40.441436644093898</v>
      </c>
      <c r="G11" s="3">
        <f t="shared" si="2"/>
        <v>40441</v>
      </c>
      <c r="I11" s="3">
        <v>82.5</v>
      </c>
      <c r="J11" s="3">
        <f t="shared" si="0"/>
        <v>40.598335070626106</v>
      </c>
      <c r="K11" s="3">
        <f t="shared" si="3"/>
        <v>40598</v>
      </c>
      <c r="M11" s="1"/>
      <c r="P11" s="43"/>
      <c r="Q11" s="43"/>
    </row>
    <row r="12" spans="1:17">
      <c r="A12" s="3">
        <v>80</v>
      </c>
      <c r="B12" s="3">
        <v>40.571323889879125</v>
      </c>
      <c r="C12" s="3">
        <f t="shared" si="1"/>
        <v>40571</v>
      </c>
      <c r="D12" s="3"/>
      <c r="E12" s="3">
        <v>80</v>
      </c>
      <c r="F12" s="3">
        <v>40.232045443786205</v>
      </c>
      <c r="G12" s="3">
        <f t="shared" si="2"/>
        <v>40232</v>
      </c>
      <c r="I12" s="3">
        <v>80</v>
      </c>
      <c r="J12" s="3">
        <f t="shared" si="0"/>
        <v>40.401684666832665</v>
      </c>
      <c r="K12" s="3">
        <f t="shared" si="3"/>
        <v>40402</v>
      </c>
      <c r="M12" s="1"/>
      <c r="P12" s="43"/>
      <c r="Q12" s="43"/>
    </row>
    <row r="13" spans="1:17">
      <c r="A13" s="3">
        <v>77.5</v>
      </c>
      <c r="B13" s="3">
        <v>40.403426719261866</v>
      </c>
      <c r="C13" s="3">
        <f t="shared" si="1"/>
        <v>40403</v>
      </c>
      <c r="D13" s="3"/>
      <c r="E13" s="3">
        <v>77.5</v>
      </c>
      <c r="F13" s="3">
        <v>40.038026395838394</v>
      </c>
      <c r="G13" s="3">
        <f t="shared" si="2"/>
        <v>40038</v>
      </c>
      <c r="I13" s="3">
        <v>77.5</v>
      </c>
      <c r="J13" s="3">
        <f t="shared" si="0"/>
        <v>40.22072655755013</v>
      </c>
      <c r="K13" s="3">
        <f t="shared" si="3"/>
        <v>40221</v>
      </c>
      <c r="M13" s="1"/>
      <c r="P13" s="43"/>
      <c r="Q13" s="43"/>
    </row>
    <row r="14" spans="1:17">
      <c r="A14" s="3">
        <v>75</v>
      </c>
      <c r="B14" s="3">
        <v>40.250908551587301</v>
      </c>
      <c r="C14" s="3">
        <f t="shared" si="1"/>
        <v>40251</v>
      </c>
      <c r="D14" s="3"/>
      <c r="E14" s="3">
        <v>75</v>
      </c>
      <c r="F14" s="3">
        <v>39.860197703325319</v>
      </c>
      <c r="G14" s="3">
        <f t="shared" si="2"/>
        <v>39860</v>
      </c>
      <c r="I14" s="3">
        <v>75</v>
      </c>
      <c r="J14" s="3">
        <f t="shared" si="0"/>
        <v>40.055553127456307</v>
      </c>
      <c r="K14" s="3">
        <f t="shared" si="3"/>
        <v>40056</v>
      </c>
      <c r="M14" s="1"/>
      <c r="P14" s="43"/>
      <c r="Q14" s="43"/>
    </row>
    <row r="15" spans="1:17">
      <c r="A15" s="3">
        <v>72.5</v>
      </c>
      <c r="B15" s="3">
        <v>40.103491416148124</v>
      </c>
      <c r="C15" s="3">
        <f t="shared" si="1"/>
        <v>40103</v>
      </c>
      <c r="D15" s="3"/>
      <c r="E15" s="3">
        <v>72.5</v>
      </c>
      <c r="F15" s="3">
        <v>39.689605200587465</v>
      </c>
      <c r="G15" s="3">
        <f t="shared" si="2"/>
        <v>39690</v>
      </c>
      <c r="I15" s="3">
        <v>72.5</v>
      </c>
      <c r="J15" s="3">
        <f t="shared" si="0"/>
        <v>39.896548308367798</v>
      </c>
      <c r="K15" s="3">
        <f t="shared" si="3"/>
        <v>39897</v>
      </c>
      <c r="M15" s="1"/>
      <c r="P15" s="43"/>
      <c r="Q15" s="43"/>
    </row>
    <row r="16" spans="1:17">
      <c r="A16" s="3">
        <v>70</v>
      </c>
      <c r="B16" s="3">
        <v>39.975588224667554</v>
      </c>
      <c r="C16" s="3">
        <f t="shared" si="1"/>
        <v>39976</v>
      </c>
      <c r="D16" s="3"/>
      <c r="E16" s="3">
        <v>70</v>
      </c>
      <c r="F16" s="3">
        <v>39.541376035289098</v>
      </c>
      <c r="G16" s="3">
        <f t="shared" si="2"/>
        <v>39541</v>
      </c>
      <c r="I16" s="3">
        <v>70</v>
      </c>
      <c r="J16" s="3">
        <f t="shared" si="0"/>
        <v>39.758482129978326</v>
      </c>
      <c r="K16" s="3">
        <f t="shared" si="3"/>
        <v>39758</v>
      </c>
      <c r="M16" s="1"/>
      <c r="P16" s="43"/>
      <c r="Q16" s="43"/>
    </row>
    <row r="17" spans="1:17">
      <c r="A17" s="3">
        <v>67.5</v>
      </c>
      <c r="B17" s="3">
        <v>39.857149356328762</v>
      </c>
      <c r="C17" s="3">
        <f t="shared" si="1"/>
        <v>39857</v>
      </c>
      <c r="D17" s="3"/>
      <c r="E17" s="3">
        <v>67.5</v>
      </c>
      <c r="F17" s="3">
        <v>39.405340232593062</v>
      </c>
      <c r="G17" s="3">
        <f t="shared" si="2"/>
        <v>39405</v>
      </c>
      <c r="I17" s="3">
        <v>67.5</v>
      </c>
      <c r="J17" s="3">
        <f t="shared" si="0"/>
        <v>39.631244794460912</v>
      </c>
      <c r="K17" s="3">
        <f t="shared" si="3"/>
        <v>39631</v>
      </c>
      <c r="M17" s="1"/>
      <c r="P17" s="43"/>
      <c r="Q17" s="43"/>
    </row>
    <row r="18" spans="1:17">
      <c r="A18" s="3">
        <v>65</v>
      </c>
      <c r="B18" s="3">
        <v>39.753702047231805</v>
      </c>
      <c r="C18" s="3">
        <f t="shared" si="1"/>
        <v>39754</v>
      </c>
      <c r="D18" s="3"/>
      <c r="E18" s="3">
        <v>65</v>
      </c>
      <c r="F18" s="3">
        <v>39.287694559563121</v>
      </c>
      <c r="G18" s="3">
        <f t="shared" si="2"/>
        <v>39288</v>
      </c>
      <c r="I18" s="3">
        <v>65</v>
      </c>
      <c r="J18" s="3">
        <f t="shared" si="0"/>
        <v>39.520698303397467</v>
      </c>
      <c r="K18" s="3">
        <f t="shared" si="3"/>
        <v>39521</v>
      </c>
      <c r="M18" s="1"/>
      <c r="P18" s="43"/>
      <c r="Q18" s="43"/>
    </row>
    <row r="19" spans="1:17">
      <c r="A19" s="3">
        <v>62.5</v>
      </c>
      <c r="B19" s="3">
        <v>39.672743042144447</v>
      </c>
      <c r="C19" s="3">
        <f t="shared" si="1"/>
        <v>39673</v>
      </c>
      <c r="D19" s="3"/>
      <c r="E19" s="3">
        <v>62.5</v>
      </c>
      <c r="F19" s="3">
        <v>39.195896710288814</v>
      </c>
      <c r="G19" s="3">
        <f t="shared" si="2"/>
        <v>39196</v>
      </c>
      <c r="I19" s="3">
        <v>62.5</v>
      </c>
      <c r="J19" s="3">
        <f t="shared" si="0"/>
        <v>39.434319876216634</v>
      </c>
      <c r="K19" s="3">
        <f t="shared" si="3"/>
        <v>39434</v>
      </c>
      <c r="M19" s="1"/>
      <c r="P19" s="43"/>
      <c r="Q19" s="43"/>
    </row>
    <row r="20" spans="1:17">
      <c r="A20" s="3">
        <v>60</v>
      </c>
      <c r="B20" s="3">
        <v>39.532192199109694</v>
      </c>
      <c r="C20" s="3">
        <f t="shared" si="1"/>
        <v>39532</v>
      </c>
      <c r="D20" s="3"/>
      <c r="E20" s="3">
        <v>60</v>
      </c>
      <c r="F20" s="3">
        <v>39.047170336086374</v>
      </c>
      <c r="G20" s="3">
        <f t="shared" si="2"/>
        <v>39047</v>
      </c>
      <c r="I20" s="3">
        <v>60</v>
      </c>
      <c r="J20" s="3">
        <f t="shared" si="0"/>
        <v>39.289681267598034</v>
      </c>
      <c r="K20" s="3">
        <f t="shared" si="3"/>
        <v>39290</v>
      </c>
      <c r="M20" s="1"/>
      <c r="P20" s="43"/>
      <c r="Q20" s="43"/>
    </row>
    <row r="21" spans="1:17">
      <c r="A21" s="3">
        <v>57.5</v>
      </c>
      <c r="B21" s="3">
        <v>39.454982906944444</v>
      </c>
      <c r="C21" s="3">
        <f t="shared" si="1"/>
        <v>39455</v>
      </c>
      <c r="D21" s="3"/>
      <c r="E21" s="3">
        <v>57.5</v>
      </c>
      <c r="F21" s="3">
        <v>38.964012462252974</v>
      </c>
      <c r="G21" s="3">
        <f t="shared" si="2"/>
        <v>38964</v>
      </c>
      <c r="I21" s="3">
        <v>57.5</v>
      </c>
      <c r="J21" s="3">
        <f t="shared" si="0"/>
        <v>39.209497684598709</v>
      </c>
      <c r="K21" s="3">
        <f t="shared" si="3"/>
        <v>39209</v>
      </c>
      <c r="M21" s="1"/>
      <c r="P21" s="43"/>
      <c r="Q21" s="43"/>
    </row>
    <row r="22" spans="1:17">
      <c r="A22" s="3">
        <v>55</v>
      </c>
      <c r="B22" s="3">
        <v>39.288579709866298</v>
      </c>
      <c r="C22" s="3">
        <f t="shared" si="1"/>
        <v>39289</v>
      </c>
      <c r="D22" s="3"/>
      <c r="E22" s="3">
        <v>55</v>
      </c>
      <c r="F22" s="3">
        <v>38.787975999436938</v>
      </c>
      <c r="G22" s="3">
        <f t="shared" si="2"/>
        <v>38788</v>
      </c>
      <c r="I22" s="3">
        <v>55</v>
      </c>
      <c r="J22" s="3">
        <f t="shared" si="0"/>
        <v>39.038277854651618</v>
      </c>
      <c r="K22" s="3">
        <f t="shared" si="3"/>
        <v>39038</v>
      </c>
      <c r="M22" s="1"/>
      <c r="P22" s="43"/>
      <c r="Q22" s="43"/>
    </row>
    <row r="23" spans="1:17">
      <c r="A23" s="3">
        <v>52.5</v>
      </c>
      <c r="B23" s="3">
        <v>39.227721595731985</v>
      </c>
      <c r="C23" s="3">
        <f t="shared" si="1"/>
        <v>39228</v>
      </c>
      <c r="D23" s="3"/>
      <c r="E23" s="3">
        <v>52.5</v>
      </c>
      <c r="F23" s="3">
        <v>38.706557502047417</v>
      </c>
      <c r="G23" s="3">
        <f t="shared" si="2"/>
        <v>38707</v>
      </c>
      <c r="I23" s="3">
        <v>52.5</v>
      </c>
      <c r="J23" s="3">
        <f t="shared" si="0"/>
        <v>38.967139548889705</v>
      </c>
      <c r="K23" s="3">
        <f t="shared" si="3"/>
        <v>38967</v>
      </c>
      <c r="M23" s="1"/>
      <c r="P23" s="43"/>
      <c r="Q23" s="43"/>
    </row>
    <row r="24" spans="1:17">
      <c r="A24" s="3">
        <v>50</v>
      </c>
      <c r="B24" s="3">
        <v>39.13623860003964</v>
      </c>
      <c r="C24" s="3">
        <f t="shared" si="1"/>
        <v>39136</v>
      </c>
      <c r="D24" s="3"/>
      <c r="E24" s="3">
        <v>50</v>
      </c>
      <c r="F24" s="3">
        <v>38.599014750750726</v>
      </c>
      <c r="G24" s="3">
        <f t="shared" si="2"/>
        <v>38599</v>
      </c>
      <c r="I24" s="3">
        <v>50</v>
      </c>
      <c r="J24" s="3">
        <f t="shared" si="0"/>
        <v>38.867626675395186</v>
      </c>
      <c r="K24" s="3">
        <f t="shared" si="3"/>
        <v>38868</v>
      </c>
      <c r="M24" s="1"/>
      <c r="P24" s="43"/>
      <c r="Q24" s="43"/>
    </row>
    <row r="25" spans="1:17">
      <c r="A25" s="3">
        <v>47.5</v>
      </c>
      <c r="B25" s="3">
        <v>39.109207753011049</v>
      </c>
      <c r="C25" s="3">
        <f t="shared" si="1"/>
        <v>39109</v>
      </c>
      <c r="D25" s="3"/>
      <c r="E25" s="3">
        <v>47.5</v>
      </c>
      <c r="F25" s="3">
        <v>38.565533413205038</v>
      </c>
      <c r="G25" s="3">
        <f t="shared" si="2"/>
        <v>38566</v>
      </c>
      <c r="I25" s="3">
        <v>47.5</v>
      </c>
      <c r="J25" s="3">
        <f t="shared" si="0"/>
        <v>38.83737058310804</v>
      </c>
      <c r="K25" s="3">
        <f t="shared" si="3"/>
        <v>38837</v>
      </c>
      <c r="M25" s="1"/>
      <c r="P25" s="43"/>
      <c r="Q25" s="43"/>
    </row>
    <row r="26" spans="1:17">
      <c r="A26" s="3">
        <v>45</v>
      </c>
      <c r="B26" s="3">
        <v>39.04517869026602</v>
      </c>
      <c r="C26" s="3">
        <f t="shared" si="1"/>
        <v>39045</v>
      </c>
      <c r="D26" s="3"/>
      <c r="E26" s="3">
        <v>45</v>
      </c>
      <c r="F26" s="3">
        <v>38.498265042141838</v>
      </c>
      <c r="G26" s="3">
        <f t="shared" si="2"/>
        <v>38498</v>
      </c>
      <c r="I26" s="3">
        <v>45</v>
      </c>
      <c r="J26" s="3">
        <f t="shared" si="0"/>
        <v>38.771721866203933</v>
      </c>
      <c r="K26" s="3">
        <f t="shared" si="3"/>
        <v>38772</v>
      </c>
      <c r="M26" s="1"/>
      <c r="P26" s="43"/>
      <c r="Q26" s="43"/>
    </row>
    <row r="27" spans="1:17">
      <c r="A27" s="3">
        <v>42.5</v>
      </c>
      <c r="B27" s="3">
        <v>39.011969088369817</v>
      </c>
      <c r="C27" s="3">
        <f t="shared" si="1"/>
        <v>39012</v>
      </c>
      <c r="D27" s="3"/>
      <c r="E27" s="3">
        <v>42.5</v>
      </c>
      <c r="F27" s="3">
        <v>38.462588338281705</v>
      </c>
      <c r="G27" s="3">
        <f t="shared" si="2"/>
        <v>38463</v>
      </c>
      <c r="I27" s="3">
        <v>42.5</v>
      </c>
      <c r="J27" s="3">
        <f t="shared" si="0"/>
        <v>38.737278713325765</v>
      </c>
      <c r="K27" s="3">
        <f t="shared" si="3"/>
        <v>38737</v>
      </c>
      <c r="M27" s="1"/>
      <c r="P27" s="43"/>
      <c r="Q27" s="43"/>
    </row>
    <row r="28" spans="1:17">
      <c r="A28" s="3">
        <v>40</v>
      </c>
      <c r="B28" s="3">
        <v>38.96976820281985</v>
      </c>
      <c r="C28" s="3">
        <f t="shared" si="1"/>
        <v>38970</v>
      </c>
      <c r="D28" s="3"/>
      <c r="E28" s="3">
        <v>40</v>
      </c>
      <c r="F28" s="3">
        <v>38.417897850617663</v>
      </c>
      <c r="G28" s="3">
        <f t="shared" si="2"/>
        <v>38418</v>
      </c>
      <c r="I28" s="3">
        <v>40</v>
      </c>
      <c r="J28" s="3">
        <f t="shared" si="0"/>
        <v>38.693833026718757</v>
      </c>
      <c r="K28" s="3">
        <f t="shared" si="3"/>
        <v>38694</v>
      </c>
      <c r="M28" s="1"/>
      <c r="P28" s="43"/>
      <c r="Q28" s="43"/>
    </row>
    <row r="29" spans="1:17">
      <c r="A29" s="3">
        <v>37.5</v>
      </c>
      <c r="B29" s="3">
        <v>38.942602562056742</v>
      </c>
      <c r="C29" s="3">
        <f t="shared" si="1"/>
        <v>38943</v>
      </c>
      <c r="D29" s="3"/>
      <c r="E29" s="3">
        <v>37.5</v>
      </c>
      <c r="F29" s="3">
        <v>38.386526327216203</v>
      </c>
      <c r="G29" s="3">
        <f t="shared" si="2"/>
        <v>38387</v>
      </c>
      <c r="I29" s="3">
        <v>37.5</v>
      </c>
      <c r="J29" s="3">
        <f t="shared" si="0"/>
        <v>38.664564444636468</v>
      </c>
      <c r="K29" s="3">
        <f t="shared" si="3"/>
        <v>38665</v>
      </c>
      <c r="M29" s="1"/>
      <c r="P29" s="43"/>
      <c r="Q29" s="43"/>
    </row>
    <row r="30" spans="1:17">
      <c r="A30" s="3">
        <v>35</v>
      </c>
      <c r="B30" s="3">
        <v>38.914305417245799</v>
      </c>
      <c r="C30" s="3">
        <f t="shared" si="1"/>
        <v>38914</v>
      </c>
      <c r="D30" s="3"/>
      <c r="E30" s="3">
        <v>35</v>
      </c>
      <c r="F30" s="3">
        <v>38.351850325762136</v>
      </c>
      <c r="G30" s="3">
        <f t="shared" si="2"/>
        <v>38352</v>
      </c>
      <c r="I30" s="3">
        <v>35</v>
      </c>
      <c r="J30" s="3">
        <f t="shared" si="0"/>
        <v>38.633077871503971</v>
      </c>
      <c r="K30" s="3">
        <f t="shared" si="3"/>
        <v>38633</v>
      </c>
      <c r="M30" s="1"/>
      <c r="P30" s="43"/>
      <c r="Q30" s="43"/>
    </row>
    <row r="31" spans="1:17">
      <c r="A31" s="3">
        <v>32.5</v>
      </c>
      <c r="B31" s="3">
        <v>38.886867598356176</v>
      </c>
      <c r="C31" s="3">
        <f t="shared" si="1"/>
        <v>38887</v>
      </c>
      <c r="D31" s="3"/>
      <c r="E31" s="3">
        <v>32.5</v>
      </c>
      <c r="F31" s="3">
        <v>38.315473064752247</v>
      </c>
      <c r="G31" s="3">
        <f t="shared" si="2"/>
        <v>38315</v>
      </c>
      <c r="I31" s="3">
        <v>32.5</v>
      </c>
      <c r="J31" s="3">
        <f t="shared" si="0"/>
        <v>38.601170331554215</v>
      </c>
      <c r="K31" s="3">
        <f t="shared" si="3"/>
        <v>38601</v>
      </c>
      <c r="M31" s="1"/>
      <c r="P31" s="43"/>
      <c r="Q31" s="43"/>
    </row>
    <row r="32" spans="1:17">
      <c r="A32" s="3">
        <v>30</v>
      </c>
      <c r="B32" s="3">
        <v>38.846095768862284</v>
      </c>
      <c r="C32" s="3">
        <f t="shared" si="1"/>
        <v>38846</v>
      </c>
      <c r="D32" s="3"/>
      <c r="E32" s="3">
        <v>30</v>
      </c>
      <c r="F32" s="3">
        <v>38.263254069069077</v>
      </c>
      <c r="G32" s="3">
        <f t="shared" si="2"/>
        <v>38263</v>
      </c>
      <c r="I32" s="3">
        <v>30</v>
      </c>
      <c r="J32" s="3">
        <f t="shared" si="0"/>
        <v>38.554674918965681</v>
      </c>
      <c r="K32" s="3">
        <f t="shared" si="3"/>
        <v>38555</v>
      </c>
      <c r="M32" s="1"/>
      <c r="P32" s="43"/>
      <c r="Q32" s="43"/>
    </row>
    <row r="33" spans="1:17">
      <c r="A33" s="3">
        <v>27.5</v>
      </c>
      <c r="B33" s="3">
        <v>38.787212700859769</v>
      </c>
      <c r="C33" s="3">
        <f t="shared" si="1"/>
        <v>38787</v>
      </c>
      <c r="D33" s="3"/>
      <c r="E33" s="3">
        <v>27.5</v>
      </c>
      <c r="F33" s="3">
        <v>38.193268138120217</v>
      </c>
      <c r="G33" s="3">
        <f t="shared" si="2"/>
        <v>38193</v>
      </c>
      <c r="I33" s="3">
        <v>27.5</v>
      </c>
      <c r="J33" s="3">
        <f t="shared" si="0"/>
        <v>38.490240419489993</v>
      </c>
      <c r="K33" s="3">
        <f t="shared" si="3"/>
        <v>38490</v>
      </c>
      <c r="M33" s="1"/>
      <c r="P33" s="43"/>
      <c r="Q33" s="43"/>
    </row>
    <row r="34" spans="1:17">
      <c r="A34" s="3">
        <v>25</v>
      </c>
      <c r="B34" s="3">
        <v>38.683959744204635</v>
      </c>
      <c r="C34" s="3">
        <f t="shared" si="1"/>
        <v>38684</v>
      </c>
      <c r="D34" s="3"/>
      <c r="E34" s="3">
        <v>25</v>
      </c>
      <c r="F34" s="3">
        <v>38.088360959687122</v>
      </c>
      <c r="G34" s="3">
        <f t="shared" si="2"/>
        <v>38088</v>
      </c>
      <c r="I34" s="3">
        <v>25</v>
      </c>
      <c r="J34" s="3">
        <f t="shared" si="0"/>
        <v>38.386160351945875</v>
      </c>
      <c r="K34" s="3">
        <f t="shared" si="3"/>
        <v>38386</v>
      </c>
      <c r="M34" s="1"/>
      <c r="P34" s="43"/>
      <c r="Q34" s="43"/>
    </row>
    <row r="35" spans="1:17">
      <c r="A35" s="3">
        <v>22.5</v>
      </c>
      <c r="B35" s="3">
        <v>38.549133994816629</v>
      </c>
      <c r="C35" s="3">
        <f t="shared" si="1"/>
        <v>38549</v>
      </c>
      <c r="D35" s="3"/>
      <c r="E35" s="3">
        <v>22.5</v>
      </c>
      <c r="F35" s="3">
        <v>37.992975746472979</v>
      </c>
      <c r="G35" s="3">
        <f t="shared" si="2"/>
        <v>37993</v>
      </c>
      <c r="I35" s="3">
        <v>22.5</v>
      </c>
      <c r="J35" s="3">
        <f t="shared" si="0"/>
        <v>38.271054870644804</v>
      </c>
      <c r="K35" s="3">
        <f t="shared" si="3"/>
        <v>38271</v>
      </c>
      <c r="M35" s="1"/>
      <c r="P35" s="43"/>
      <c r="Q35" s="43"/>
    </row>
    <row r="36" spans="1:17">
      <c r="A36" s="3">
        <v>20</v>
      </c>
      <c r="B36" s="3">
        <v>38.223139138131607</v>
      </c>
      <c r="C36" s="3">
        <f t="shared" si="1"/>
        <v>38223</v>
      </c>
      <c r="D36" s="3"/>
      <c r="E36" s="3">
        <v>20</v>
      </c>
      <c r="F36" s="3">
        <v>37.79553395833333</v>
      </c>
      <c r="G36" s="3">
        <f t="shared" si="2"/>
        <v>37796</v>
      </c>
      <c r="I36" s="3">
        <v>20</v>
      </c>
      <c r="J36" s="3">
        <f t="shared" si="0"/>
        <v>38.009336548232469</v>
      </c>
      <c r="K36" s="3">
        <f t="shared" si="3"/>
        <v>38009</v>
      </c>
      <c r="M36" s="1"/>
      <c r="P36" s="43"/>
      <c r="Q36" s="43"/>
    </row>
    <row r="37" spans="1:17">
      <c r="A37" s="3">
        <v>17.5</v>
      </c>
      <c r="B37" s="3">
        <v>37.749073018863832</v>
      </c>
      <c r="C37" s="3">
        <f t="shared" si="1"/>
        <v>37749</v>
      </c>
      <c r="D37" s="3"/>
      <c r="E37" s="3">
        <v>17.5</v>
      </c>
      <c r="F37" s="3">
        <v>37.459733465100044</v>
      </c>
      <c r="G37" s="3">
        <f t="shared" si="2"/>
        <v>37460</v>
      </c>
      <c r="I37" s="3">
        <v>17.5</v>
      </c>
      <c r="J37" s="3">
        <f t="shared" si="0"/>
        <v>37.604403241981942</v>
      </c>
      <c r="K37" s="3">
        <f t="shared" si="3"/>
        <v>37604</v>
      </c>
      <c r="M37" s="1"/>
      <c r="P37" s="43"/>
      <c r="Q37" s="43"/>
    </row>
    <row r="38" spans="1:17">
      <c r="A38" s="3">
        <v>15</v>
      </c>
      <c r="B38" s="3">
        <v>37.159694472321966</v>
      </c>
      <c r="C38" s="3">
        <f t="shared" si="1"/>
        <v>37160</v>
      </c>
      <c r="D38" s="3"/>
      <c r="E38" s="3">
        <v>15</v>
      </c>
      <c r="F38" s="3">
        <v>36.878647152402401</v>
      </c>
      <c r="G38" s="3">
        <f t="shared" si="2"/>
        <v>36879</v>
      </c>
      <c r="I38" s="3">
        <v>15</v>
      </c>
      <c r="J38" s="3">
        <f t="shared" si="0"/>
        <v>37.019170812362184</v>
      </c>
      <c r="K38" s="3">
        <f t="shared" si="3"/>
        <v>37019</v>
      </c>
      <c r="M38" s="1"/>
      <c r="P38" s="43"/>
      <c r="Q38" s="43"/>
    </row>
    <row r="39" spans="1:17">
      <c r="A39" s="3">
        <v>12.5</v>
      </c>
      <c r="B39" s="3">
        <v>36.857506507936499</v>
      </c>
      <c r="C39" s="3">
        <f t="shared" si="1"/>
        <v>36858</v>
      </c>
      <c r="D39" s="3"/>
      <c r="E39" s="3">
        <v>12.5</v>
      </c>
      <c r="F39" s="3">
        <v>36.53073151260503</v>
      </c>
      <c r="G39" s="3">
        <f t="shared" si="2"/>
        <v>36531</v>
      </c>
      <c r="I39" s="3">
        <v>12.5</v>
      </c>
      <c r="J39" s="3">
        <f t="shared" si="0"/>
        <v>36.694119010270768</v>
      </c>
      <c r="K39" s="3">
        <f t="shared" si="3"/>
        <v>36694</v>
      </c>
      <c r="M39" s="1"/>
      <c r="P39" s="43"/>
      <c r="Q39" s="43"/>
    </row>
    <row r="40" spans="1:17">
      <c r="A40" s="3">
        <v>10</v>
      </c>
      <c r="B40" s="3">
        <v>36.476664056782695</v>
      </c>
      <c r="C40" s="3">
        <f t="shared" si="1"/>
        <v>36477</v>
      </c>
      <c r="D40" s="3"/>
      <c r="E40" s="3">
        <v>10</v>
      </c>
      <c r="F40" s="3">
        <v>36.116712068593934</v>
      </c>
      <c r="G40" s="3">
        <f t="shared" si="2"/>
        <v>36117</v>
      </c>
      <c r="I40" s="3">
        <v>10</v>
      </c>
      <c r="J40" s="3">
        <f t="shared" si="0"/>
        <v>36.296688062688318</v>
      </c>
      <c r="K40" s="3">
        <f t="shared" si="3"/>
        <v>36297</v>
      </c>
      <c r="M40" s="1"/>
      <c r="P40" s="43"/>
      <c r="Q40" s="43"/>
    </row>
    <row r="41" spans="1:17">
      <c r="A41" s="3">
        <v>7.5</v>
      </c>
      <c r="B41" s="3">
        <v>36.253743586259489</v>
      </c>
      <c r="C41" s="3">
        <f t="shared" si="1"/>
        <v>36254</v>
      </c>
      <c r="D41" s="3"/>
      <c r="E41" s="3">
        <v>7.5</v>
      </c>
      <c r="F41" s="3">
        <v>35.861837215840467</v>
      </c>
      <c r="G41" s="3">
        <f t="shared" si="2"/>
        <v>35862</v>
      </c>
      <c r="I41" s="3">
        <v>7.5</v>
      </c>
      <c r="J41" s="3">
        <f t="shared" si="0"/>
        <v>36.057790401049978</v>
      </c>
      <c r="K41" s="3">
        <f t="shared" si="3"/>
        <v>36058</v>
      </c>
      <c r="M41" s="1"/>
      <c r="P41" s="43"/>
      <c r="Q41" s="43"/>
    </row>
    <row r="42" spans="1:17">
      <c r="A42" s="3">
        <v>5</v>
      </c>
      <c r="B42" s="3">
        <v>35.753882325784446</v>
      </c>
      <c r="C42" s="3">
        <f t="shared" si="1"/>
        <v>35754</v>
      </c>
      <c r="D42" s="3"/>
      <c r="E42" s="3">
        <v>5</v>
      </c>
      <c r="F42" s="3">
        <v>35.29209040132438</v>
      </c>
      <c r="G42" s="3">
        <f t="shared" si="2"/>
        <v>35292</v>
      </c>
      <c r="I42" s="3">
        <v>5</v>
      </c>
      <c r="J42" s="3">
        <f t="shared" si="0"/>
        <v>35.522986363554409</v>
      </c>
      <c r="K42" s="3">
        <f t="shared" si="3"/>
        <v>35523</v>
      </c>
      <c r="M42" s="1"/>
      <c r="P42" s="43"/>
      <c r="Q42" s="43"/>
    </row>
    <row r="43" spans="1:17">
      <c r="A43" s="3">
        <v>2.5</v>
      </c>
      <c r="B43" s="3">
        <v>35.079197711748122</v>
      </c>
      <c r="C43" s="3">
        <f t="shared" si="1"/>
        <v>35079</v>
      </c>
      <c r="D43" s="3"/>
      <c r="E43" s="3">
        <v>2.5</v>
      </c>
      <c r="F43" s="3">
        <v>34.552832737774587</v>
      </c>
      <c r="G43" s="3">
        <f t="shared" si="2"/>
        <v>34553</v>
      </c>
      <c r="I43" s="3">
        <v>2.5</v>
      </c>
      <c r="J43" s="3">
        <f t="shared" si="0"/>
        <v>34.816015224761358</v>
      </c>
      <c r="K43" s="3">
        <f t="shared" si="3"/>
        <v>34816</v>
      </c>
      <c r="M43" s="1"/>
      <c r="P43" s="43"/>
      <c r="Q43" s="43"/>
    </row>
    <row r="44" spans="1:17">
      <c r="A44" s="3">
        <v>0</v>
      </c>
      <c r="B44" s="3">
        <v>30</v>
      </c>
      <c r="C44" s="3">
        <f t="shared" si="1"/>
        <v>30000</v>
      </c>
      <c r="D44" s="3"/>
      <c r="E44" s="3">
        <v>0</v>
      </c>
      <c r="F44" s="3">
        <v>30</v>
      </c>
      <c r="G44" s="3">
        <f t="shared" si="2"/>
        <v>30000</v>
      </c>
      <c r="I44" s="3">
        <v>0</v>
      </c>
      <c r="J44" s="3">
        <f t="shared" si="0"/>
        <v>30</v>
      </c>
      <c r="K44" s="3">
        <f t="shared" si="3"/>
        <v>30000</v>
      </c>
      <c r="M44" s="1"/>
      <c r="P44" s="43"/>
      <c r="Q44" s="43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workbookViewId="0">
      <selection activeCell="G5" sqref="G5"/>
    </sheetView>
  </sheetViews>
  <sheetFormatPr defaultRowHeight="16.5"/>
  <sheetData>
    <row r="2" spans="1:11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1">
      <c r="A4" s="3">
        <v>100</v>
      </c>
      <c r="B4" s="3">
        <v>41.943791999999988</v>
      </c>
      <c r="C4" s="3">
        <f>ROUND(B4*1000, 0)</f>
        <v>41944</v>
      </c>
      <c r="D4" s="3"/>
      <c r="E4" s="3">
        <v>100</v>
      </c>
      <c r="F4" s="3">
        <v>41.94935199999999</v>
      </c>
      <c r="G4" s="3">
        <f>ROUND(F4*1000, 0)</f>
        <v>41949</v>
      </c>
      <c r="I4" s="3">
        <v>100</v>
      </c>
      <c r="J4" s="3">
        <f t="shared" ref="J4:J44" si="0">(B4+F4)/2</f>
        <v>41.946571999999989</v>
      </c>
      <c r="K4" s="3">
        <f>ROUND(J4*1000, 0)</f>
        <v>41947</v>
      </c>
    </row>
    <row r="5" spans="1:11">
      <c r="A5" s="3">
        <v>97.5</v>
      </c>
      <c r="B5" s="3">
        <v>41.748022473477391</v>
      </c>
      <c r="C5" s="3">
        <f t="shared" ref="C5:C44" si="1">ROUND(B5*1000, 0)</f>
        <v>41748</v>
      </c>
      <c r="D5" s="3"/>
      <c r="E5" s="3">
        <v>97.5</v>
      </c>
      <c r="F5" s="3">
        <v>41.72779223763375</v>
      </c>
      <c r="G5" s="3">
        <f t="shared" ref="G5:G44" si="2">ROUND(F5*1000, 0)</f>
        <v>41728</v>
      </c>
      <c r="I5" s="3">
        <v>97.5</v>
      </c>
      <c r="J5" s="3">
        <f t="shared" si="0"/>
        <v>41.737907355555571</v>
      </c>
      <c r="K5" s="3">
        <f t="shared" ref="K5:K44" si="3">ROUND(J5*1000, 0)</f>
        <v>41738</v>
      </c>
    </row>
    <row r="6" spans="1:11">
      <c r="A6" s="3">
        <v>95</v>
      </c>
      <c r="B6" s="3">
        <v>41.614055688563816</v>
      </c>
      <c r="C6" s="3">
        <f t="shared" si="1"/>
        <v>41614</v>
      </c>
      <c r="D6" s="3"/>
      <c r="E6" s="3">
        <v>95</v>
      </c>
      <c r="F6" s="3">
        <v>41.558591633372586</v>
      </c>
      <c r="G6" s="3">
        <f t="shared" si="2"/>
        <v>41559</v>
      </c>
      <c r="I6" s="3">
        <v>95</v>
      </c>
      <c r="J6" s="3">
        <f t="shared" si="0"/>
        <v>41.586323660968205</v>
      </c>
      <c r="K6" s="3">
        <f t="shared" si="3"/>
        <v>41586</v>
      </c>
    </row>
    <row r="7" spans="1:11">
      <c r="A7" s="3">
        <v>92.5</v>
      </c>
      <c r="B7" s="3">
        <v>41.493816265941057</v>
      </c>
      <c r="C7" s="3">
        <f t="shared" si="1"/>
        <v>41494</v>
      </c>
      <c r="D7" s="3"/>
      <c r="E7" s="3">
        <v>92.5</v>
      </c>
      <c r="F7" s="3">
        <v>41.40094226743016</v>
      </c>
      <c r="G7" s="3">
        <f t="shared" si="2"/>
        <v>41401</v>
      </c>
      <c r="I7" s="3">
        <v>92.5</v>
      </c>
      <c r="J7" s="3">
        <f t="shared" si="0"/>
        <v>41.447379266685608</v>
      </c>
      <c r="K7" s="3">
        <f t="shared" si="3"/>
        <v>41447</v>
      </c>
    </row>
    <row r="8" spans="1:11">
      <c r="A8" s="3">
        <v>90</v>
      </c>
      <c r="B8" s="3">
        <v>41.372352244959821</v>
      </c>
      <c r="C8" s="3">
        <f t="shared" si="1"/>
        <v>41372</v>
      </c>
      <c r="D8" s="3"/>
      <c r="E8" s="3">
        <v>90</v>
      </c>
      <c r="F8" s="3">
        <v>41.236033862442341</v>
      </c>
      <c r="G8" s="3">
        <f t="shared" si="2"/>
        <v>41236</v>
      </c>
      <c r="I8" s="3">
        <v>90</v>
      </c>
      <c r="J8" s="3">
        <f t="shared" si="0"/>
        <v>41.304193053701084</v>
      </c>
      <c r="K8" s="3">
        <f t="shared" si="3"/>
        <v>41304</v>
      </c>
    </row>
    <row r="9" spans="1:11">
      <c r="A9" s="3">
        <v>87.5</v>
      </c>
      <c r="B9" s="3">
        <v>41.262286223989392</v>
      </c>
      <c r="C9" s="3">
        <f t="shared" si="1"/>
        <v>41262</v>
      </c>
      <c r="D9" s="3"/>
      <c r="E9" s="3">
        <v>87.5</v>
      </c>
      <c r="F9" s="3">
        <v>40.988265567226883</v>
      </c>
      <c r="G9" s="3">
        <f t="shared" si="2"/>
        <v>40988</v>
      </c>
      <c r="I9" s="3">
        <v>87.5</v>
      </c>
      <c r="J9" s="3">
        <f t="shared" si="0"/>
        <v>41.125275895608141</v>
      </c>
      <c r="K9" s="3">
        <f t="shared" si="3"/>
        <v>41125</v>
      </c>
    </row>
    <row r="10" spans="1:11">
      <c r="A10" s="3">
        <v>85</v>
      </c>
      <c r="B10" s="3">
        <v>41.093604036842066</v>
      </c>
      <c r="C10" s="3">
        <f t="shared" si="1"/>
        <v>41094</v>
      </c>
      <c r="D10" s="3"/>
      <c r="E10" s="3">
        <v>85</v>
      </c>
      <c r="F10" s="3">
        <v>40.745393255102009</v>
      </c>
      <c r="G10" s="3">
        <f t="shared" si="2"/>
        <v>40745</v>
      </c>
      <c r="I10" s="3">
        <v>85</v>
      </c>
      <c r="J10" s="3">
        <f t="shared" si="0"/>
        <v>40.919498645972041</v>
      </c>
      <c r="K10" s="3">
        <f t="shared" si="3"/>
        <v>40919</v>
      </c>
    </row>
    <row r="11" spans="1:11">
      <c r="A11" s="3">
        <v>82.5</v>
      </c>
      <c r="B11" s="3">
        <v>40.888947238175575</v>
      </c>
      <c r="C11" s="3">
        <f t="shared" si="1"/>
        <v>40889</v>
      </c>
      <c r="D11" s="3"/>
      <c r="E11" s="3">
        <v>82.5</v>
      </c>
      <c r="F11" s="3">
        <v>40.512391014498284</v>
      </c>
      <c r="G11" s="3">
        <f t="shared" si="2"/>
        <v>40512</v>
      </c>
      <c r="I11" s="3">
        <v>82.5</v>
      </c>
      <c r="J11" s="3">
        <f t="shared" si="0"/>
        <v>40.700669126336933</v>
      </c>
      <c r="K11" s="3">
        <f t="shared" si="3"/>
        <v>40701</v>
      </c>
    </row>
    <row r="12" spans="1:11">
      <c r="A12" s="3">
        <v>80</v>
      </c>
      <c r="B12" s="3">
        <v>40.710823042854962</v>
      </c>
      <c r="C12" s="3">
        <f t="shared" si="1"/>
        <v>40711</v>
      </c>
      <c r="D12" s="3"/>
      <c r="E12" s="3">
        <v>80</v>
      </c>
      <c r="F12" s="3">
        <v>40.303688907543453</v>
      </c>
      <c r="G12" s="3">
        <f t="shared" si="2"/>
        <v>40304</v>
      </c>
      <c r="I12" s="3">
        <v>80</v>
      </c>
      <c r="J12" s="3">
        <f t="shared" si="0"/>
        <v>40.507255975199207</v>
      </c>
      <c r="K12" s="3">
        <f t="shared" si="3"/>
        <v>40507</v>
      </c>
    </row>
    <row r="13" spans="1:11">
      <c r="A13" s="3">
        <v>77.5</v>
      </c>
      <c r="B13" s="3">
        <v>40.547536187627855</v>
      </c>
      <c r="C13" s="3">
        <f t="shared" si="1"/>
        <v>40548</v>
      </c>
      <c r="D13" s="3"/>
      <c r="E13" s="3">
        <v>77.5</v>
      </c>
      <c r="F13" s="3">
        <v>40.109055799519695</v>
      </c>
      <c r="G13" s="3">
        <f t="shared" si="2"/>
        <v>40109</v>
      </c>
      <c r="I13" s="3">
        <v>77.5</v>
      </c>
      <c r="J13" s="3">
        <f t="shared" si="0"/>
        <v>40.328295993573775</v>
      </c>
      <c r="K13" s="3">
        <f t="shared" si="3"/>
        <v>40328</v>
      </c>
    </row>
    <row r="14" spans="1:11">
      <c r="A14" s="3">
        <v>75</v>
      </c>
      <c r="B14" s="3">
        <v>40.401590261904758</v>
      </c>
      <c r="C14" s="3">
        <f t="shared" si="1"/>
        <v>40402</v>
      </c>
      <c r="D14" s="3"/>
      <c r="E14" s="3">
        <v>75</v>
      </c>
      <c r="F14" s="3">
        <v>39.932737243990381</v>
      </c>
      <c r="G14" s="3">
        <f t="shared" si="2"/>
        <v>39933</v>
      </c>
      <c r="I14" s="3">
        <v>75</v>
      </c>
      <c r="J14" s="3">
        <f t="shared" si="0"/>
        <v>40.167163752947573</v>
      </c>
      <c r="K14" s="3">
        <f t="shared" si="3"/>
        <v>40167</v>
      </c>
    </row>
    <row r="15" spans="1:11">
      <c r="A15" s="3">
        <v>72.5</v>
      </c>
      <c r="B15" s="3">
        <v>40.2587967032688</v>
      </c>
      <c r="C15" s="3">
        <f t="shared" si="1"/>
        <v>40259</v>
      </c>
      <c r="D15" s="3"/>
      <c r="E15" s="3">
        <v>72.5</v>
      </c>
      <c r="F15" s="3">
        <v>39.762133244596015</v>
      </c>
      <c r="G15" s="3">
        <f t="shared" si="2"/>
        <v>39762</v>
      </c>
      <c r="I15" s="3">
        <v>72.5</v>
      </c>
      <c r="J15" s="3">
        <f t="shared" si="0"/>
        <v>40.010464973932407</v>
      </c>
      <c r="K15" s="3">
        <f t="shared" si="3"/>
        <v>40010</v>
      </c>
    </row>
    <row r="16" spans="1:11">
      <c r="A16" s="3">
        <v>70</v>
      </c>
      <c r="B16" s="3">
        <v>40.138479307101065</v>
      </c>
      <c r="C16" s="3">
        <f t="shared" si="1"/>
        <v>40138</v>
      </c>
      <c r="D16" s="3"/>
      <c r="E16" s="3">
        <v>70</v>
      </c>
      <c r="F16" s="3">
        <v>39.61742467984692</v>
      </c>
      <c r="G16" s="3">
        <f t="shared" si="2"/>
        <v>39617</v>
      </c>
      <c r="I16" s="3">
        <v>70</v>
      </c>
      <c r="J16" s="3">
        <f t="shared" si="0"/>
        <v>39.877951993473992</v>
      </c>
      <c r="K16" s="3">
        <f t="shared" si="3"/>
        <v>39878</v>
      </c>
    </row>
    <row r="17" spans="1:11">
      <c r="A17" s="3">
        <v>67.5</v>
      </c>
      <c r="B17" s="3">
        <v>40.025501102594511</v>
      </c>
      <c r="C17" s="3">
        <f t="shared" si="1"/>
        <v>40026</v>
      </c>
      <c r="D17" s="3"/>
      <c r="E17" s="3">
        <v>67.5</v>
      </c>
      <c r="F17" s="3">
        <v>39.48333015411167</v>
      </c>
      <c r="G17" s="3">
        <f t="shared" si="2"/>
        <v>39483</v>
      </c>
      <c r="I17" s="3">
        <v>67.5</v>
      </c>
      <c r="J17" s="3">
        <f t="shared" si="0"/>
        <v>39.754415628353087</v>
      </c>
      <c r="K17" s="3">
        <f t="shared" si="3"/>
        <v>39754</v>
      </c>
    </row>
    <row r="18" spans="1:11">
      <c r="A18" s="3">
        <v>65</v>
      </c>
      <c r="B18" s="3">
        <v>39.929936620102289</v>
      </c>
      <c r="C18" s="3">
        <f t="shared" si="1"/>
        <v>39930</v>
      </c>
      <c r="D18" s="3"/>
      <c r="E18" s="3">
        <v>65</v>
      </c>
      <c r="F18" s="3">
        <v>39.370727634899872</v>
      </c>
      <c r="G18" s="3">
        <f t="shared" si="2"/>
        <v>39371</v>
      </c>
      <c r="I18" s="3">
        <v>65</v>
      </c>
      <c r="J18" s="3">
        <f t="shared" si="0"/>
        <v>39.65033212750108</v>
      </c>
      <c r="K18" s="3">
        <f t="shared" si="3"/>
        <v>39650</v>
      </c>
    </row>
    <row r="19" spans="1:11">
      <c r="A19" s="3">
        <v>62.5</v>
      </c>
      <c r="B19" s="3">
        <v>39.853604150573332</v>
      </c>
      <c r="C19" s="3">
        <f t="shared" si="1"/>
        <v>39854</v>
      </c>
      <c r="D19" s="3"/>
      <c r="E19" s="3">
        <v>62.5</v>
      </c>
      <c r="F19" s="3">
        <v>39.281388552346577</v>
      </c>
      <c r="G19" s="3">
        <f t="shared" si="2"/>
        <v>39281</v>
      </c>
      <c r="I19" s="3">
        <v>62.5</v>
      </c>
      <c r="J19" s="3">
        <f t="shared" si="0"/>
        <v>39.567496351459951</v>
      </c>
      <c r="K19" s="3">
        <f t="shared" si="3"/>
        <v>39567</v>
      </c>
    </row>
    <row r="20" spans="1:11">
      <c r="A20" s="3">
        <v>60</v>
      </c>
      <c r="B20" s="3">
        <v>39.714210405468599</v>
      </c>
      <c r="C20" s="3">
        <f t="shared" si="1"/>
        <v>39714</v>
      </c>
      <c r="D20" s="3"/>
      <c r="E20" s="3">
        <v>60</v>
      </c>
      <c r="F20" s="3">
        <v>39.132184169840613</v>
      </c>
      <c r="G20" s="3">
        <f t="shared" si="2"/>
        <v>39132</v>
      </c>
      <c r="I20" s="3">
        <v>60</v>
      </c>
      <c r="J20" s="3">
        <f t="shared" si="0"/>
        <v>39.423197287654602</v>
      </c>
      <c r="K20" s="3">
        <f t="shared" si="3"/>
        <v>39423</v>
      </c>
    </row>
    <row r="21" spans="1:11">
      <c r="A21" s="3">
        <v>57.5</v>
      </c>
      <c r="B21" s="3">
        <v>39.65092480083333</v>
      </c>
      <c r="C21" s="3">
        <f t="shared" si="1"/>
        <v>39651</v>
      </c>
      <c r="D21" s="3"/>
      <c r="E21" s="3">
        <v>57.5</v>
      </c>
      <c r="F21" s="3">
        <v>39.061760267203567</v>
      </c>
      <c r="G21" s="3">
        <f t="shared" si="2"/>
        <v>39062</v>
      </c>
      <c r="I21" s="3">
        <v>57.5</v>
      </c>
      <c r="J21" s="3">
        <f t="shared" si="0"/>
        <v>39.356342534018452</v>
      </c>
      <c r="K21" s="3">
        <f t="shared" si="3"/>
        <v>39356</v>
      </c>
    </row>
    <row r="22" spans="1:11">
      <c r="A22" s="3">
        <v>55</v>
      </c>
      <c r="B22" s="3">
        <v>39.505428464339559</v>
      </c>
      <c r="C22" s="3">
        <f t="shared" si="1"/>
        <v>39505</v>
      </c>
      <c r="D22" s="3"/>
      <c r="E22" s="3">
        <v>55</v>
      </c>
      <c r="F22" s="3">
        <v>38.904704011824322</v>
      </c>
      <c r="G22" s="3">
        <f t="shared" si="2"/>
        <v>38905</v>
      </c>
      <c r="I22" s="3">
        <v>55</v>
      </c>
      <c r="J22" s="3">
        <f t="shared" si="0"/>
        <v>39.20506623808194</v>
      </c>
      <c r="K22" s="3">
        <f t="shared" si="3"/>
        <v>39205</v>
      </c>
    </row>
    <row r="23" spans="1:11">
      <c r="A23" s="3">
        <v>52.5</v>
      </c>
      <c r="B23" s="3">
        <v>39.463172529664369</v>
      </c>
      <c r="C23" s="3">
        <f t="shared" si="1"/>
        <v>39463</v>
      </c>
      <c r="D23" s="3"/>
      <c r="E23" s="3">
        <v>52.5</v>
      </c>
      <c r="F23" s="3">
        <v>38.83777561724289</v>
      </c>
      <c r="G23" s="3">
        <f t="shared" si="2"/>
        <v>38838</v>
      </c>
      <c r="I23" s="3">
        <v>52.5</v>
      </c>
      <c r="J23" s="3">
        <f t="shared" si="0"/>
        <v>39.15047407345363</v>
      </c>
      <c r="K23" s="3">
        <f t="shared" si="3"/>
        <v>39150</v>
      </c>
    </row>
    <row r="24" spans="1:11">
      <c r="A24" s="3">
        <v>50</v>
      </c>
      <c r="B24" s="3">
        <v>39.384486320047571</v>
      </c>
      <c r="C24" s="3">
        <f t="shared" si="1"/>
        <v>39384</v>
      </c>
      <c r="D24" s="3"/>
      <c r="E24" s="3">
        <v>50</v>
      </c>
      <c r="F24" s="3">
        <v>38.739817700900879</v>
      </c>
      <c r="G24" s="3">
        <f t="shared" si="2"/>
        <v>38740</v>
      </c>
      <c r="I24" s="3">
        <v>50</v>
      </c>
      <c r="J24" s="3">
        <f t="shared" si="0"/>
        <v>39.062152010474222</v>
      </c>
      <c r="K24" s="3">
        <f t="shared" si="3"/>
        <v>39062</v>
      </c>
    </row>
    <row r="25" spans="1:11">
      <c r="A25" s="3">
        <v>47.5</v>
      </c>
      <c r="B25" s="3">
        <v>39.363531793885635</v>
      </c>
      <c r="C25" s="3">
        <f t="shared" si="1"/>
        <v>39364</v>
      </c>
      <c r="D25" s="3"/>
      <c r="E25" s="3">
        <v>47.5</v>
      </c>
      <c r="F25" s="3">
        <v>38.711122586118421</v>
      </c>
      <c r="G25" s="3">
        <f t="shared" si="2"/>
        <v>38711</v>
      </c>
      <c r="I25" s="3">
        <v>47.5</v>
      </c>
      <c r="J25" s="3">
        <f t="shared" si="0"/>
        <v>39.037327190002031</v>
      </c>
      <c r="K25" s="3">
        <f t="shared" si="3"/>
        <v>39037</v>
      </c>
    </row>
    <row r="26" spans="1:11">
      <c r="A26" s="3">
        <v>45</v>
      </c>
      <c r="B26" s="3">
        <v>39.300909740819229</v>
      </c>
      <c r="C26" s="3">
        <f t="shared" si="1"/>
        <v>39301</v>
      </c>
      <c r="D26" s="3"/>
      <c r="E26" s="3">
        <v>45</v>
      </c>
      <c r="F26" s="3">
        <v>38.644613363070206</v>
      </c>
      <c r="G26" s="3">
        <f t="shared" si="2"/>
        <v>38645</v>
      </c>
      <c r="I26" s="3">
        <v>45</v>
      </c>
      <c r="J26" s="3">
        <f t="shared" si="0"/>
        <v>38.972761551944714</v>
      </c>
      <c r="K26" s="3">
        <f t="shared" si="3"/>
        <v>38973</v>
      </c>
    </row>
    <row r="27" spans="1:11">
      <c r="A27" s="3">
        <v>42.5</v>
      </c>
      <c r="B27" s="3">
        <v>39.265745718543783</v>
      </c>
      <c r="C27" s="3">
        <f t="shared" si="1"/>
        <v>39266</v>
      </c>
      <c r="D27" s="3"/>
      <c r="E27" s="3">
        <v>42.5</v>
      </c>
      <c r="F27" s="3">
        <v>38.606488818438052</v>
      </c>
      <c r="G27" s="3">
        <f t="shared" si="2"/>
        <v>38606</v>
      </c>
      <c r="I27" s="3">
        <v>42.5</v>
      </c>
      <c r="J27" s="3">
        <f t="shared" si="0"/>
        <v>38.936117268490918</v>
      </c>
      <c r="K27" s="3">
        <f t="shared" si="3"/>
        <v>38936</v>
      </c>
    </row>
    <row r="28" spans="1:11">
      <c r="A28" s="3">
        <v>40</v>
      </c>
      <c r="B28" s="3">
        <v>39.221324956224286</v>
      </c>
      <c r="C28" s="3">
        <f t="shared" si="1"/>
        <v>39221</v>
      </c>
      <c r="D28" s="3"/>
      <c r="E28" s="3">
        <v>40</v>
      </c>
      <c r="F28" s="3">
        <v>38.559080533581664</v>
      </c>
      <c r="G28" s="3">
        <f t="shared" si="2"/>
        <v>38559</v>
      </c>
      <c r="I28" s="3">
        <v>40</v>
      </c>
      <c r="J28" s="3">
        <f t="shared" si="0"/>
        <v>38.890202744902979</v>
      </c>
      <c r="K28" s="3">
        <f t="shared" si="3"/>
        <v>38890</v>
      </c>
    </row>
    <row r="29" spans="1:11">
      <c r="A29" s="3">
        <v>37.5</v>
      </c>
      <c r="B29" s="3">
        <v>39.191841824468092</v>
      </c>
      <c r="C29" s="3">
        <f t="shared" si="1"/>
        <v>39192</v>
      </c>
      <c r="D29" s="3"/>
      <c r="E29" s="3">
        <v>37.5</v>
      </c>
      <c r="F29" s="3">
        <v>38.524550342659445</v>
      </c>
      <c r="G29" s="3">
        <f t="shared" si="2"/>
        <v>38525</v>
      </c>
      <c r="I29" s="3">
        <v>37.5</v>
      </c>
      <c r="J29" s="3">
        <f t="shared" si="0"/>
        <v>38.858196083563769</v>
      </c>
      <c r="K29" s="3">
        <f t="shared" si="3"/>
        <v>38858</v>
      </c>
    </row>
    <row r="30" spans="1:11">
      <c r="A30" s="3">
        <v>35</v>
      </c>
      <c r="B30" s="3">
        <v>39.163072096294236</v>
      </c>
      <c r="C30" s="3">
        <f t="shared" si="1"/>
        <v>39163</v>
      </c>
      <c r="D30" s="3"/>
      <c r="E30" s="3">
        <v>35</v>
      </c>
      <c r="F30" s="3">
        <v>38.488125986513843</v>
      </c>
      <c r="G30" s="3">
        <f t="shared" si="2"/>
        <v>38488</v>
      </c>
      <c r="I30" s="3">
        <v>35</v>
      </c>
      <c r="J30" s="3">
        <f t="shared" si="0"/>
        <v>38.82559904140404</v>
      </c>
      <c r="K30" s="3">
        <f t="shared" si="3"/>
        <v>38826</v>
      </c>
    </row>
    <row r="31" spans="1:11">
      <c r="A31" s="3">
        <v>32.5</v>
      </c>
      <c r="B31" s="3">
        <v>39.134498930527414</v>
      </c>
      <c r="C31" s="3">
        <f t="shared" si="1"/>
        <v>39134</v>
      </c>
      <c r="D31" s="3"/>
      <c r="E31" s="3">
        <v>32.5</v>
      </c>
      <c r="F31" s="3">
        <v>38.448825490202701</v>
      </c>
      <c r="G31" s="3">
        <f t="shared" si="2"/>
        <v>38449</v>
      </c>
      <c r="I31" s="3">
        <v>32.5</v>
      </c>
      <c r="J31" s="3">
        <f t="shared" si="0"/>
        <v>38.791662210365061</v>
      </c>
      <c r="K31" s="3">
        <f t="shared" si="3"/>
        <v>38792</v>
      </c>
    </row>
    <row r="32" spans="1:11">
      <c r="A32" s="3">
        <v>30</v>
      </c>
      <c r="B32" s="3">
        <v>39.092127422634739</v>
      </c>
      <c r="C32" s="3">
        <f t="shared" si="1"/>
        <v>39092</v>
      </c>
      <c r="D32" s="3"/>
      <c r="E32" s="3">
        <v>30</v>
      </c>
      <c r="F32" s="3">
        <v>38.392717382882893</v>
      </c>
      <c r="G32" s="3">
        <f t="shared" si="2"/>
        <v>38393</v>
      </c>
      <c r="I32" s="3">
        <v>30</v>
      </c>
      <c r="J32" s="3">
        <f t="shared" si="0"/>
        <v>38.74242240275882</v>
      </c>
      <c r="K32" s="3">
        <f t="shared" si="3"/>
        <v>38742</v>
      </c>
    </row>
    <row r="33" spans="1:11">
      <c r="A33" s="3">
        <v>27.5</v>
      </c>
      <c r="B33" s="3">
        <v>39.033308937529775</v>
      </c>
      <c r="C33" s="3">
        <f t="shared" si="1"/>
        <v>39033</v>
      </c>
      <c r="D33" s="3"/>
      <c r="E33" s="3">
        <v>27.5</v>
      </c>
      <c r="F33" s="3">
        <v>38.320575462242317</v>
      </c>
      <c r="G33" s="3">
        <f t="shared" si="2"/>
        <v>38321</v>
      </c>
      <c r="I33" s="3">
        <v>27.5</v>
      </c>
      <c r="J33" s="3">
        <f t="shared" si="0"/>
        <v>38.676942199886042</v>
      </c>
      <c r="K33" s="3">
        <f t="shared" si="3"/>
        <v>38677</v>
      </c>
    </row>
    <row r="34" spans="1:11">
      <c r="A34" s="3">
        <v>25</v>
      </c>
      <c r="B34" s="3">
        <v>38.926251693045565</v>
      </c>
      <c r="C34" s="3">
        <f t="shared" si="1"/>
        <v>38926</v>
      </c>
      <c r="D34" s="3"/>
      <c r="E34" s="3">
        <v>25</v>
      </c>
      <c r="F34" s="3">
        <v>38.21153315162455</v>
      </c>
      <c r="G34" s="3">
        <f t="shared" si="2"/>
        <v>38212</v>
      </c>
      <c r="I34" s="3">
        <v>25</v>
      </c>
      <c r="J34" s="3">
        <f t="shared" si="0"/>
        <v>38.568892422335054</v>
      </c>
      <c r="K34" s="3">
        <f t="shared" si="3"/>
        <v>38569</v>
      </c>
    </row>
    <row r="35" spans="1:11">
      <c r="A35" s="3">
        <v>22.5</v>
      </c>
      <c r="B35" s="3">
        <v>38.79383238911069</v>
      </c>
      <c r="C35" s="3">
        <f t="shared" si="1"/>
        <v>38794</v>
      </c>
      <c r="D35" s="3"/>
      <c r="E35" s="3">
        <v>22.5</v>
      </c>
      <c r="F35" s="3">
        <v>38.126442491098317</v>
      </c>
      <c r="G35" s="3">
        <f t="shared" si="2"/>
        <v>38126</v>
      </c>
      <c r="I35" s="3">
        <v>22.5</v>
      </c>
      <c r="J35" s="3">
        <f t="shared" si="0"/>
        <v>38.460137440104504</v>
      </c>
      <c r="K35" s="3">
        <f t="shared" si="3"/>
        <v>38460</v>
      </c>
    </row>
    <row r="36" spans="1:11">
      <c r="A36" s="3">
        <v>20</v>
      </c>
      <c r="B36" s="3">
        <v>38.44411071575793</v>
      </c>
      <c r="C36" s="3">
        <f t="shared" si="1"/>
        <v>38444</v>
      </c>
      <c r="D36" s="3"/>
      <c r="E36" s="3">
        <v>20</v>
      </c>
      <c r="F36" s="3">
        <v>37.930984499999994</v>
      </c>
      <c r="G36" s="3">
        <f t="shared" si="2"/>
        <v>37931</v>
      </c>
      <c r="I36" s="3">
        <v>20</v>
      </c>
      <c r="J36" s="3">
        <f t="shared" si="0"/>
        <v>38.187547607878962</v>
      </c>
      <c r="K36" s="3">
        <f t="shared" si="3"/>
        <v>38188</v>
      </c>
    </row>
    <row r="37" spans="1:11">
      <c r="A37" s="3">
        <v>17.5</v>
      </c>
      <c r="B37" s="3">
        <v>37.931481372636597</v>
      </c>
      <c r="C37" s="3">
        <f t="shared" si="1"/>
        <v>37931</v>
      </c>
      <c r="D37" s="3"/>
      <c r="E37" s="3">
        <v>17.5</v>
      </c>
      <c r="F37" s="3">
        <v>37.584273908120053</v>
      </c>
      <c r="G37" s="3">
        <f t="shared" si="2"/>
        <v>37584</v>
      </c>
      <c r="I37" s="3">
        <v>17.5</v>
      </c>
      <c r="J37" s="3">
        <f t="shared" si="0"/>
        <v>37.757877640378325</v>
      </c>
      <c r="K37" s="3">
        <f t="shared" si="3"/>
        <v>37758</v>
      </c>
    </row>
    <row r="38" spans="1:11">
      <c r="A38" s="3">
        <v>15</v>
      </c>
      <c r="B38" s="3">
        <v>37.307508366786358</v>
      </c>
      <c r="C38" s="3">
        <f t="shared" si="1"/>
        <v>37308</v>
      </c>
      <c r="D38" s="3"/>
      <c r="E38" s="3">
        <v>15</v>
      </c>
      <c r="F38" s="3">
        <v>36.970251582882881</v>
      </c>
      <c r="G38" s="3">
        <f t="shared" si="2"/>
        <v>36970</v>
      </c>
      <c r="I38" s="3">
        <v>15</v>
      </c>
      <c r="J38" s="3">
        <f t="shared" si="0"/>
        <v>37.138879974834623</v>
      </c>
      <c r="K38" s="3">
        <f t="shared" si="3"/>
        <v>37139</v>
      </c>
    </row>
    <row r="39" spans="1:11">
      <c r="A39" s="3">
        <v>12.5</v>
      </c>
      <c r="B39" s="3">
        <v>37.007382809523797</v>
      </c>
      <c r="C39" s="3">
        <f t="shared" si="1"/>
        <v>37007</v>
      </c>
      <c r="D39" s="3"/>
      <c r="E39" s="3">
        <v>12.5</v>
      </c>
      <c r="F39" s="3">
        <v>36.615252815126041</v>
      </c>
      <c r="G39" s="3">
        <f t="shared" si="2"/>
        <v>36615</v>
      </c>
      <c r="I39" s="3">
        <v>12.5</v>
      </c>
      <c r="J39" s="3">
        <f t="shared" si="0"/>
        <v>36.811317812324916</v>
      </c>
      <c r="K39" s="3">
        <f t="shared" si="3"/>
        <v>36811</v>
      </c>
    </row>
    <row r="40" spans="1:11">
      <c r="A40" s="3">
        <v>10</v>
      </c>
      <c r="B40" s="3">
        <v>36.629261665647022</v>
      </c>
      <c r="C40" s="3">
        <f t="shared" si="1"/>
        <v>36629</v>
      </c>
      <c r="D40" s="3"/>
      <c r="E40" s="3">
        <v>10</v>
      </c>
      <c r="F40" s="3">
        <v>36.197319279820512</v>
      </c>
      <c r="G40" s="3">
        <f t="shared" si="2"/>
        <v>36197</v>
      </c>
      <c r="I40" s="3">
        <v>10</v>
      </c>
      <c r="J40" s="3">
        <f t="shared" si="0"/>
        <v>36.413290472733763</v>
      </c>
      <c r="K40" s="3">
        <f t="shared" si="3"/>
        <v>36413</v>
      </c>
    </row>
    <row r="41" spans="1:11">
      <c r="A41" s="3">
        <v>7.5</v>
      </c>
      <c r="B41" s="3">
        <v>36.402255543386786</v>
      </c>
      <c r="C41" s="3">
        <f t="shared" si="1"/>
        <v>36402</v>
      </c>
      <c r="D41" s="3"/>
      <c r="E41" s="3">
        <v>7.5</v>
      </c>
      <c r="F41" s="3">
        <v>35.931967898883961</v>
      </c>
      <c r="G41" s="3">
        <f t="shared" si="2"/>
        <v>35932</v>
      </c>
      <c r="I41" s="3">
        <v>7.5</v>
      </c>
      <c r="J41" s="3">
        <f t="shared" si="0"/>
        <v>36.16711172113537</v>
      </c>
      <c r="K41" s="3">
        <f t="shared" si="3"/>
        <v>36167</v>
      </c>
    </row>
    <row r="42" spans="1:11">
      <c r="A42" s="3">
        <v>5</v>
      </c>
      <c r="B42" s="3">
        <v>35.872446622454596</v>
      </c>
      <c r="C42" s="3">
        <f t="shared" si="1"/>
        <v>35872</v>
      </c>
      <c r="D42" s="3"/>
      <c r="E42" s="3">
        <v>5</v>
      </c>
      <c r="F42" s="3">
        <v>35.318296313102515</v>
      </c>
      <c r="G42" s="3">
        <f t="shared" si="2"/>
        <v>35318</v>
      </c>
      <c r="I42" s="3">
        <v>5</v>
      </c>
      <c r="J42" s="3">
        <f t="shared" si="0"/>
        <v>35.595371467778556</v>
      </c>
      <c r="K42" s="3">
        <f t="shared" si="3"/>
        <v>35595</v>
      </c>
    </row>
    <row r="43" spans="1:11">
      <c r="A43" s="3">
        <v>2.5</v>
      </c>
      <c r="B43" s="3">
        <v>35.184509953005701</v>
      </c>
      <c r="C43" s="3">
        <f t="shared" si="1"/>
        <v>35185</v>
      </c>
      <c r="D43" s="3"/>
      <c r="E43" s="3">
        <v>2.5</v>
      </c>
      <c r="F43" s="3">
        <v>34.552871984237463</v>
      </c>
      <c r="G43" s="3">
        <f t="shared" si="2"/>
        <v>34553</v>
      </c>
      <c r="I43" s="3">
        <v>2.5</v>
      </c>
      <c r="J43" s="3">
        <f t="shared" si="0"/>
        <v>34.868690968621578</v>
      </c>
      <c r="K43" s="3">
        <f t="shared" si="3"/>
        <v>34869</v>
      </c>
    </row>
    <row r="44" spans="1:11">
      <c r="A44" s="3">
        <v>0</v>
      </c>
      <c r="B44" s="3">
        <v>30</v>
      </c>
      <c r="C44" s="3">
        <f t="shared" si="1"/>
        <v>30000</v>
      </c>
      <c r="D44" s="3"/>
      <c r="E44" s="3">
        <v>0</v>
      </c>
      <c r="F44" s="3">
        <v>30</v>
      </c>
      <c r="G44" s="3">
        <f t="shared" si="2"/>
        <v>30000</v>
      </c>
      <c r="I44" s="3">
        <v>0</v>
      </c>
      <c r="J44" s="3">
        <f t="shared" si="0"/>
        <v>30</v>
      </c>
      <c r="K44" s="3">
        <f t="shared" si="3"/>
        <v>30000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workbookViewId="0">
      <selection activeCell="N16" sqref="N16"/>
    </sheetView>
  </sheetViews>
  <sheetFormatPr defaultRowHeight="16.5"/>
  <sheetData>
    <row r="2" spans="1:11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1">
      <c r="A4" s="3">
        <v>100</v>
      </c>
      <c r="B4" s="3">
        <v>41.96723999999999</v>
      </c>
      <c r="C4" s="3">
        <f>ROUND(B4*1000, 0)</f>
        <v>41967</v>
      </c>
      <c r="D4" s="3"/>
      <c r="E4" s="3">
        <v>100</v>
      </c>
      <c r="F4" s="3">
        <v>41.974189999999993</v>
      </c>
      <c r="G4" s="3">
        <f>ROUND(F4*1000, 0)</f>
        <v>41974</v>
      </c>
      <c r="I4" s="3">
        <v>100</v>
      </c>
      <c r="J4" s="3">
        <f t="shared" ref="J4:J44" si="0">(B4+F4)/2</f>
        <v>41.970714999999991</v>
      </c>
      <c r="K4" s="3">
        <f>ROUND(J4*1000, 0)</f>
        <v>41971</v>
      </c>
    </row>
    <row r="5" spans="1:11">
      <c r="A5" s="3">
        <v>97.5</v>
      </c>
      <c r="B5" s="3">
        <v>41.79577027934674</v>
      </c>
      <c r="C5" s="3">
        <f t="shared" ref="C5:C44" si="1">ROUND(B5*1000, 0)</f>
        <v>41796</v>
      </c>
      <c r="D5" s="3"/>
      <c r="E5" s="3">
        <v>97.5</v>
      </c>
      <c r="F5" s="3">
        <v>41.770482484542192</v>
      </c>
      <c r="G5" s="3">
        <f t="shared" ref="G5:G44" si="2">ROUND(F5*1000, 0)</f>
        <v>41770</v>
      </c>
      <c r="I5" s="3">
        <v>97.5</v>
      </c>
      <c r="J5" s="3">
        <f t="shared" si="0"/>
        <v>41.78312638194447</v>
      </c>
      <c r="K5" s="3">
        <f t="shared" ref="K5:K44" si="3">ROUND(J5*1000, 0)</f>
        <v>41783</v>
      </c>
    </row>
    <row r="6" spans="1:11">
      <c r="A6" s="3">
        <v>95</v>
      </c>
      <c r="B6" s="3">
        <v>41.701513654026073</v>
      </c>
      <c r="C6" s="3">
        <f t="shared" si="1"/>
        <v>41702</v>
      </c>
      <c r="D6" s="3"/>
      <c r="E6" s="3">
        <v>95</v>
      </c>
      <c r="F6" s="3">
        <v>41.632183585037041</v>
      </c>
      <c r="G6" s="3">
        <f t="shared" si="2"/>
        <v>41632</v>
      </c>
      <c r="I6" s="3">
        <v>95</v>
      </c>
      <c r="J6" s="3">
        <f t="shared" si="0"/>
        <v>41.666848619531557</v>
      </c>
      <c r="K6" s="3">
        <f t="shared" si="3"/>
        <v>41667</v>
      </c>
    </row>
    <row r="7" spans="1:11">
      <c r="A7" s="3">
        <v>92.5</v>
      </c>
      <c r="B7" s="3">
        <v>41.612430800264356</v>
      </c>
      <c r="C7" s="3">
        <f t="shared" si="1"/>
        <v>41612</v>
      </c>
      <c r="D7" s="3"/>
      <c r="E7" s="3">
        <v>92.5</v>
      </c>
      <c r="F7" s="3">
        <v>41.496338302125736</v>
      </c>
      <c r="G7" s="3">
        <f t="shared" si="2"/>
        <v>41496</v>
      </c>
      <c r="I7" s="3">
        <v>92.5</v>
      </c>
      <c r="J7" s="3">
        <f t="shared" si="0"/>
        <v>41.554384551195042</v>
      </c>
      <c r="K7" s="3">
        <f t="shared" si="3"/>
        <v>41554</v>
      </c>
    </row>
    <row r="8" spans="1:11">
      <c r="A8" s="3">
        <v>90</v>
      </c>
      <c r="B8" s="3">
        <v>41.523864430713402</v>
      </c>
      <c r="C8" s="3">
        <f t="shared" si="1"/>
        <v>41524</v>
      </c>
      <c r="D8" s="3"/>
      <c r="E8" s="3">
        <v>90</v>
      </c>
      <c r="F8" s="3">
        <v>41.353466452566551</v>
      </c>
      <c r="G8" s="3">
        <f t="shared" si="2"/>
        <v>41353</v>
      </c>
      <c r="I8" s="3">
        <v>90</v>
      </c>
      <c r="J8" s="3">
        <f t="shared" si="0"/>
        <v>41.438665441639976</v>
      </c>
      <c r="K8" s="3">
        <f t="shared" si="3"/>
        <v>41439</v>
      </c>
    </row>
    <row r="9" spans="1:11">
      <c r="A9" s="3">
        <v>87.5</v>
      </c>
      <c r="B9" s="3">
        <v>41.445357779986743</v>
      </c>
      <c r="C9" s="3">
        <f t="shared" si="1"/>
        <v>41445</v>
      </c>
      <c r="D9" s="3"/>
      <c r="E9" s="3">
        <v>87.5</v>
      </c>
      <c r="F9" s="3">
        <v>41.102831959033608</v>
      </c>
      <c r="G9" s="3">
        <f t="shared" si="2"/>
        <v>41103</v>
      </c>
      <c r="I9" s="3">
        <v>87.5</v>
      </c>
      <c r="J9" s="3">
        <f t="shared" si="0"/>
        <v>41.274094869510179</v>
      </c>
      <c r="K9" s="3">
        <f t="shared" si="3"/>
        <v>41274</v>
      </c>
    </row>
    <row r="10" spans="1:11">
      <c r="A10" s="3">
        <v>85</v>
      </c>
      <c r="B10" s="3">
        <v>41.293098796052597</v>
      </c>
      <c r="C10" s="3">
        <f t="shared" si="1"/>
        <v>41293</v>
      </c>
      <c r="D10" s="3"/>
      <c r="E10" s="3">
        <v>85</v>
      </c>
      <c r="F10" s="3">
        <v>40.85783531887752</v>
      </c>
      <c r="G10" s="3">
        <f t="shared" si="2"/>
        <v>40858</v>
      </c>
      <c r="I10" s="3">
        <v>85</v>
      </c>
      <c r="J10" s="3">
        <f t="shared" si="0"/>
        <v>41.075467057465062</v>
      </c>
      <c r="K10" s="3">
        <f t="shared" si="3"/>
        <v>41075</v>
      </c>
    </row>
    <row r="11" spans="1:11">
      <c r="A11" s="3">
        <v>82.5</v>
      </c>
      <c r="B11" s="3">
        <v>41.089517849701473</v>
      </c>
      <c r="C11" s="3">
        <f t="shared" si="1"/>
        <v>41090</v>
      </c>
      <c r="D11" s="3"/>
      <c r="E11" s="3">
        <v>82.5</v>
      </c>
      <c r="F11" s="3">
        <v>40.618822570104861</v>
      </c>
      <c r="G11" s="3">
        <f t="shared" si="2"/>
        <v>40619</v>
      </c>
      <c r="I11" s="3">
        <v>82.5</v>
      </c>
      <c r="J11" s="3">
        <f t="shared" si="0"/>
        <v>40.854170209903167</v>
      </c>
      <c r="K11" s="3">
        <f t="shared" si="3"/>
        <v>40854</v>
      </c>
    </row>
    <row r="12" spans="1:11">
      <c r="A12" s="3">
        <v>80</v>
      </c>
      <c r="B12" s="3">
        <v>40.920071772318714</v>
      </c>
      <c r="C12" s="3">
        <f t="shared" si="1"/>
        <v>40920</v>
      </c>
      <c r="D12" s="3"/>
      <c r="E12" s="3">
        <v>80</v>
      </c>
      <c r="F12" s="3">
        <v>40.411154103179328</v>
      </c>
      <c r="G12" s="3">
        <f t="shared" si="2"/>
        <v>40411</v>
      </c>
      <c r="I12" s="3">
        <v>80</v>
      </c>
      <c r="J12" s="3">
        <f t="shared" si="0"/>
        <v>40.665612937749017</v>
      </c>
      <c r="K12" s="3">
        <f t="shared" si="3"/>
        <v>40666</v>
      </c>
    </row>
    <row r="13" spans="1:11">
      <c r="A13" s="3">
        <v>77.5</v>
      </c>
      <c r="B13" s="3">
        <v>40.763700390176844</v>
      </c>
      <c r="C13" s="3">
        <f t="shared" si="1"/>
        <v>40764</v>
      </c>
      <c r="D13" s="3"/>
      <c r="E13" s="3">
        <v>77.5</v>
      </c>
      <c r="F13" s="3">
        <v>40.215599905041643</v>
      </c>
      <c r="G13" s="3">
        <f t="shared" si="2"/>
        <v>40216</v>
      </c>
      <c r="I13" s="3">
        <v>77.5</v>
      </c>
      <c r="J13" s="3">
        <f t="shared" si="0"/>
        <v>40.48965014760924</v>
      </c>
      <c r="K13" s="3">
        <f t="shared" si="3"/>
        <v>40490</v>
      </c>
    </row>
    <row r="14" spans="1:11">
      <c r="A14" s="3">
        <v>75</v>
      </c>
      <c r="B14" s="3">
        <v>40.62761282738095</v>
      </c>
      <c r="C14" s="3">
        <f t="shared" si="1"/>
        <v>40628</v>
      </c>
      <c r="D14" s="3"/>
      <c r="E14" s="3">
        <v>75</v>
      </c>
      <c r="F14" s="3">
        <v>40.041546554987981</v>
      </c>
      <c r="G14" s="3">
        <f t="shared" si="2"/>
        <v>40042</v>
      </c>
      <c r="I14" s="3">
        <v>75</v>
      </c>
      <c r="J14" s="3">
        <f t="shared" si="0"/>
        <v>40.334579691184466</v>
      </c>
      <c r="K14" s="3">
        <f t="shared" si="3"/>
        <v>40335</v>
      </c>
    </row>
    <row r="15" spans="1:11">
      <c r="A15" s="3">
        <v>72.5</v>
      </c>
      <c r="B15" s="3">
        <v>40.491754633949817</v>
      </c>
      <c r="C15" s="3">
        <f t="shared" si="1"/>
        <v>40492</v>
      </c>
      <c r="D15" s="3"/>
      <c r="E15" s="3">
        <v>72.5</v>
      </c>
      <c r="F15" s="3">
        <v>39.870925310608833</v>
      </c>
      <c r="G15" s="3">
        <f t="shared" si="2"/>
        <v>39871</v>
      </c>
      <c r="I15" s="3">
        <v>72.5</v>
      </c>
      <c r="J15" s="3">
        <f t="shared" si="0"/>
        <v>40.181339972279325</v>
      </c>
      <c r="K15" s="3">
        <f t="shared" si="3"/>
        <v>40181</v>
      </c>
    </row>
    <row r="16" spans="1:11">
      <c r="A16" s="3">
        <v>70</v>
      </c>
      <c r="B16" s="3">
        <v>40.382815930751335</v>
      </c>
      <c r="C16" s="3">
        <f t="shared" si="1"/>
        <v>40383</v>
      </c>
      <c r="D16" s="3"/>
      <c r="E16" s="3">
        <v>70</v>
      </c>
      <c r="F16" s="3">
        <v>39.731497646683657</v>
      </c>
      <c r="G16" s="3">
        <f t="shared" si="2"/>
        <v>39731</v>
      </c>
      <c r="I16" s="3">
        <v>70</v>
      </c>
      <c r="J16" s="3">
        <f t="shared" si="0"/>
        <v>40.057156788717492</v>
      </c>
      <c r="K16" s="3">
        <f t="shared" si="3"/>
        <v>40057</v>
      </c>
    </row>
    <row r="17" spans="1:11">
      <c r="A17" s="3">
        <v>67.5</v>
      </c>
      <c r="B17" s="3">
        <v>40.278028721993131</v>
      </c>
      <c r="C17" s="3">
        <f t="shared" si="1"/>
        <v>40278</v>
      </c>
      <c r="D17" s="3"/>
      <c r="E17" s="3">
        <v>67.5</v>
      </c>
      <c r="F17" s="3">
        <v>39.600315036389581</v>
      </c>
      <c r="G17" s="3">
        <f t="shared" si="2"/>
        <v>39600</v>
      </c>
      <c r="I17" s="3">
        <v>67.5</v>
      </c>
      <c r="J17" s="3">
        <f t="shared" si="0"/>
        <v>39.939171879191356</v>
      </c>
      <c r="K17" s="3">
        <f t="shared" si="3"/>
        <v>39939</v>
      </c>
    </row>
    <row r="18" spans="1:11">
      <c r="A18" s="3">
        <v>65</v>
      </c>
      <c r="B18" s="3">
        <v>40.194288479408016</v>
      </c>
      <c r="C18" s="3">
        <f t="shared" si="1"/>
        <v>40194</v>
      </c>
      <c r="D18" s="3"/>
      <c r="E18" s="3">
        <v>65</v>
      </c>
      <c r="F18" s="3">
        <v>39.495277247904994</v>
      </c>
      <c r="G18" s="3">
        <f t="shared" si="2"/>
        <v>39495</v>
      </c>
      <c r="I18" s="3">
        <v>65</v>
      </c>
      <c r="J18" s="3">
        <f t="shared" si="0"/>
        <v>39.844782863656505</v>
      </c>
      <c r="K18" s="3">
        <f t="shared" si="3"/>
        <v>39845</v>
      </c>
    </row>
    <row r="19" spans="1:11">
      <c r="A19" s="3">
        <v>62.5</v>
      </c>
      <c r="B19" s="3">
        <v>40.124895813216661</v>
      </c>
      <c r="C19" s="3">
        <f t="shared" si="1"/>
        <v>40125</v>
      </c>
      <c r="D19" s="3"/>
      <c r="E19" s="3">
        <v>62.5</v>
      </c>
      <c r="F19" s="3">
        <v>39.409626315433222</v>
      </c>
      <c r="G19" s="3">
        <f t="shared" si="2"/>
        <v>39410</v>
      </c>
      <c r="I19" s="3">
        <v>62.5</v>
      </c>
      <c r="J19" s="3">
        <f t="shared" si="0"/>
        <v>39.767261064324941</v>
      </c>
      <c r="K19" s="3">
        <f t="shared" si="3"/>
        <v>39767</v>
      </c>
    </row>
    <row r="20" spans="1:11">
      <c r="A20" s="3">
        <v>60</v>
      </c>
      <c r="B20" s="3">
        <v>39.987237715006955</v>
      </c>
      <c r="C20" s="3">
        <f t="shared" si="1"/>
        <v>39987</v>
      </c>
      <c r="D20" s="3"/>
      <c r="E20" s="3">
        <v>60</v>
      </c>
      <c r="F20" s="3">
        <v>39.259704920471975</v>
      </c>
      <c r="G20" s="3">
        <f t="shared" si="2"/>
        <v>39260</v>
      </c>
      <c r="I20" s="3">
        <v>60</v>
      </c>
      <c r="J20" s="3">
        <f t="shared" si="0"/>
        <v>39.623471317739465</v>
      </c>
      <c r="K20" s="3">
        <f t="shared" si="3"/>
        <v>39623</v>
      </c>
    </row>
    <row r="21" spans="1:11">
      <c r="A21" s="3">
        <v>57.5</v>
      </c>
      <c r="B21" s="3">
        <v>39.944837641666666</v>
      </c>
      <c r="C21" s="3">
        <f t="shared" si="1"/>
        <v>39945</v>
      </c>
      <c r="D21" s="3"/>
      <c r="E21" s="3">
        <v>57.5</v>
      </c>
      <c r="F21" s="3">
        <v>39.208381974629461</v>
      </c>
      <c r="G21" s="3">
        <f t="shared" si="2"/>
        <v>39208</v>
      </c>
      <c r="I21" s="3">
        <v>57.5</v>
      </c>
      <c r="J21" s="3">
        <f t="shared" si="0"/>
        <v>39.576609808148064</v>
      </c>
      <c r="K21" s="3">
        <f t="shared" si="3"/>
        <v>39577</v>
      </c>
    </row>
    <row r="22" spans="1:11">
      <c r="A22" s="3">
        <v>55</v>
      </c>
      <c r="B22" s="3">
        <v>39.830701596049451</v>
      </c>
      <c r="C22" s="3">
        <f t="shared" si="1"/>
        <v>39831</v>
      </c>
      <c r="D22" s="3"/>
      <c r="E22" s="3">
        <v>55</v>
      </c>
      <c r="F22" s="3">
        <v>39.079796030405404</v>
      </c>
      <c r="G22" s="3">
        <f t="shared" si="2"/>
        <v>39080</v>
      </c>
      <c r="I22" s="3">
        <v>55</v>
      </c>
      <c r="J22" s="3">
        <f t="shared" si="0"/>
        <v>39.455248813227428</v>
      </c>
      <c r="K22" s="3">
        <f t="shared" si="3"/>
        <v>39455</v>
      </c>
    </row>
    <row r="23" spans="1:11">
      <c r="A23" s="3">
        <v>52.5</v>
      </c>
      <c r="B23" s="3">
        <v>39.816348930562953</v>
      </c>
      <c r="C23" s="3">
        <f t="shared" si="1"/>
        <v>39816</v>
      </c>
      <c r="D23" s="3"/>
      <c r="E23" s="3">
        <v>52.5</v>
      </c>
      <c r="F23" s="3">
        <v>39.034602790036104</v>
      </c>
      <c r="G23" s="3">
        <f t="shared" si="2"/>
        <v>39035</v>
      </c>
      <c r="I23" s="3">
        <v>52.5</v>
      </c>
      <c r="J23" s="3">
        <f t="shared" si="0"/>
        <v>39.425475860299528</v>
      </c>
      <c r="K23" s="3">
        <f t="shared" si="3"/>
        <v>39425</v>
      </c>
    </row>
    <row r="24" spans="1:11">
      <c r="A24" s="3">
        <v>50</v>
      </c>
      <c r="B24" s="3">
        <v>39.756857900059465</v>
      </c>
      <c r="C24" s="3">
        <f t="shared" si="1"/>
        <v>39757</v>
      </c>
      <c r="D24" s="3"/>
      <c r="E24" s="3">
        <v>50</v>
      </c>
      <c r="F24" s="3">
        <v>38.951022126126105</v>
      </c>
      <c r="G24" s="3">
        <f t="shared" si="2"/>
        <v>38951</v>
      </c>
      <c r="I24" s="3">
        <v>50</v>
      </c>
      <c r="J24" s="3">
        <f t="shared" si="0"/>
        <v>39.353940013092782</v>
      </c>
      <c r="K24" s="3">
        <f t="shared" si="3"/>
        <v>39354</v>
      </c>
    </row>
    <row r="25" spans="1:11">
      <c r="A25" s="3">
        <v>47.5</v>
      </c>
      <c r="B25" s="3">
        <v>39.74501785519751</v>
      </c>
      <c r="C25" s="3">
        <f t="shared" si="1"/>
        <v>39745</v>
      </c>
      <c r="D25" s="3"/>
      <c r="E25" s="3">
        <v>47.5</v>
      </c>
      <c r="F25" s="3">
        <v>38.929506345488491</v>
      </c>
      <c r="G25" s="3">
        <f t="shared" si="2"/>
        <v>38930</v>
      </c>
      <c r="I25" s="3">
        <v>47.5</v>
      </c>
      <c r="J25" s="3">
        <f t="shared" si="0"/>
        <v>39.337262100342997</v>
      </c>
      <c r="K25" s="3">
        <f t="shared" si="3"/>
        <v>39337</v>
      </c>
    </row>
    <row r="26" spans="1:11">
      <c r="A26" s="3">
        <v>45</v>
      </c>
      <c r="B26" s="3">
        <v>39.684506316649042</v>
      </c>
      <c r="C26" s="3">
        <f t="shared" si="1"/>
        <v>39685</v>
      </c>
      <c r="D26" s="3"/>
      <c r="E26" s="3">
        <v>45</v>
      </c>
      <c r="F26" s="3">
        <v>38.864135844462766</v>
      </c>
      <c r="G26" s="3">
        <f t="shared" si="2"/>
        <v>38864</v>
      </c>
      <c r="I26" s="3">
        <v>45</v>
      </c>
      <c r="J26" s="3">
        <f t="shared" si="0"/>
        <v>39.274321080555907</v>
      </c>
      <c r="K26" s="3">
        <f t="shared" si="3"/>
        <v>39274</v>
      </c>
    </row>
    <row r="27" spans="1:11">
      <c r="A27" s="3">
        <v>42.5</v>
      </c>
      <c r="B27" s="3">
        <v>39.64641066380473</v>
      </c>
      <c r="C27" s="3">
        <f t="shared" si="1"/>
        <v>39646</v>
      </c>
      <c r="D27" s="3"/>
      <c r="E27" s="3">
        <v>42.5</v>
      </c>
      <c r="F27" s="3">
        <v>38.822339538672566</v>
      </c>
      <c r="G27" s="3">
        <f t="shared" si="2"/>
        <v>38822</v>
      </c>
      <c r="I27" s="3">
        <v>42.5</v>
      </c>
      <c r="J27" s="3">
        <f t="shared" si="0"/>
        <v>39.234375101238648</v>
      </c>
      <c r="K27" s="3">
        <f t="shared" si="3"/>
        <v>39234</v>
      </c>
    </row>
    <row r="28" spans="1:11">
      <c r="A28" s="3">
        <v>40</v>
      </c>
      <c r="B28" s="3">
        <v>39.598660086330938</v>
      </c>
      <c r="C28" s="3">
        <f t="shared" si="1"/>
        <v>39599</v>
      </c>
      <c r="D28" s="3"/>
      <c r="E28" s="3">
        <v>40</v>
      </c>
      <c r="F28" s="3">
        <v>38.770854558027665</v>
      </c>
      <c r="G28" s="3">
        <f t="shared" si="2"/>
        <v>38771</v>
      </c>
      <c r="I28" s="3">
        <v>40</v>
      </c>
      <c r="J28" s="3">
        <f t="shared" si="0"/>
        <v>39.184757322179301</v>
      </c>
      <c r="K28" s="3">
        <f t="shared" si="3"/>
        <v>39185</v>
      </c>
    </row>
    <row r="29" spans="1:11">
      <c r="A29" s="3">
        <v>37.5</v>
      </c>
      <c r="B29" s="3">
        <v>39.565700718085111</v>
      </c>
      <c r="C29" s="3">
        <f t="shared" si="1"/>
        <v>39566</v>
      </c>
      <c r="D29" s="3"/>
      <c r="E29" s="3">
        <v>37.5</v>
      </c>
      <c r="F29" s="3">
        <v>38.731586365824306</v>
      </c>
      <c r="G29" s="3">
        <f t="shared" si="2"/>
        <v>38732</v>
      </c>
      <c r="I29" s="3">
        <v>37.5</v>
      </c>
      <c r="J29" s="3">
        <f t="shared" si="0"/>
        <v>39.148643541954712</v>
      </c>
      <c r="K29" s="3">
        <f t="shared" si="3"/>
        <v>39149</v>
      </c>
    </row>
    <row r="30" spans="1:11">
      <c r="A30" s="3">
        <v>35</v>
      </c>
      <c r="B30" s="3">
        <v>39.536222114866895</v>
      </c>
      <c r="C30" s="3">
        <f t="shared" si="1"/>
        <v>39536</v>
      </c>
      <c r="D30" s="3"/>
      <c r="E30" s="3">
        <v>35</v>
      </c>
      <c r="F30" s="3">
        <v>38.692539477641404</v>
      </c>
      <c r="G30" s="3">
        <f t="shared" si="2"/>
        <v>38693</v>
      </c>
      <c r="I30" s="3">
        <v>35</v>
      </c>
      <c r="J30" s="3">
        <f t="shared" si="0"/>
        <v>39.114380796254153</v>
      </c>
      <c r="K30" s="3">
        <f t="shared" si="3"/>
        <v>39114</v>
      </c>
    </row>
    <row r="31" spans="1:11">
      <c r="A31" s="3">
        <v>32.5</v>
      </c>
      <c r="B31" s="3">
        <v>39.505945928784271</v>
      </c>
      <c r="C31" s="3">
        <f t="shared" si="1"/>
        <v>39506</v>
      </c>
      <c r="D31" s="3"/>
      <c r="E31" s="3">
        <v>32.5</v>
      </c>
      <c r="F31" s="3">
        <v>38.648854128378375</v>
      </c>
      <c r="G31" s="3">
        <f t="shared" si="2"/>
        <v>38649</v>
      </c>
      <c r="I31" s="3">
        <v>32.5</v>
      </c>
      <c r="J31" s="3">
        <f t="shared" si="0"/>
        <v>39.077400028581323</v>
      </c>
      <c r="K31" s="3">
        <f t="shared" si="3"/>
        <v>39077</v>
      </c>
    </row>
    <row r="32" spans="1:11">
      <c r="A32" s="3">
        <v>30</v>
      </c>
      <c r="B32" s="3">
        <v>39.461174903293426</v>
      </c>
      <c r="C32" s="3">
        <f t="shared" si="1"/>
        <v>39461</v>
      </c>
      <c r="D32" s="3"/>
      <c r="E32" s="3">
        <v>30</v>
      </c>
      <c r="F32" s="3">
        <v>38.586912353603616</v>
      </c>
      <c r="G32" s="3">
        <f t="shared" si="2"/>
        <v>38587</v>
      </c>
      <c r="I32" s="3">
        <v>30</v>
      </c>
      <c r="J32" s="3">
        <f t="shared" si="0"/>
        <v>39.024043628448524</v>
      </c>
      <c r="K32" s="3">
        <f t="shared" si="3"/>
        <v>39024</v>
      </c>
    </row>
    <row r="33" spans="1:11">
      <c r="A33" s="3">
        <v>27.5</v>
      </c>
      <c r="B33" s="3">
        <v>39.402453292534787</v>
      </c>
      <c r="C33" s="3">
        <f t="shared" si="1"/>
        <v>39402</v>
      </c>
      <c r="D33" s="3"/>
      <c r="E33" s="3">
        <v>27.5</v>
      </c>
      <c r="F33" s="3">
        <v>38.511536448425467</v>
      </c>
      <c r="G33" s="3">
        <f t="shared" si="2"/>
        <v>38512</v>
      </c>
      <c r="I33" s="3">
        <v>27.5</v>
      </c>
      <c r="J33" s="3">
        <f t="shared" si="0"/>
        <v>38.956994870480131</v>
      </c>
      <c r="K33" s="3">
        <f t="shared" si="3"/>
        <v>38957</v>
      </c>
    </row>
    <row r="34" spans="1:11">
      <c r="A34" s="3">
        <v>25</v>
      </c>
      <c r="B34" s="3">
        <v>39.289689616306958</v>
      </c>
      <c r="C34" s="3">
        <f t="shared" si="1"/>
        <v>39290</v>
      </c>
      <c r="D34" s="3"/>
      <c r="E34" s="3">
        <v>25</v>
      </c>
      <c r="F34" s="3">
        <v>38.396291439530685</v>
      </c>
      <c r="G34" s="3">
        <f t="shared" si="2"/>
        <v>38396</v>
      </c>
      <c r="I34" s="3">
        <v>25</v>
      </c>
      <c r="J34" s="3">
        <f t="shared" si="0"/>
        <v>38.842990527918822</v>
      </c>
      <c r="K34" s="3">
        <f t="shared" si="3"/>
        <v>38843</v>
      </c>
    </row>
    <row r="35" spans="1:11">
      <c r="A35" s="3">
        <v>22.5</v>
      </c>
      <c r="B35" s="3">
        <v>39.16087998055179</v>
      </c>
      <c r="C35" s="3">
        <f t="shared" si="1"/>
        <v>39161</v>
      </c>
      <c r="D35" s="3"/>
      <c r="E35" s="3">
        <v>22.5</v>
      </c>
      <c r="F35" s="3">
        <v>38.326642608036323</v>
      </c>
      <c r="G35" s="3">
        <f t="shared" si="2"/>
        <v>38327</v>
      </c>
      <c r="I35" s="3">
        <v>22.5</v>
      </c>
      <c r="J35" s="3">
        <f t="shared" si="0"/>
        <v>38.74376129429406</v>
      </c>
      <c r="K35" s="3">
        <f t="shared" si="3"/>
        <v>38744</v>
      </c>
    </row>
    <row r="36" spans="1:11">
      <c r="A36" s="3">
        <v>20</v>
      </c>
      <c r="B36" s="3">
        <v>38.775568082197417</v>
      </c>
      <c r="C36" s="3">
        <f t="shared" si="1"/>
        <v>38776</v>
      </c>
      <c r="D36" s="3"/>
      <c r="E36" s="3">
        <v>20</v>
      </c>
      <c r="F36" s="3">
        <v>38.134160312499993</v>
      </c>
      <c r="G36" s="3">
        <f t="shared" si="2"/>
        <v>38134</v>
      </c>
      <c r="I36" s="3">
        <v>20</v>
      </c>
      <c r="J36" s="3">
        <f t="shared" si="0"/>
        <v>38.454864197348705</v>
      </c>
      <c r="K36" s="3">
        <f t="shared" si="3"/>
        <v>38455</v>
      </c>
    </row>
    <row r="37" spans="1:11">
      <c r="A37" s="3">
        <v>17.5</v>
      </c>
      <c r="B37" s="3">
        <v>38.205093903295747</v>
      </c>
      <c r="C37" s="3">
        <f t="shared" si="1"/>
        <v>38205</v>
      </c>
      <c r="D37" s="3"/>
      <c r="E37" s="3">
        <v>17.5</v>
      </c>
      <c r="F37" s="3">
        <v>37.771084572650068</v>
      </c>
      <c r="G37" s="3">
        <f t="shared" si="2"/>
        <v>37771</v>
      </c>
      <c r="I37" s="3">
        <v>17.5</v>
      </c>
      <c r="J37" s="3">
        <f t="shared" si="0"/>
        <v>37.988089237972908</v>
      </c>
      <c r="K37" s="3">
        <f t="shared" si="3"/>
        <v>37988</v>
      </c>
    </row>
    <row r="38" spans="1:11">
      <c r="A38" s="3">
        <v>15</v>
      </c>
      <c r="B38" s="3">
        <v>37.529229208482946</v>
      </c>
      <c r="C38" s="3">
        <f t="shared" si="1"/>
        <v>37529</v>
      </c>
      <c r="D38" s="3"/>
      <c r="E38" s="3">
        <v>15</v>
      </c>
      <c r="F38" s="3">
        <v>37.107658228603604</v>
      </c>
      <c r="G38" s="3">
        <f t="shared" si="2"/>
        <v>37108</v>
      </c>
      <c r="I38" s="3">
        <v>15</v>
      </c>
      <c r="J38" s="3">
        <f t="shared" si="0"/>
        <v>37.318443718543278</v>
      </c>
      <c r="K38" s="3">
        <f t="shared" si="3"/>
        <v>37318</v>
      </c>
    </row>
    <row r="39" spans="1:11">
      <c r="A39" s="3">
        <v>12.5</v>
      </c>
      <c r="B39" s="3">
        <v>37.232197261904751</v>
      </c>
      <c r="C39" s="3">
        <f t="shared" si="1"/>
        <v>37232</v>
      </c>
      <c r="D39" s="3"/>
      <c r="E39" s="3">
        <v>12.5</v>
      </c>
      <c r="F39" s="3">
        <v>36.742034768907551</v>
      </c>
      <c r="G39" s="3">
        <f t="shared" si="2"/>
        <v>36742</v>
      </c>
      <c r="I39" s="3">
        <v>12.5</v>
      </c>
      <c r="J39" s="3">
        <f t="shared" si="0"/>
        <v>36.987116015406151</v>
      </c>
      <c r="K39" s="3">
        <f t="shared" si="3"/>
        <v>36987</v>
      </c>
    </row>
    <row r="40" spans="1:11">
      <c r="A40" s="3">
        <v>10</v>
      </c>
      <c r="B40" s="3">
        <v>36.858158078943511</v>
      </c>
      <c r="C40" s="3">
        <f t="shared" si="1"/>
        <v>36858</v>
      </c>
      <c r="D40" s="3"/>
      <c r="E40" s="3">
        <v>10</v>
      </c>
      <c r="F40" s="3">
        <v>36.318230096660379</v>
      </c>
      <c r="G40" s="3">
        <f t="shared" si="2"/>
        <v>36318</v>
      </c>
      <c r="I40" s="3">
        <v>10</v>
      </c>
      <c r="J40" s="3">
        <f t="shared" si="0"/>
        <v>36.588194087801945</v>
      </c>
      <c r="K40" s="3">
        <f t="shared" si="3"/>
        <v>36588</v>
      </c>
    </row>
    <row r="41" spans="1:11">
      <c r="A41" s="3">
        <v>7.5</v>
      </c>
      <c r="B41" s="3">
        <v>36.625023479077733</v>
      </c>
      <c r="C41" s="3">
        <f t="shared" si="1"/>
        <v>36625</v>
      </c>
      <c r="D41" s="3"/>
      <c r="E41" s="3">
        <v>7.5</v>
      </c>
      <c r="F41" s="3">
        <v>36.037163923449199</v>
      </c>
      <c r="G41" s="3">
        <f t="shared" si="2"/>
        <v>36037</v>
      </c>
      <c r="I41" s="3">
        <v>7.5</v>
      </c>
      <c r="J41" s="3">
        <f t="shared" si="0"/>
        <v>36.33109370126347</v>
      </c>
      <c r="K41" s="3">
        <f t="shared" si="3"/>
        <v>36331</v>
      </c>
    </row>
    <row r="42" spans="1:11">
      <c r="A42" s="3">
        <v>5</v>
      </c>
      <c r="B42" s="3">
        <v>36.050293067459819</v>
      </c>
      <c r="C42" s="3">
        <f t="shared" si="1"/>
        <v>36050</v>
      </c>
      <c r="D42" s="3"/>
      <c r="E42" s="3">
        <v>5</v>
      </c>
      <c r="F42" s="3">
        <v>35.357605180769724</v>
      </c>
      <c r="G42" s="3">
        <f t="shared" si="2"/>
        <v>35358</v>
      </c>
      <c r="I42" s="3">
        <v>5</v>
      </c>
      <c r="J42" s="3">
        <f t="shared" si="0"/>
        <v>35.703949124114772</v>
      </c>
      <c r="K42" s="3">
        <f t="shared" si="3"/>
        <v>35704</v>
      </c>
    </row>
    <row r="43" spans="1:11">
      <c r="A43" s="3">
        <v>2.5</v>
      </c>
      <c r="B43" s="3">
        <v>35.342478314892077</v>
      </c>
      <c r="C43" s="3">
        <f t="shared" si="1"/>
        <v>35342</v>
      </c>
      <c r="D43" s="3"/>
      <c r="E43" s="3">
        <v>2.5</v>
      </c>
      <c r="F43" s="3">
        <v>34.552930853931777</v>
      </c>
      <c r="G43" s="3">
        <f t="shared" si="2"/>
        <v>34553</v>
      </c>
      <c r="I43" s="3">
        <v>2.5</v>
      </c>
      <c r="J43" s="3">
        <f t="shared" si="0"/>
        <v>34.947704584411923</v>
      </c>
      <c r="K43" s="3">
        <f t="shared" si="3"/>
        <v>34948</v>
      </c>
    </row>
    <row r="44" spans="1:11">
      <c r="A44" s="3">
        <v>0</v>
      </c>
      <c r="B44" s="3">
        <v>30</v>
      </c>
      <c r="C44" s="3">
        <f t="shared" si="1"/>
        <v>30000</v>
      </c>
      <c r="D44" s="3"/>
      <c r="E44" s="3">
        <v>0</v>
      </c>
      <c r="F44" s="3">
        <v>30</v>
      </c>
      <c r="G44" s="3">
        <f t="shared" si="2"/>
        <v>30000</v>
      </c>
      <c r="I44" s="3">
        <v>0</v>
      </c>
      <c r="J44" s="3">
        <f t="shared" si="0"/>
        <v>30</v>
      </c>
      <c r="K44" s="3">
        <f t="shared" si="3"/>
        <v>30000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圖表</vt:lpstr>
      </vt:variant>
      <vt:variant>
        <vt:i4>3</vt:i4>
      </vt:variant>
    </vt:vector>
  </HeadingPairs>
  <TitlesOfParts>
    <vt:vector size="15" baseType="lpstr">
      <vt:lpstr>26F-OCV</vt:lpstr>
      <vt:lpstr>Dsg--5℃</vt:lpstr>
      <vt:lpstr>Dsg-5℃</vt:lpstr>
      <vt:lpstr>Dsg-15℃</vt:lpstr>
      <vt:lpstr>Dsg-25℃</vt:lpstr>
      <vt:lpstr>Chg-7P-26F</vt:lpstr>
      <vt:lpstr>Chg-6P-26F</vt:lpstr>
      <vt:lpstr>Chg-5P-26F</vt:lpstr>
      <vt:lpstr>Chg-4P-26F</vt:lpstr>
      <vt:lpstr>Chg-3P-26F</vt:lpstr>
      <vt:lpstr>Sheet1</vt:lpstr>
      <vt:lpstr>Sheet2</vt:lpstr>
      <vt:lpstr>Variable T - 9A</vt:lpstr>
      <vt:lpstr>Variable I - 5'C</vt:lpstr>
      <vt:lpstr>Variable I - 25'C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george.chen</dc:creator>
  <cp:lastModifiedBy>Bird.Lin</cp:lastModifiedBy>
  <dcterms:created xsi:type="dcterms:W3CDTF">2012-10-09T03:18:54Z</dcterms:created>
  <dcterms:modified xsi:type="dcterms:W3CDTF">2013-10-22T09:29:17Z</dcterms:modified>
</cp:coreProperties>
</file>