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240" yWindow="300" windowWidth="20115" windowHeight="7740" tabRatio="793"/>
  </bookViews>
  <sheets>
    <sheet name="Sheet3" sheetId="29" r:id="rId1"/>
    <sheet name="26F-OCV" sheetId="10" r:id="rId2"/>
    <sheet name="Dsg--5℃" sheetId="24" r:id="rId3"/>
    <sheet name="Dsg-5℃" sheetId="25" r:id="rId4"/>
    <sheet name="Dsg-15℃" sheetId="26" r:id="rId5"/>
    <sheet name="Dsg-25℃" sheetId="27" r:id="rId6"/>
    <sheet name="Chg-5P-26F" sheetId="28" r:id="rId7"/>
    <sheet name="Chg-4P-26F" sheetId="19" r:id="rId8"/>
    <sheet name="Chg-3P-26F" sheetId="20" r:id="rId9"/>
    <sheet name="Variable T - 9A" sheetId="16" r:id="rId10"/>
    <sheet name="Variable I - 5'C" sheetId="17" r:id="rId11"/>
    <sheet name="Variable I - 25'C" sheetId="18" r:id="rId12"/>
    <sheet name="Sheet1" sheetId="21" r:id="rId13"/>
    <sheet name="Sheet2" sheetId="22" r:id="rId14"/>
  </sheets>
  <calcPr calcId="125725"/>
</workbook>
</file>

<file path=xl/calcChain.xml><?xml version="1.0" encoding="utf-8"?>
<calcChain xmlns="http://schemas.openxmlformats.org/spreadsheetml/2006/main">
  <c r="I3" i="29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K44" i="28"/>
  <c r="J44"/>
  <c r="G44"/>
  <c r="C44"/>
  <c r="K43"/>
  <c r="J43"/>
  <c r="G43"/>
  <c r="C43"/>
  <c r="K42"/>
  <c r="J42"/>
  <c r="G42"/>
  <c r="C42"/>
  <c r="K41"/>
  <c r="J41"/>
  <c r="G41"/>
  <c r="C41"/>
  <c r="K40"/>
  <c r="J40"/>
  <c r="G40"/>
  <c r="C40"/>
  <c r="K39"/>
  <c r="J39"/>
  <c r="G39"/>
  <c r="C39"/>
  <c r="K38"/>
  <c r="J38"/>
  <c r="G38"/>
  <c r="C38"/>
  <c r="K37"/>
  <c r="J37"/>
  <c r="G37"/>
  <c r="C37"/>
  <c r="K36"/>
  <c r="J36"/>
  <c r="G36"/>
  <c r="C36"/>
  <c r="K35"/>
  <c r="J35"/>
  <c r="G35"/>
  <c r="C35"/>
  <c r="K34"/>
  <c r="J34"/>
  <c r="G34"/>
  <c r="C34"/>
  <c r="K33"/>
  <c r="J33"/>
  <c r="G33"/>
  <c r="C33"/>
  <c r="K32"/>
  <c r="J32"/>
  <c r="G32"/>
  <c r="C32"/>
  <c r="K31"/>
  <c r="J31"/>
  <c r="G31"/>
  <c r="C31"/>
  <c r="K30"/>
  <c r="J30"/>
  <c r="G30"/>
  <c r="C30"/>
  <c r="K29"/>
  <c r="J29"/>
  <c r="G29"/>
  <c r="C29"/>
  <c r="K28"/>
  <c r="J28"/>
  <c r="G28"/>
  <c r="C28"/>
  <c r="K27"/>
  <c r="J27"/>
  <c r="G27"/>
  <c r="C27"/>
  <c r="K26"/>
  <c r="J26"/>
  <c r="G26"/>
  <c r="C26"/>
  <c r="K25"/>
  <c r="J25"/>
  <c r="G25"/>
  <c r="C25"/>
  <c r="K24"/>
  <c r="J24"/>
  <c r="G24"/>
  <c r="C24"/>
  <c r="K23"/>
  <c r="J23"/>
  <c r="G23"/>
  <c r="C23"/>
  <c r="K22"/>
  <c r="J22"/>
  <c r="G22"/>
  <c r="C22"/>
  <c r="K21"/>
  <c r="J21"/>
  <c r="G21"/>
  <c r="C21"/>
  <c r="K20"/>
  <c r="J20"/>
  <c r="G20"/>
  <c r="C20"/>
  <c r="K19"/>
  <c r="J19"/>
  <c r="G19"/>
  <c r="C19"/>
  <c r="K18"/>
  <c r="J18"/>
  <c r="G18"/>
  <c r="C18"/>
  <c r="K17"/>
  <c r="J17"/>
  <c r="G17"/>
  <c r="C17"/>
  <c r="K16"/>
  <c r="J16"/>
  <c r="G16"/>
  <c r="C16"/>
  <c r="K15"/>
  <c r="J15"/>
  <c r="G15"/>
  <c r="C15"/>
  <c r="K14"/>
  <c r="J14"/>
  <c r="G14"/>
  <c r="C14"/>
  <c r="K13"/>
  <c r="J13"/>
  <c r="G13"/>
  <c r="C13"/>
  <c r="K12"/>
  <c r="J12"/>
  <c r="G12"/>
  <c r="C12"/>
  <c r="K11"/>
  <c r="J11"/>
  <c r="G11"/>
  <c r="C11"/>
  <c r="K10"/>
  <c r="J10"/>
  <c r="G10"/>
  <c r="C10"/>
  <c r="K9"/>
  <c r="J9"/>
  <c r="G9"/>
  <c r="C9"/>
  <c r="K8"/>
  <c r="J8"/>
  <c r="G8"/>
  <c r="C8"/>
  <c r="K7"/>
  <c r="J7"/>
  <c r="G7"/>
  <c r="C7"/>
  <c r="K6"/>
  <c r="J6"/>
  <c r="G6"/>
  <c r="C6"/>
  <c r="K5"/>
  <c r="J5"/>
  <c r="G5"/>
  <c r="C5"/>
  <c r="K4"/>
  <c r="J4"/>
  <c r="G4"/>
  <c r="C4"/>
  <c r="R3" i="27"/>
  <c r="N3"/>
  <c r="J3"/>
  <c r="F3"/>
  <c r="B3"/>
  <c r="R3" i="26"/>
  <c r="N3"/>
  <c r="J3"/>
  <c r="F3"/>
  <c r="B3"/>
  <c r="R3" i="25"/>
  <c r="N3"/>
  <c r="J3"/>
  <c r="F3"/>
  <c r="B3"/>
  <c r="R3" i="24"/>
  <c r="N3"/>
  <c r="J3"/>
  <c r="F3"/>
  <c r="B3"/>
  <c r="C4" i="10" l="1"/>
  <c r="D4" s="1"/>
  <c r="C5"/>
  <c r="D5" s="1"/>
  <c r="C6"/>
  <c r="C7"/>
  <c r="C8"/>
  <c r="D8" s="1"/>
  <c r="C9"/>
  <c r="D9" s="1"/>
  <c r="C10"/>
  <c r="C11"/>
  <c r="C12"/>
  <c r="D12" s="1"/>
  <c r="C13"/>
  <c r="D13" s="1"/>
  <c r="C14"/>
  <c r="C15"/>
  <c r="C16"/>
  <c r="D16" s="1"/>
  <c r="C17"/>
  <c r="D17" s="1"/>
  <c r="C18"/>
  <c r="C19"/>
  <c r="C20"/>
  <c r="D20" s="1"/>
  <c r="C21"/>
  <c r="D21" s="1"/>
  <c r="C22"/>
  <c r="C23"/>
  <c r="C24"/>
  <c r="D24" s="1"/>
  <c r="C25"/>
  <c r="D25" s="1"/>
  <c r="C26"/>
  <c r="C27"/>
  <c r="C28"/>
  <c r="D28" s="1"/>
  <c r="C29"/>
  <c r="D29" s="1"/>
  <c r="C30"/>
  <c r="C31"/>
  <c r="C32"/>
  <c r="D32" s="1"/>
  <c r="C33"/>
  <c r="D33" s="1"/>
  <c r="C34"/>
  <c r="C35"/>
  <c r="C36"/>
  <c r="D36" s="1"/>
  <c r="C37"/>
  <c r="D37" s="1"/>
  <c r="C38"/>
  <c r="C39"/>
  <c r="C40"/>
  <c r="D40" s="1"/>
  <c r="C41"/>
  <c r="D41" s="1"/>
  <c r="C42"/>
  <c r="C43"/>
  <c r="C3"/>
  <c r="D6"/>
  <c r="D7"/>
  <c r="D10"/>
  <c r="D11"/>
  <c r="D14"/>
  <c r="D15"/>
  <c r="D18"/>
  <c r="D19"/>
  <c r="D22"/>
  <c r="D23"/>
  <c r="D26"/>
  <c r="D27"/>
  <c r="D30"/>
  <c r="D31"/>
  <c r="D34"/>
  <c r="D35"/>
  <c r="D38"/>
  <c r="D39"/>
  <c r="D42"/>
  <c r="D3"/>
  <c r="D43"/>
  <c r="AB6" i="27" l="1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D7" i="26" l="1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6"/>
  <c r="X46" i="27"/>
  <c r="T46"/>
  <c r="P46"/>
  <c r="L46"/>
  <c r="H46"/>
  <c r="D46"/>
  <c r="X45"/>
  <c r="T45"/>
  <c r="P45"/>
  <c r="L45"/>
  <c r="H45"/>
  <c r="D45"/>
  <c r="X44"/>
  <c r="T44"/>
  <c r="P44"/>
  <c r="L44"/>
  <c r="H44"/>
  <c r="D44"/>
  <c r="X43"/>
  <c r="T43"/>
  <c r="P43"/>
  <c r="L43"/>
  <c r="H43"/>
  <c r="D43"/>
  <c r="X42"/>
  <c r="T42"/>
  <c r="P42"/>
  <c r="L42"/>
  <c r="H42"/>
  <c r="D42"/>
  <c r="X41"/>
  <c r="T41"/>
  <c r="P41"/>
  <c r="L41"/>
  <c r="H41"/>
  <c r="D41"/>
  <c r="X40"/>
  <c r="T40"/>
  <c r="P40"/>
  <c r="L40"/>
  <c r="H40"/>
  <c r="D40"/>
  <c r="X39"/>
  <c r="T39"/>
  <c r="P39"/>
  <c r="L39"/>
  <c r="H39"/>
  <c r="D39"/>
  <c r="X38"/>
  <c r="T38"/>
  <c r="P38"/>
  <c r="L38"/>
  <c r="H38"/>
  <c r="D38"/>
  <c r="X37"/>
  <c r="T37"/>
  <c r="P37"/>
  <c r="L37"/>
  <c r="H37"/>
  <c r="D37"/>
  <c r="X36"/>
  <c r="T36"/>
  <c r="P36"/>
  <c r="L36"/>
  <c r="H36"/>
  <c r="D36"/>
  <c r="X35"/>
  <c r="T35"/>
  <c r="P35"/>
  <c r="L35"/>
  <c r="H35"/>
  <c r="D35"/>
  <c r="X34"/>
  <c r="T34"/>
  <c r="P34"/>
  <c r="L34"/>
  <c r="H34"/>
  <c r="D34"/>
  <c r="X33"/>
  <c r="T33"/>
  <c r="P33"/>
  <c r="L33"/>
  <c r="H33"/>
  <c r="D33"/>
  <c r="X32"/>
  <c r="T32"/>
  <c r="P32"/>
  <c r="L32"/>
  <c r="H32"/>
  <c r="D32"/>
  <c r="X31"/>
  <c r="T31"/>
  <c r="P31"/>
  <c r="L31"/>
  <c r="H31"/>
  <c r="D31"/>
  <c r="X30"/>
  <c r="T30"/>
  <c r="P30"/>
  <c r="L30"/>
  <c r="H30"/>
  <c r="D30"/>
  <c r="X29"/>
  <c r="T29"/>
  <c r="P29"/>
  <c r="L29"/>
  <c r="H29"/>
  <c r="D29"/>
  <c r="X28"/>
  <c r="T28"/>
  <c r="P28"/>
  <c r="L28"/>
  <c r="H28"/>
  <c r="D28"/>
  <c r="X27"/>
  <c r="T27"/>
  <c r="P27"/>
  <c r="L27"/>
  <c r="H27"/>
  <c r="D27"/>
  <c r="X26"/>
  <c r="T26"/>
  <c r="P26"/>
  <c r="L26"/>
  <c r="H26"/>
  <c r="D26"/>
  <c r="X25"/>
  <c r="T25"/>
  <c r="P25"/>
  <c r="L25"/>
  <c r="H25"/>
  <c r="D25"/>
  <c r="X24"/>
  <c r="T24"/>
  <c r="P24"/>
  <c r="L24"/>
  <c r="H24"/>
  <c r="D24"/>
  <c r="X23"/>
  <c r="T23"/>
  <c r="P23"/>
  <c r="L23"/>
  <c r="H23"/>
  <c r="D23"/>
  <c r="X22"/>
  <c r="T22"/>
  <c r="P22"/>
  <c r="L22"/>
  <c r="H22"/>
  <c r="D22"/>
  <c r="X21"/>
  <c r="T21"/>
  <c r="P21"/>
  <c r="L21"/>
  <c r="H21"/>
  <c r="D21"/>
  <c r="X20"/>
  <c r="T20"/>
  <c r="P20"/>
  <c r="L20"/>
  <c r="H20"/>
  <c r="D20"/>
  <c r="X19"/>
  <c r="T19"/>
  <c r="P19"/>
  <c r="L19"/>
  <c r="H19"/>
  <c r="D19"/>
  <c r="X18"/>
  <c r="T18"/>
  <c r="P18"/>
  <c r="L18"/>
  <c r="H18"/>
  <c r="D18"/>
  <c r="X17"/>
  <c r="T17"/>
  <c r="P17"/>
  <c r="L17"/>
  <c r="H17"/>
  <c r="D17"/>
  <c r="X16"/>
  <c r="T16"/>
  <c r="P16"/>
  <c r="L16"/>
  <c r="H16"/>
  <c r="D16"/>
  <c r="X15"/>
  <c r="T15"/>
  <c r="P15"/>
  <c r="L15"/>
  <c r="H15"/>
  <c r="D15"/>
  <c r="X14"/>
  <c r="T14"/>
  <c r="P14"/>
  <c r="L14"/>
  <c r="H14"/>
  <c r="D14"/>
  <c r="X13"/>
  <c r="T13"/>
  <c r="P13"/>
  <c r="L13"/>
  <c r="H13"/>
  <c r="D13"/>
  <c r="X12"/>
  <c r="T12"/>
  <c r="P12"/>
  <c r="L12"/>
  <c r="H12"/>
  <c r="D12"/>
  <c r="X11"/>
  <c r="T11"/>
  <c r="P11"/>
  <c r="L11"/>
  <c r="H11"/>
  <c r="D11"/>
  <c r="X10"/>
  <c r="T10"/>
  <c r="P10"/>
  <c r="L10"/>
  <c r="H10"/>
  <c r="D10"/>
  <c r="X9"/>
  <c r="T9"/>
  <c r="P9"/>
  <c r="L9"/>
  <c r="H9"/>
  <c r="D9"/>
  <c r="X8"/>
  <c r="T8"/>
  <c r="P8"/>
  <c r="L8"/>
  <c r="H8"/>
  <c r="D8"/>
  <c r="X7"/>
  <c r="T7"/>
  <c r="P7"/>
  <c r="L7"/>
  <c r="H7"/>
  <c r="D7"/>
  <c r="X6"/>
  <c r="T6"/>
  <c r="P6"/>
  <c r="L6"/>
  <c r="H6"/>
  <c r="D6"/>
  <c r="R2"/>
  <c r="N2"/>
  <c r="J2"/>
  <c r="F2"/>
  <c r="B2"/>
  <c r="AB46" i="26"/>
  <c r="X46"/>
  <c r="T46"/>
  <c r="P46"/>
  <c r="L46"/>
  <c r="AB45"/>
  <c r="X45"/>
  <c r="T45"/>
  <c r="P45"/>
  <c r="L45"/>
  <c r="AB44"/>
  <c r="X44"/>
  <c r="T44"/>
  <c r="P44"/>
  <c r="L44"/>
  <c r="AB43"/>
  <c r="X43"/>
  <c r="T43"/>
  <c r="P43"/>
  <c r="L43"/>
  <c r="AB42"/>
  <c r="X42"/>
  <c r="T42"/>
  <c r="P42"/>
  <c r="L42"/>
  <c r="AB41"/>
  <c r="X41"/>
  <c r="T41"/>
  <c r="P41"/>
  <c r="L41"/>
  <c r="AB40"/>
  <c r="X40"/>
  <c r="T40"/>
  <c r="P40"/>
  <c r="L40"/>
  <c r="AB39"/>
  <c r="X39"/>
  <c r="T39"/>
  <c r="P39"/>
  <c r="L39"/>
  <c r="AB38"/>
  <c r="X38"/>
  <c r="T38"/>
  <c r="P38"/>
  <c r="L38"/>
  <c r="AB37"/>
  <c r="X37"/>
  <c r="T37"/>
  <c r="P37"/>
  <c r="L37"/>
  <c r="AB36"/>
  <c r="X36"/>
  <c r="T36"/>
  <c r="P36"/>
  <c r="L36"/>
  <c r="AB35"/>
  <c r="X35"/>
  <c r="T35"/>
  <c r="P35"/>
  <c r="L35"/>
  <c r="AB34"/>
  <c r="X34"/>
  <c r="T34"/>
  <c r="P34"/>
  <c r="L34"/>
  <c r="AB33"/>
  <c r="X33"/>
  <c r="T33"/>
  <c r="P33"/>
  <c r="L33"/>
  <c r="AB32"/>
  <c r="X32"/>
  <c r="T32"/>
  <c r="P32"/>
  <c r="L32"/>
  <c r="AB31"/>
  <c r="X31"/>
  <c r="T31"/>
  <c r="P31"/>
  <c r="L31"/>
  <c r="AB30"/>
  <c r="X30"/>
  <c r="T30"/>
  <c r="P30"/>
  <c r="L30"/>
  <c r="AB29"/>
  <c r="X29"/>
  <c r="T29"/>
  <c r="P29"/>
  <c r="L29"/>
  <c r="AB28"/>
  <c r="X28"/>
  <c r="T28"/>
  <c r="P28"/>
  <c r="L28"/>
  <c r="AB27"/>
  <c r="X27"/>
  <c r="T27"/>
  <c r="P27"/>
  <c r="L27"/>
  <c r="AB26"/>
  <c r="X26"/>
  <c r="T26"/>
  <c r="P26"/>
  <c r="L26"/>
  <c r="AB25"/>
  <c r="X25"/>
  <c r="T25"/>
  <c r="P25"/>
  <c r="L25"/>
  <c r="AB24"/>
  <c r="X24"/>
  <c r="T24"/>
  <c r="P24"/>
  <c r="L24"/>
  <c r="AB23"/>
  <c r="X23"/>
  <c r="T23"/>
  <c r="P23"/>
  <c r="L23"/>
  <c r="AB22"/>
  <c r="X22"/>
  <c r="T22"/>
  <c r="P22"/>
  <c r="L22"/>
  <c r="AB21"/>
  <c r="X21"/>
  <c r="T21"/>
  <c r="P21"/>
  <c r="L21"/>
  <c r="AB20"/>
  <c r="X20"/>
  <c r="T20"/>
  <c r="P20"/>
  <c r="L20"/>
  <c r="AB19"/>
  <c r="X19"/>
  <c r="T19"/>
  <c r="P19"/>
  <c r="L19"/>
  <c r="AB18"/>
  <c r="X18"/>
  <c r="T18"/>
  <c r="P18"/>
  <c r="L18"/>
  <c r="AB17"/>
  <c r="X17"/>
  <c r="T17"/>
  <c r="P17"/>
  <c r="L17"/>
  <c r="AB16"/>
  <c r="X16"/>
  <c r="T16"/>
  <c r="P16"/>
  <c r="L16"/>
  <c r="AB15"/>
  <c r="X15"/>
  <c r="T15"/>
  <c r="P15"/>
  <c r="L15"/>
  <c r="AB14"/>
  <c r="X14"/>
  <c r="T14"/>
  <c r="P14"/>
  <c r="L14"/>
  <c r="AB13"/>
  <c r="X13"/>
  <c r="T13"/>
  <c r="P13"/>
  <c r="L13"/>
  <c r="AB12"/>
  <c r="X12"/>
  <c r="T12"/>
  <c r="P12"/>
  <c r="L12"/>
  <c r="AB11"/>
  <c r="X11"/>
  <c r="T11"/>
  <c r="P11"/>
  <c r="L11"/>
  <c r="AB10"/>
  <c r="X10"/>
  <c r="T10"/>
  <c r="P10"/>
  <c r="L10"/>
  <c r="AB9"/>
  <c r="X9"/>
  <c r="T9"/>
  <c r="P9"/>
  <c r="L9"/>
  <c r="AB8"/>
  <c r="X8"/>
  <c r="T8"/>
  <c r="P8"/>
  <c r="L8"/>
  <c r="AB7"/>
  <c r="X7"/>
  <c r="T7"/>
  <c r="P7"/>
  <c r="L7"/>
  <c r="AB6"/>
  <c r="X6"/>
  <c r="T6"/>
  <c r="P6"/>
  <c r="L6"/>
  <c r="R2"/>
  <c r="N2"/>
  <c r="J2"/>
  <c r="F2"/>
  <c r="B2"/>
  <c r="AB46" i="25"/>
  <c r="X46"/>
  <c r="T46"/>
  <c r="P46"/>
  <c r="L46"/>
  <c r="H46"/>
  <c r="D46"/>
  <c r="AB45"/>
  <c r="X45"/>
  <c r="T45"/>
  <c r="P45"/>
  <c r="L45"/>
  <c r="H45"/>
  <c r="D45"/>
  <c r="AB44"/>
  <c r="X44"/>
  <c r="T44"/>
  <c r="P44"/>
  <c r="L44"/>
  <c r="H44"/>
  <c r="D44"/>
  <c r="AB43"/>
  <c r="X43"/>
  <c r="T43"/>
  <c r="P43"/>
  <c r="L43"/>
  <c r="H43"/>
  <c r="D43"/>
  <c r="AB42"/>
  <c r="X42"/>
  <c r="T42"/>
  <c r="P42"/>
  <c r="L42"/>
  <c r="H42"/>
  <c r="D42"/>
  <c r="AB41"/>
  <c r="X41"/>
  <c r="T41"/>
  <c r="P41"/>
  <c r="L41"/>
  <c r="H41"/>
  <c r="D41"/>
  <c r="AB40"/>
  <c r="X40"/>
  <c r="T40"/>
  <c r="P40"/>
  <c r="L40"/>
  <c r="H40"/>
  <c r="D40"/>
  <c r="AB39"/>
  <c r="X39"/>
  <c r="T39"/>
  <c r="P39"/>
  <c r="L39"/>
  <c r="H39"/>
  <c r="D39"/>
  <c r="AB38"/>
  <c r="X38"/>
  <c r="T38"/>
  <c r="P38"/>
  <c r="L38"/>
  <c r="H38"/>
  <c r="D38"/>
  <c r="AB37"/>
  <c r="X37"/>
  <c r="T37"/>
  <c r="P37"/>
  <c r="L37"/>
  <c r="H37"/>
  <c r="D37"/>
  <c r="AB36"/>
  <c r="X36"/>
  <c r="T36"/>
  <c r="P36"/>
  <c r="L36"/>
  <c r="H36"/>
  <c r="D36"/>
  <c r="AB35"/>
  <c r="X35"/>
  <c r="T35"/>
  <c r="P35"/>
  <c r="L35"/>
  <c r="H35"/>
  <c r="D35"/>
  <c r="AB34"/>
  <c r="X34"/>
  <c r="T34"/>
  <c r="P34"/>
  <c r="L34"/>
  <c r="H34"/>
  <c r="D34"/>
  <c r="AB33"/>
  <c r="X33"/>
  <c r="T33"/>
  <c r="P33"/>
  <c r="L33"/>
  <c r="H33"/>
  <c r="D33"/>
  <c r="AB32"/>
  <c r="X32"/>
  <c r="T32"/>
  <c r="P32"/>
  <c r="L32"/>
  <c r="H32"/>
  <c r="D32"/>
  <c r="AB31"/>
  <c r="X31"/>
  <c r="T31"/>
  <c r="P31"/>
  <c r="L31"/>
  <c r="H31"/>
  <c r="D31"/>
  <c r="AB30"/>
  <c r="X30"/>
  <c r="T30"/>
  <c r="P30"/>
  <c r="L30"/>
  <c r="H30"/>
  <c r="D30"/>
  <c r="AB29"/>
  <c r="X29"/>
  <c r="T29"/>
  <c r="P29"/>
  <c r="L29"/>
  <c r="H29"/>
  <c r="D29"/>
  <c r="AB28"/>
  <c r="X28"/>
  <c r="T28"/>
  <c r="P28"/>
  <c r="L28"/>
  <c r="H28"/>
  <c r="D28"/>
  <c r="AB27"/>
  <c r="X27"/>
  <c r="T27"/>
  <c r="P27"/>
  <c r="L27"/>
  <c r="H27"/>
  <c r="D27"/>
  <c r="AB26"/>
  <c r="X26"/>
  <c r="T26"/>
  <c r="P26"/>
  <c r="L26"/>
  <c r="H26"/>
  <c r="D26"/>
  <c r="AB25"/>
  <c r="X25"/>
  <c r="T25"/>
  <c r="P25"/>
  <c r="L25"/>
  <c r="H25"/>
  <c r="D25"/>
  <c r="AB24"/>
  <c r="X24"/>
  <c r="T24"/>
  <c r="P24"/>
  <c r="L24"/>
  <c r="H24"/>
  <c r="D24"/>
  <c r="AB23"/>
  <c r="X23"/>
  <c r="T23"/>
  <c r="P23"/>
  <c r="L23"/>
  <c r="H23"/>
  <c r="D23"/>
  <c r="AB22"/>
  <c r="X22"/>
  <c r="T22"/>
  <c r="P22"/>
  <c r="L22"/>
  <c r="H22"/>
  <c r="D22"/>
  <c r="AB21"/>
  <c r="X21"/>
  <c r="T21"/>
  <c r="P21"/>
  <c r="L21"/>
  <c r="H21"/>
  <c r="D21"/>
  <c r="AB20"/>
  <c r="X20"/>
  <c r="T20"/>
  <c r="P20"/>
  <c r="L20"/>
  <c r="H20"/>
  <c r="D20"/>
  <c r="AB19"/>
  <c r="X19"/>
  <c r="T19"/>
  <c r="P19"/>
  <c r="L19"/>
  <c r="H19"/>
  <c r="D19"/>
  <c r="AB18"/>
  <c r="X18"/>
  <c r="T18"/>
  <c r="P18"/>
  <c r="L18"/>
  <c r="H18"/>
  <c r="D18"/>
  <c r="AB17"/>
  <c r="X17"/>
  <c r="T17"/>
  <c r="P17"/>
  <c r="L17"/>
  <c r="H17"/>
  <c r="D17"/>
  <c r="AB16"/>
  <c r="X16"/>
  <c r="T16"/>
  <c r="P16"/>
  <c r="L16"/>
  <c r="H16"/>
  <c r="D16"/>
  <c r="AB15"/>
  <c r="X15"/>
  <c r="T15"/>
  <c r="P15"/>
  <c r="L15"/>
  <c r="H15"/>
  <c r="D15"/>
  <c r="AB14"/>
  <c r="X14"/>
  <c r="T14"/>
  <c r="P14"/>
  <c r="L14"/>
  <c r="H14"/>
  <c r="D14"/>
  <c r="AB13"/>
  <c r="X13"/>
  <c r="T13"/>
  <c r="P13"/>
  <c r="L13"/>
  <c r="H13"/>
  <c r="D13"/>
  <c r="AB12"/>
  <c r="X12"/>
  <c r="T12"/>
  <c r="P12"/>
  <c r="L12"/>
  <c r="H12"/>
  <c r="D12"/>
  <c r="AB11"/>
  <c r="X11"/>
  <c r="T11"/>
  <c r="P11"/>
  <c r="L11"/>
  <c r="H11"/>
  <c r="D11"/>
  <c r="AB10"/>
  <c r="X10"/>
  <c r="T10"/>
  <c r="P10"/>
  <c r="L10"/>
  <c r="H10"/>
  <c r="D10"/>
  <c r="AB9"/>
  <c r="X9"/>
  <c r="T9"/>
  <c r="P9"/>
  <c r="L9"/>
  <c r="H9"/>
  <c r="D9"/>
  <c r="AB8"/>
  <c r="X8"/>
  <c r="T8"/>
  <c r="P8"/>
  <c r="L8"/>
  <c r="H8"/>
  <c r="D8"/>
  <c r="AB7"/>
  <c r="X7"/>
  <c r="T7"/>
  <c r="P7"/>
  <c r="L7"/>
  <c r="H7"/>
  <c r="D7"/>
  <c r="AB6"/>
  <c r="X6"/>
  <c r="T6"/>
  <c r="P6"/>
  <c r="L6"/>
  <c r="H6"/>
  <c r="D6"/>
  <c r="R2"/>
  <c r="N2"/>
  <c r="J2"/>
  <c r="F2"/>
  <c r="B2"/>
  <c r="AB46" i="24" l="1"/>
  <c r="X46"/>
  <c r="T46"/>
  <c r="P46"/>
  <c r="L46"/>
  <c r="H46"/>
  <c r="D46"/>
  <c r="AB45"/>
  <c r="X45"/>
  <c r="T45"/>
  <c r="P45"/>
  <c r="L45"/>
  <c r="H45"/>
  <c r="D45"/>
  <c r="AB44"/>
  <c r="X44"/>
  <c r="T44"/>
  <c r="P44"/>
  <c r="L44"/>
  <c r="H44"/>
  <c r="D44"/>
  <c r="AB43"/>
  <c r="X43"/>
  <c r="T43"/>
  <c r="P43"/>
  <c r="L43"/>
  <c r="H43"/>
  <c r="D43"/>
  <c r="AB42"/>
  <c r="X42"/>
  <c r="T42"/>
  <c r="P42"/>
  <c r="L42"/>
  <c r="H42"/>
  <c r="D42"/>
  <c r="AB41"/>
  <c r="X41"/>
  <c r="T41"/>
  <c r="P41"/>
  <c r="L41"/>
  <c r="H41"/>
  <c r="D41"/>
  <c r="AB40"/>
  <c r="X40"/>
  <c r="T40"/>
  <c r="P40"/>
  <c r="L40"/>
  <c r="H40"/>
  <c r="D40"/>
  <c r="AB39"/>
  <c r="X39"/>
  <c r="T39"/>
  <c r="P39"/>
  <c r="L39"/>
  <c r="H39"/>
  <c r="D39"/>
  <c r="AB38"/>
  <c r="X38"/>
  <c r="T38"/>
  <c r="P38"/>
  <c r="L38"/>
  <c r="H38"/>
  <c r="D38"/>
  <c r="AB37"/>
  <c r="X37"/>
  <c r="T37"/>
  <c r="P37"/>
  <c r="L37"/>
  <c r="H37"/>
  <c r="D37"/>
  <c r="AB36"/>
  <c r="X36"/>
  <c r="T36"/>
  <c r="P36"/>
  <c r="L36"/>
  <c r="H36"/>
  <c r="D36"/>
  <c r="AB35"/>
  <c r="X35"/>
  <c r="T35"/>
  <c r="P35"/>
  <c r="L35"/>
  <c r="H35"/>
  <c r="D35"/>
  <c r="AB34"/>
  <c r="X34"/>
  <c r="T34"/>
  <c r="P34"/>
  <c r="L34"/>
  <c r="H34"/>
  <c r="D34"/>
  <c r="AB33"/>
  <c r="X33"/>
  <c r="T33"/>
  <c r="P33"/>
  <c r="L33"/>
  <c r="H33"/>
  <c r="D33"/>
  <c r="AB32"/>
  <c r="X32"/>
  <c r="T32"/>
  <c r="P32"/>
  <c r="L32"/>
  <c r="H32"/>
  <c r="D32"/>
  <c r="AB31"/>
  <c r="X31"/>
  <c r="T31"/>
  <c r="P31"/>
  <c r="L31"/>
  <c r="H31"/>
  <c r="D31"/>
  <c r="AB30"/>
  <c r="X30"/>
  <c r="T30"/>
  <c r="P30"/>
  <c r="L30"/>
  <c r="H30"/>
  <c r="D30"/>
  <c r="AB29"/>
  <c r="X29"/>
  <c r="T29"/>
  <c r="P29"/>
  <c r="L29"/>
  <c r="H29"/>
  <c r="D29"/>
  <c r="AB28"/>
  <c r="X28"/>
  <c r="T28"/>
  <c r="P28"/>
  <c r="L28"/>
  <c r="H28"/>
  <c r="D28"/>
  <c r="AB27"/>
  <c r="X27"/>
  <c r="T27"/>
  <c r="P27"/>
  <c r="L27"/>
  <c r="H27"/>
  <c r="D27"/>
  <c r="AB26"/>
  <c r="X26"/>
  <c r="T26"/>
  <c r="P26"/>
  <c r="L26"/>
  <c r="H26"/>
  <c r="D26"/>
  <c r="AB25"/>
  <c r="X25"/>
  <c r="T25"/>
  <c r="P25"/>
  <c r="L25"/>
  <c r="H25"/>
  <c r="D25"/>
  <c r="AB24"/>
  <c r="X24"/>
  <c r="T24"/>
  <c r="P24"/>
  <c r="L24"/>
  <c r="H24"/>
  <c r="D24"/>
  <c r="AB23"/>
  <c r="X23"/>
  <c r="T23"/>
  <c r="P23"/>
  <c r="L23"/>
  <c r="H23"/>
  <c r="D23"/>
  <c r="AB22"/>
  <c r="X22"/>
  <c r="T22"/>
  <c r="P22"/>
  <c r="L22"/>
  <c r="H22"/>
  <c r="D22"/>
  <c r="AB21"/>
  <c r="X21"/>
  <c r="T21"/>
  <c r="P21"/>
  <c r="L21"/>
  <c r="H21"/>
  <c r="D21"/>
  <c r="AB20"/>
  <c r="X20"/>
  <c r="T20"/>
  <c r="P20"/>
  <c r="L20"/>
  <c r="H20"/>
  <c r="D20"/>
  <c r="AB19"/>
  <c r="X19"/>
  <c r="T19"/>
  <c r="P19"/>
  <c r="L19"/>
  <c r="H19"/>
  <c r="D19"/>
  <c r="AB18"/>
  <c r="X18"/>
  <c r="T18"/>
  <c r="P18"/>
  <c r="L18"/>
  <c r="H18"/>
  <c r="D18"/>
  <c r="AB17"/>
  <c r="X17"/>
  <c r="T17"/>
  <c r="P17"/>
  <c r="L17"/>
  <c r="H17"/>
  <c r="D17"/>
  <c r="AB16"/>
  <c r="X16"/>
  <c r="T16"/>
  <c r="P16"/>
  <c r="L16"/>
  <c r="H16"/>
  <c r="D16"/>
  <c r="AB15"/>
  <c r="X15"/>
  <c r="T15"/>
  <c r="P15"/>
  <c r="L15"/>
  <c r="H15"/>
  <c r="D15"/>
  <c r="AB14"/>
  <c r="X14"/>
  <c r="T14"/>
  <c r="P14"/>
  <c r="L14"/>
  <c r="H14"/>
  <c r="D14"/>
  <c r="AB13"/>
  <c r="X13"/>
  <c r="T13"/>
  <c r="P13"/>
  <c r="L13"/>
  <c r="H13"/>
  <c r="D13"/>
  <c r="AB12"/>
  <c r="X12"/>
  <c r="T12"/>
  <c r="P12"/>
  <c r="L12"/>
  <c r="H12"/>
  <c r="D12"/>
  <c r="AB11"/>
  <c r="X11"/>
  <c r="T11"/>
  <c r="P11"/>
  <c r="L11"/>
  <c r="H11"/>
  <c r="D11"/>
  <c r="AB10"/>
  <c r="X10"/>
  <c r="T10"/>
  <c r="P10"/>
  <c r="L10"/>
  <c r="H10"/>
  <c r="D10"/>
  <c r="AB9"/>
  <c r="X9"/>
  <c r="T9"/>
  <c r="P9"/>
  <c r="L9"/>
  <c r="H9"/>
  <c r="D9"/>
  <c r="AB8"/>
  <c r="X8"/>
  <c r="T8"/>
  <c r="P8"/>
  <c r="L8"/>
  <c r="H8"/>
  <c r="D8"/>
  <c r="AB7"/>
  <c r="X7"/>
  <c r="T7"/>
  <c r="P7"/>
  <c r="L7"/>
  <c r="H7"/>
  <c r="D7"/>
  <c r="AB6"/>
  <c r="X6"/>
  <c r="T6"/>
  <c r="P6"/>
  <c r="L6"/>
  <c r="H6"/>
  <c r="D6"/>
  <c r="R2"/>
  <c r="N2"/>
  <c r="J2"/>
  <c r="F2"/>
  <c r="B2"/>
  <c r="G5" i="19" l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G4"/>
  <c r="C4"/>
  <c r="G5" i="2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"/>
  <c r="V4" i="22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3"/>
  <c r="L4"/>
  <c r="S4" s="1"/>
  <c r="L5"/>
  <c r="S5" s="1"/>
  <c r="L6"/>
  <c r="S6" s="1"/>
  <c r="L7"/>
  <c r="L8"/>
  <c r="S8" s="1"/>
  <c r="L9"/>
  <c r="S9" s="1"/>
  <c r="L10"/>
  <c r="S10" s="1"/>
  <c r="L11"/>
  <c r="L12"/>
  <c r="S12" s="1"/>
  <c r="L13"/>
  <c r="S13" s="1"/>
  <c r="L14"/>
  <c r="S14" s="1"/>
  <c r="L15"/>
  <c r="L16"/>
  <c r="S16" s="1"/>
  <c r="L17"/>
  <c r="S17" s="1"/>
  <c r="L18"/>
  <c r="S18" s="1"/>
  <c r="L19"/>
  <c r="L20"/>
  <c r="S20" s="1"/>
  <c r="L21"/>
  <c r="S21" s="1"/>
  <c r="L22"/>
  <c r="S22" s="1"/>
  <c r="L23"/>
  <c r="L24"/>
  <c r="S24" s="1"/>
  <c r="L25"/>
  <c r="S25" s="1"/>
  <c r="L26"/>
  <c r="S26" s="1"/>
  <c r="L27"/>
  <c r="L28"/>
  <c r="S28" s="1"/>
  <c r="L29"/>
  <c r="S29" s="1"/>
  <c r="L30"/>
  <c r="S30" s="1"/>
  <c r="L31"/>
  <c r="L32"/>
  <c r="S32" s="1"/>
  <c r="L33"/>
  <c r="S33" s="1"/>
  <c r="L34"/>
  <c r="S34" s="1"/>
  <c r="L35"/>
  <c r="L36"/>
  <c r="S36" s="1"/>
  <c r="L37"/>
  <c r="S37" s="1"/>
  <c r="L38"/>
  <c r="S38" s="1"/>
  <c r="L39"/>
  <c r="L40"/>
  <c r="S40" s="1"/>
  <c r="L41"/>
  <c r="S41" s="1"/>
  <c r="L42"/>
  <c r="S42" s="1"/>
  <c r="L43"/>
  <c r="L3"/>
  <c r="S7"/>
  <c r="S11"/>
  <c r="S15"/>
  <c r="S19"/>
  <c r="S23"/>
  <c r="S27"/>
  <c r="S31"/>
  <c r="S35"/>
  <c r="S39"/>
  <c r="S43"/>
  <c r="S3"/>
  <c r="O10"/>
  <c r="O18"/>
  <c r="O26"/>
  <c r="O34"/>
  <c r="O42"/>
  <c r="K14"/>
  <c r="K18"/>
  <c r="K29"/>
  <c r="K30"/>
  <c r="K34"/>
  <c r="AE4"/>
  <c r="K4" s="1"/>
  <c r="AE5"/>
  <c r="O5" s="1"/>
  <c r="AE6"/>
  <c r="K6" s="1"/>
  <c r="AE7"/>
  <c r="O7" s="1"/>
  <c r="AE8"/>
  <c r="K8" s="1"/>
  <c r="AE9"/>
  <c r="O9" s="1"/>
  <c r="AE10"/>
  <c r="K10" s="1"/>
  <c r="AE11"/>
  <c r="K11" s="1"/>
  <c r="AE12"/>
  <c r="K12" s="1"/>
  <c r="AE13"/>
  <c r="O13" s="1"/>
  <c r="AE14"/>
  <c r="O14" s="1"/>
  <c r="AE15"/>
  <c r="O15" s="1"/>
  <c r="AE16"/>
  <c r="K16" s="1"/>
  <c r="AE17"/>
  <c r="O17" s="1"/>
  <c r="AE18"/>
  <c r="AE19"/>
  <c r="O19" s="1"/>
  <c r="AE20"/>
  <c r="K20" s="1"/>
  <c r="AE21"/>
  <c r="O21" s="1"/>
  <c r="AE22"/>
  <c r="K22" s="1"/>
  <c r="AE23"/>
  <c r="O23" s="1"/>
  <c r="AE24"/>
  <c r="K24" s="1"/>
  <c r="AE25"/>
  <c r="O25" s="1"/>
  <c r="AE26"/>
  <c r="K26" s="1"/>
  <c r="AE27"/>
  <c r="K27" s="1"/>
  <c r="AE28"/>
  <c r="K28" s="1"/>
  <c r="AE29"/>
  <c r="O29" s="1"/>
  <c r="AE30"/>
  <c r="O30" s="1"/>
  <c r="AE31"/>
  <c r="O31" s="1"/>
  <c r="AE32"/>
  <c r="K32" s="1"/>
  <c r="AE33"/>
  <c r="O33" s="1"/>
  <c r="AE34"/>
  <c r="AE35"/>
  <c r="O35" s="1"/>
  <c r="AE36"/>
  <c r="K36" s="1"/>
  <c r="AE37"/>
  <c r="O37" s="1"/>
  <c r="AE38"/>
  <c r="K38" s="1"/>
  <c r="AE39"/>
  <c r="O39" s="1"/>
  <c r="AE40"/>
  <c r="K40" s="1"/>
  <c r="AE41"/>
  <c r="O41" s="1"/>
  <c r="AE42"/>
  <c r="K42" s="1"/>
  <c r="AE43"/>
  <c r="K43" s="1"/>
  <c r="AE3"/>
  <c r="K3" s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3"/>
  <c r="K39" l="1"/>
  <c r="O43"/>
  <c r="O27"/>
  <c r="O11"/>
  <c r="K19"/>
  <c r="K7"/>
  <c r="K35"/>
  <c r="K23"/>
  <c r="K13"/>
  <c r="K25"/>
  <c r="K37"/>
  <c r="K31"/>
  <c r="K21"/>
  <c r="K15"/>
  <c r="K5"/>
  <c r="O38"/>
  <c r="O22"/>
  <c r="O6"/>
  <c r="K41"/>
  <c r="K9"/>
  <c r="K33"/>
  <c r="K17"/>
  <c r="O3"/>
  <c r="O40"/>
  <c r="O36"/>
  <c r="O32"/>
  <c r="O28"/>
  <c r="O24"/>
  <c r="O20"/>
  <c r="O16"/>
  <c r="O12"/>
  <c r="O8"/>
  <c r="O4"/>
  <c r="J4" i="19" l="1"/>
  <c r="K4" s="1"/>
  <c r="J5"/>
  <c r="K5" s="1"/>
  <c r="J6"/>
  <c r="K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K44" i="20"/>
  <c r="J44"/>
  <c r="J43"/>
  <c r="K43" s="1"/>
  <c r="J42"/>
  <c r="K42" s="1"/>
  <c r="K41"/>
  <c r="J41"/>
  <c r="J40"/>
  <c r="K40" s="1"/>
  <c r="J39"/>
  <c r="K39" s="1"/>
  <c r="J38"/>
  <c r="K38" s="1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"/>
  <c r="K4" s="1"/>
</calcChain>
</file>

<file path=xl/sharedStrings.xml><?xml version="1.0" encoding="utf-8"?>
<sst xmlns="http://schemas.openxmlformats.org/spreadsheetml/2006/main" count="283" uniqueCount="80">
  <si>
    <t>Current-7.8Ah (A)</t>
    <phoneticPr fontId="9" type="noConversion"/>
  </si>
  <si>
    <t>SOC%</t>
  </si>
  <si>
    <t>SOC%</t>
    <phoneticPr fontId="9" type="noConversion"/>
  </si>
  <si>
    <t>Pack V</t>
  </si>
  <si>
    <t>Pack V</t>
    <phoneticPr fontId="9" type="noConversion"/>
  </si>
  <si>
    <t>&lt;5.3A</t>
    <phoneticPr fontId="9" type="noConversion"/>
  </si>
  <si>
    <t>10~20'C</t>
    <phoneticPr fontId="9" type="noConversion"/>
  </si>
  <si>
    <t>Cell V</t>
  </si>
  <si>
    <t>2A Charge 5'C</t>
  </si>
  <si>
    <t>2A Charge 25'C</t>
  </si>
  <si>
    <t>2A Charge 15'C</t>
    <phoneticPr fontId="10" type="noConversion"/>
  </si>
  <si>
    <t>Pack V</t>
    <phoneticPr fontId="10" type="noConversion"/>
  </si>
  <si>
    <t>5LEDs Project :</t>
  </si>
  <si>
    <t>閃爍</t>
    <phoneticPr fontId="10" type="noConversion"/>
  </si>
  <si>
    <t>1 LED : charging, 0-30%</t>
  </si>
  <si>
    <t>2 LEDs : 31-50%</t>
  </si>
  <si>
    <t>3 LEDs : 51-70%</t>
  </si>
  <si>
    <t>4 LEDs : &gt;71%</t>
  </si>
  <si>
    <t>5 LEDs : tap current = 1.5A (&gt;90%) -&gt; Full Charge State</t>
    <phoneticPr fontId="10" type="noConversion"/>
  </si>
  <si>
    <r>
      <t xml:space="preserve">Full Charge State </t>
    </r>
    <r>
      <rPr>
        <sz val="12"/>
        <color theme="1"/>
        <rFont val="細明體"/>
        <family val="3"/>
        <charset val="136"/>
      </rPr>
      <t>解除條件</t>
    </r>
    <r>
      <rPr>
        <sz val="12"/>
        <color theme="1"/>
        <rFont val="Calibri"/>
        <family val="2"/>
      </rPr>
      <t xml:space="preserve"> : </t>
    </r>
    <r>
      <rPr>
        <sz val="12"/>
        <color theme="1"/>
        <rFont val="細明體"/>
        <family val="3"/>
        <charset val="136"/>
      </rPr>
      <t>放電</t>
    </r>
    <r>
      <rPr>
        <sz val="12"/>
        <color theme="1"/>
        <rFont val="Calibri"/>
        <family val="2"/>
      </rPr>
      <t xml:space="preserve">; </t>
    </r>
    <r>
      <rPr>
        <sz val="12"/>
        <color theme="1"/>
        <rFont val="細明體"/>
        <family val="3"/>
        <charset val="136"/>
      </rPr>
      <t>靜置</t>
    </r>
    <r>
      <rPr>
        <sz val="12"/>
        <color theme="1"/>
        <rFont val="Calibri"/>
        <family val="2"/>
      </rPr>
      <t>1days</t>
    </r>
    <phoneticPr fontId="10" type="noConversion"/>
  </si>
  <si>
    <t>4LEDs Project :</t>
  </si>
  <si>
    <t>1 LED : charging, 0-35%</t>
  </si>
  <si>
    <t>2 LEDs : 36-60%</t>
  </si>
  <si>
    <t>3 LEDs : &gt;61%</t>
  </si>
  <si>
    <t>4 LEDs : tap current = 1.5A (&gt;90%)</t>
  </si>
  <si>
    <r>
      <t>7.1~</t>
    </r>
    <r>
      <rPr>
        <sz val="12"/>
        <rFont val="Times New Roman"/>
        <family val="1"/>
      </rPr>
      <t>9</t>
    </r>
    <r>
      <rPr>
        <sz val="12"/>
        <rFont val="Times New Roman"/>
        <family val="1"/>
      </rPr>
      <t>.0A</t>
    </r>
    <phoneticPr fontId="9" type="noConversion"/>
  </si>
  <si>
    <t>9.1~11.2A</t>
    <phoneticPr fontId="9" type="noConversion"/>
  </si>
  <si>
    <r>
      <t>5.1~</t>
    </r>
    <r>
      <rPr>
        <sz val="12"/>
        <rFont val="Times New Roman"/>
        <family val="1"/>
      </rPr>
      <t>7</t>
    </r>
    <r>
      <rPr>
        <sz val="12"/>
        <rFont val="Times New Roman"/>
        <family val="1"/>
      </rPr>
      <t>.0A</t>
    </r>
    <phoneticPr fontId="9" type="noConversion"/>
  </si>
  <si>
    <r>
      <t>4.1~</t>
    </r>
    <r>
      <rPr>
        <sz val="12"/>
        <rFont val="Times New Roman"/>
        <family val="1"/>
      </rPr>
      <t>5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0</t>
    </r>
    <r>
      <rPr>
        <sz val="12"/>
        <rFont val="Times New Roman"/>
        <family val="1"/>
      </rPr>
      <t>A</t>
    </r>
    <phoneticPr fontId="9" type="noConversion"/>
  </si>
  <si>
    <t>&gt;13.1A</t>
    <phoneticPr fontId="9" type="noConversion"/>
  </si>
  <si>
    <t>9.4~12.0A</t>
    <phoneticPr fontId="9" type="noConversion"/>
  </si>
  <si>
    <r>
      <t>6.</t>
    </r>
    <r>
      <rPr>
        <sz val="12"/>
        <rFont val="Times New Roman"/>
        <family val="1"/>
      </rPr>
      <t>8</t>
    </r>
    <r>
      <rPr>
        <sz val="12"/>
        <rFont val="Times New Roman"/>
        <family val="1"/>
      </rPr>
      <t>~</t>
    </r>
    <r>
      <rPr>
        <sz val="12"/>
        <rFont val="Times New Roman"/>
        <family val="1"/>
      </rPr>
      <t>9.3</t>
    </r>
    <r>
      <rPr>
        <sz val="12"/>
        <rFont val="Times New Roman"/>
        <family val="1"/>
      </rPr>
      <t>A</t>
    </r>
    <phoneticPr fontId="9" type="noConversion"/>
  </si>
  <si>
    <r>
      <t>5.4~</t>
    </r>
    <r>
      <rPr>
        <sz val="12"/>
        <rFont val="Times New Roman"/>
        <family val="1"/>
      </rPr>
      <t>6.7</t>
    </r>
    <r>
      <rPr>
        <sz val="12"/>
        <rFont val="Times New Roman"/>
        <family val="1"/>
      </rPr>
      <t>A</t>
    </r>
    <phoneticPr fontId="9" type="noConversion"/>
  </si>
  <si>
    <t>2A 5'C 26F</t>
    <phoneticPr fontId="9" type="noConversion"/>
  </si>
  <si>
    <t>2A 25'C 26F</t>
    <phoneticPr fontId="9" type="noConversion"/>
  </si>
  <si>
    <t>10S4P</t>
    <phoneticPr fontId="9" type="noConversion"/>
  </si>
  <si>
    <t>26H OCV</t>
    <phoneticPr fontId="9" type="noConversion"/>
  </si>
  <si>
    <t>26F OCV</t>
    <phoneticPr fontId="9" type="noConversion"/>
  </si>
  <si>
    <t>R</t>
    <phoneticPr fontId="9" type="noConversion"/>
  </si>
  <si>
    <t>26F-26H</t>
    <phoneticPr fontId="9" type="noConversion"/>
  </si>
  <si>
    <t>Delta V</t>
    <phoneticPr fontId="9" type="noConversion"/>
  </si>
  <si>
    <t>Cell V</t>
    <phoneticPr fontId="9" type="noConversion"/>
  </si>
  <si>
    <t>2A 5'C 26F-&gt;26H</t>
    <phoneticPr fontId="9" type="noConversion"/>
  </si>
  <si>
    <t>2A 25'C 26F-&gt;26H</t>
    <phoneticPr fontId="9" type="noConversion"/>
  </si>
  <si>
    <t>10S3P</t>
    <phoneticPr fontId="9" type="noConversion"/>
  </si>
  <si>
    <t>校正分界點</t>
    <phoneticPr fontId="9" type="noConversion"/>
  </si>
  <si>
    <t>校正倍數</t>
    <phoneticPr fontId="9" type="noConversion"/>
  </si>
  <si>
    <t>校正值</t>
    <phoneticPr fontId="9" type="noConversion"/>
  </si>
  <si>
    <t>&gt;20'C</t>
    <phoneticPr fontId="9" type="noConversion"/>
  </si>
  <si>
    <t>&lt;0'C</t>
    <phoneticPr fontId="9" type="noConversion"/>
  </si>
  <si>
    <t>&lt;4.0A</t>
    <phoneticPr fontId="9" type="noConversion"/>
  </si>
  <si>
    <r>
      <t>5.1~</t>
    </r>
    <r>
      <rPr>
        <sz val="12"/>
        <rFont val="Times New Roman"/>
        <family val="1"/>
      </rPr>
      <t>7</t>
    </r>
    <r>
      <rPr>
        <sz val="12"/>
        <rFont val="Times New Roman"/>
        <family val="1"/>
      </rPr>
      <t>.0A</t>
    </r>
    <phoneticPr fontId="9" type="noConversion"/>
  </si>
  <si>
    <t>11.3~13A</t>
    <phoneticPr fontId="9" type="noConversion"/>
  </si>
  <si>
    <t>Current-10.4Ah (A)</t>
    <phoneticPr fontId="9" type="noConversion"/>
  </si>
  <si>
    <t>&lt;5.3A</t>
    <phoneticPr fontId="9" type="noConversion"/>
  </si>
  <si>
    <r>
      <t>6.</t>
    </r>
    <r>
      <rPr>
        <sz val="12"/>
        <rFont val="Times New Roman"/>
        <family val="1"/>
      </rPr>
      <t>8</t>
    </r>
    <r>
      <rPr>
        <sz val="12"/>
        <rFont val="Times New Roman"/>
        <family val="1"/>
      </rPr>
      <t>~</t>
    </r>
    <r>
      <rPr>
        <sz val="12"/>
        <rFont val="Times New Roman"/>
        <family val="1"/>
      </rPr>
      <t>9.3</t>
    </r>
    <r>
      <rPr>
        <sz val="12"/>
        <rFont val="Times New Roman"/>
        <family val="1"/>
      </rPr>
      <t>A</t>
    </r>
    <phoneticPr fontId="9" type="noConversion"/>
  </si>
  <si>
    <r>
      <t>&gt;1</t>
    </r>
    <r>
      <rPr>
        <sz val="12"/>
        <rFont val="Times New Roman"/>
        <family val="1"/>
      </rPr>
      <t>2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1</t>
    </r>
    <r>
      <rPr>
        <sz val="12"/>
        <rFont val="Times New Roman"/>
        <family val="1"/>
      </rPr>
      <t>A</t>
    </r>
    <phoneticPr fontId="9" type="noConversion"/>
  </si>
  <si>
    <t>SOC%</t>
    <phoneticPr fontId="9" type="noConversion"/>
  </si>
  <si>
    <t>校正分界點</t>
    <phoneticPr fontId="9" type="noConversion"/>
  </si>
  <si>
    <r>
      <t>4.1~</t>
    </r>
    <r>
      <rPr>
        <sz val="12"/>
        <rFont val="Times New Roman"/>
        <family val="1"/>
      </rPr>
      <t>5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0</t>
    </r>
    <r>
      <rPr>
        <sz val="12"/>
        <rFont val="Times New Roman"/>
        <family val="1"/>
      </rPr>
      <t>A</t>
    </r>
    <phoneticPr fontId="9" type="noConversion"/>
  </si>
  <si>
    <r>
      <t>7.1~</t>
    </r>
    <r>
      <rPr>
        <sz val="12"/>
        <rFont val="Times New Roman"/>
        <family val="1"/>
      </rPr>
      <t>9</t>
    </r>
    <r>
      <rPr>
        <sz val="12"/>
        <rFont val="Times New Roman"/>
        <family val="1"/>
      </rPr>
      <t>.0A</t>
    </r>
    <phoneticPr fontId="9" type="noConversion"/>
  </si>
  <si>
    <t>11.3~13A</t>
    <phoneticPr fontId="9" type="noConversion"/>
  </si>
  <si>
    <t>SOC%</t>
    <phoneticPr fontId="9" type="noConversion"/>
  </si>
  <si>
    <t>Pack V</t>
    <phoneticPr fontId="9" type="noConversion"/>
  </si>
  <si>
    <t>校正分界點</t>
    <phoneticPr fontId="9" type="noConversion"/>
  </si>
  <si>
    <t>校正倍數</t>
    <phoneticPr fontId="9" type="noConversion"/>
  </si>
  <si>
    <t>0~10'C</t>
    <phoneticPr fontId="9" type="noConversion"/>
  </si>
  <si>
    <r>
      <t>&lt;</t>
    </r>
    <r>
      <rPr>
        <sz val="12"/>
        <rFont val="Times New Roman"/>
        <family val="1"/>
      </rPr>
      <t>6.7A</t>
    </r>
    <phoneticPr fontId="9" type="noConversion"/>
  </si>
  <si>
    <t>6.7~8.3A</t>
    <phoneticPr fontId="9" type="noConversion"/>
  </si>
  <si>
    <r>
      <t>8</t>
    </r>
    <r>
      <rPr>
        <sz val="12"/>
        <rFont val="Times New Roman"/>
        <family val="1"/>
      </rPr>
      <t>.3~11.7A</t>
    </r>
    <phoneticPr fontId="9" type="noConversion"/>
  </si>
  <si>
    <t>11.7~14.0A</t>
    <phoneticPr fontId="9" type="noConversion"/>
  </si>
  <si>
    <r>
      <t>&gt;</t>
    </r>
    <r>
      <rPr>
        <sz val="12"/>
        <rFont val="Times New Roman"/>
        <family val="1"/>
      </rPr>
      <t>14A</t>
    </r>
    <phoneticPr fontId="9" type="noConversion"/>
  </si>
  <si>
    <r>
      <t>C</t>
    </r>
    <r>
      <rPr>
        <sz val="12"/>
        <rFont val="Times New Roman"/>
        <family val="1"/>
      </rPr>
      <t>urrent-13Ah (A)</t>
    </r>
    <phoneticPr fontId="9" type="noConversion"/>
  </si>
  <si>
    <t>2A Charge 15'C</t>
    <phoneticPr fontId="10" type="noConversion"/>
  </si>
  <si>
    <t>Pack V</t>
    <phoneticPr fontId="10" type="noConversion"/>
  </si>
  <si>
    <t>10S</t>
    <phoneticPr fontId="9" type="noConversion"/>
  </si>
  <si>
    <t>%</t>
    <phoneticPr fontId="9" type="noConversion"/>
  </si>
  <si>
    <t>計算出13S</t>
    <phoneticPr fontId="9" type="noConversion"/>
  </si>
  <si>
    <t>計算出7S</t>
    <phoneticPr fontId="9" type="noConversion"/>
  </si>
  <si>
    <t>計算出5S</t>
    <phoneticPr fontId="9" type="noConversion"/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</si>
</sst>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0_);[Red]\(0.00\)"/>
    <numFmt numFmtId="178" formatCode="0_);[Red]\(0\)"/>
    <numFmt numFmtId="179" formatCode="0.0000_ "/>
    <numFmt numFmtId="180" formatCode="0.0000_);[Red]\(0.0000\)"/>
    <numFmt numFmtId="181" formatCode="0.00_ "/>
  </numFmts>
  <fonts count="17"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2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FF0000"/>
      <name val="Calibri"/>
      <family val="2"/>
    </font>
    <font>
      <sz val="12"/>
      <color rgb="FF1F497D"/>
      <name val="Calibri"/>
      <family val="2"/>
    </font>
    <font>
      <sz val="12"/>
      <color theme="1"/>
      <name val="Calibri"/>
      <family val="2"/>
    </font>
    <font>
      <sz val="12"/>
      <color theme="1"/>
      <name val="細明體"/>
      <family val="3"/>
      <charset val="136"/>
    </font>
    <font>
      <sz val="12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9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7" fillId="0" borderId="0" xfId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81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81" fontId="3" fillId="0" borderId="0" xfId="0" applyNumberFormat="1" applyFont="1" applyBorder="1" applyAlignment="1">
      <alignment horizontal="center" vertical="center"/>
    </xf>
    <xf numFmtId="181" fontId="3" fillId="0" borderId="0" xfId="0" applyNumberFormat="1" applyFont="1" applyBorder="1">
      <alignment vertical="center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180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quotePrefix="1">
      <alignment vertical="center"/>
    </xf>
  </cellXfs>
  <cellStyles count="2">
    <cellStyle name="一般" xfId="0" builtinId="0"/>
    <cellStyle name="一般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x>
            <c:v>5'C-9A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15'C 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25'C 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40'C 9A</c:v>
          </c:tx>
          <c:marker>
            <c:symbol val="none"/>
          </c:marker>
          <c:xVal>
            <c:numRef>
              <c:f>#REF!</c:f>
              <c:numCache>
                <c:formatCode>General</c:formatCode>
                <c:ptCount val="41"/>
                <c:pt idx="0">
                  <c:v>100</c:v>
                </c:pt>
                <c:pt idx="1">
                  <c:v>97.5</c:v>
                </c:pt>
                <c:pt idx="2">
                  <c:v>95</c:v>
                </c:pt>
                <c:pt idx="3">
                  <c:v>92.5</c:v>
                </c:pt>
                <c:pt idx="4">
                  <c:v>90</c:v>
                </c:pt>
                <c:pt idx="5">
                  <c:v>87.5</c:v>
                </c:pt>
                <c:pt idx="6">
                  <c:v>85</c:v>
                </c:pt>
                <c:pt idx="7">
                  <c:v>82.5</c:v>
                </c:pt>
                <c:pt idx="8">
                  <c:v>80</c:v>
                </c:pt>
                <c:pt idx="9">
                  <c:v>77.5</c:v>
                </c:pt>
                <c:pt idx="10">
                  <c:v>75</c:v>
                </c:pt>
                <c:pt idx="11">
                  <c:v>72.5</c:v>
                </c:pt>
                <c:pt idx="12">
                  <c:v>70</c:v>
                </c:pt>
                <c:pt idx="13">
                  <c:v>67.5</c:v>
                </c:pt>
                <c:pt idx="14">
                  <c:v>65</c:v>
                </c:pt>
                <c:pt idx="15">
                  <c:v>62.5</c:v>
                </c:pt>
                <c:pt idx="16">
                  <c:v>60</c:v>
                </c:pt>
                <c:pt idx="17">
                  <c:v>57.5</c:v>
                </c:pt>
                <c:pt idx="18">
                  <c:v>55</c:v>
                </c:pt>
                <c:pt idx="19">
                  <c:v>52.5</c:v>
                </c:pt>
                <c:pt idx="20">
                  <c:v>50</c:v>
                </c:pt>
                <c:pt idx="21">
                  <c:v>47.5</c:v>
                </c:pt>
                <c:pt idx="22">
                  <c:v>45</c:v>
                </c:pt>
                <c:pt idx="23">
                  <c:v>42.5</c:v>
                </c:pt>
                <c:pt idx="24">
                  <c:v>40</c:v>
                </c:pt>
                <c:pt idx="25">
                  <c:v>37.5</c:v>
                </c:pt>
                <c:pt idx="26">
                  <c:v>35</c:v>
                </c:pt>
                <c:pt idx="27">
                  <c:v>32.5</c:v>
                </c:pt>
                <c:pt idx="28">
                  <c:v>30</c:v>
                </c:pt>
                <c:pt idx="29">
                  <c:v>27.5</c:v>
                </c:pt>
                <c:pt idx="30">
                  <c:v>25</c:v>
                </c:pt>
                <c:pt idx="31">
                  <c:v>22.5</c:v>
                </c:pt>
                <c:pt idx="32">
                  <c:v>20</c:v>
                </c:pt>
                <c:pt idx="33">
                  <c:v>17.5</c:v>
                </c:pt>
                <c:pt idx="34">
                  <c:v>15</c:v>
                </c:pt>
                <c:pt idx="35">
                  <c:v>12.5</c:v>
                </c:pt>
                <c:pt idx="36">
                  <c:v>10</c:v>
                </c:pt>
                <c:pt idx="37">
                  <c:v>7.5</c:v>
                </c:pt>
                <c:pt idx="38">
                  <c:v>5</c:v>
                </c:pt>
                <c:pt idx="39">
                  <c:v>2.5</c:v>
                </c:pt>
                <c:pt idx="40">
                  <c:v>0</c:v>
                </c:pt>
              </c:numCache>
            </c:numRef>
          </c:xVal>
          <c:yVal>
            <c:numRef>
              <c:f>#REF!</c:f>
              <c:numCache>
                <c:formatCode>0.0000_);[Red]\(0.0000\)</c:formatCode>
                <c:ptCount val="41"/>
                <c:pt idx="0">
                  <c:v>41.822000000000003</c:v>
                </c:pt>
                <c:pt idx="1">
                  <c:v>38.522090336708757</c:v>
                </c:pt>
                <c:pt idx="2">
                  <c:v>37.870050786396483</c:v>
                </c:pt>
                <c:pt idx="3">
                  <c:v>37.623934244205834</c:v>
                </c:pt>
                <c:pt idx="4">
                  <c:v>37.384842974156321</c:v>
                </c:pt>
                <c:pt idx="5">
                  <c:v>37.15044198350774</c:v>
                </c:pt>
                <c:pt idx="6">
                  <c:v>36.923456246404825</c:v>
                </c:pt>
                <c:pt idx="7">
                  <c:v>36.700010079995629</c:v>
                </c:pt>
                <c:pt idx="8">
                  <c:v>36.484837098030994</c:v>
                </c:pt>
                <c:pt idx="9">
                  <c:v>36.275461687874888</c:v>
                </c:pt>
                <c:pt idx="10">
                  <c:v>36.074895937720193</c:v>
                </c:pt>
                <c:pt idx="11">
                  <c:v>35.883566436452078</c:v>
                </c:pt>
                <c:pt idx="12">
                  <c:v>35.701593125681782</c:v>
                </c:pt>
                <c:pt idx="13">
                  <c:v>35.531148548746074</c:v>
                </c:pt>
                <c:pt idx="14">
                  <c:v>35.371148797563528</c:v>
                </c:pt>
                <c:pt idx="15">
                  <c:v>35.222385841286439</c:v>
                </c:pt>
                <c:pt idx="16">
                  <c:v>35.069770007241644</c:v>
                </c:pt>
                <c:pt idx="17">
                  <c:v>34.911312063337995</c:v>
                </c:pt>
                <c:pt idx="18">
                  <c:v>34.758393317356813</c:v>
                </c:pt>
                <c:pt idx="19">
                  <c:v>34.624605086227064</c:v>
                </c:pt>
                <c:pt idx="20">
                  <c:v>34.505229005302184</c:v>
                </c:pt>
                <c:pt idx="21">
                  <c:v>34.418013291495448</c:v>
                </c:pt>
                <c:pt idx="22">
                  <c:v>34.346006055054794</c:v>
                </c:pt>
                <c:pt idx="23">
                  <c:v>34.273354988358363</c:v>
                </c:pt>
                <c:pt idx="24">
                  <c:v>33.717324157799034</c:v>
                </c:pt>
                <c:pt idx="25">
                  <c:v>33.641468895327094</c:v>
                </c:pt>
                <c:pt idx="26">
                  <c:v>33.569634758911604</c:v>
                </c:pt>
                <c:pt idx="27">
                  <c:v>33.499466710271442</c:v>
                </c:pt>
                <c:pt idx="28">
                  <c:v>33.425750243584879</c:v>
                </c:pt>
                <c:pt idx="29">
                  <c:v>33.351045411597923</c:v>
                </c:pt>
                <c:pt idx="30">
                  <c:v>33.270298288365559</c:v>
                </c:pt>
                <c:pt idx="31">
                  <c:v>33.184707186557752</c:v>
                </c:pt>
                <c:pt idx="32">
                  <c:v>33.083681237011895</c:v>
                </c:pt>
                <c:pt idx="33">
                  <c:v>32.935660436940822</c:v>
                </c:pt>
                <c:pt idx="34">
                  <c:v>32.780429420420646</c:v>
                </c:pt>
                <c:pt idx="35">
                  <c:v>32.545905571090245</c:v>
                </c:pt>
                <c:pt idx="36">
                  <c:v>32.297460269105862</c:v>
                </c:pt>
                <c:pt idx="37">
                  <c:v>32.053848491588177</c:v>
                </c:pt>
                <c:pt idx="38">
                  <c:v>31.82126001284033</c:v>
                </c:pt>
                <c:pt idx="39">
                  <c:v>31.0503</c:v>
                </c:pt>
                <c:pt idx="40" formatCode="General">
                  <c:v>30</c:v>
                </c:pt>
              </c:numCache>
            </c:numRef>
          </c:yVal>
          <c:smooth val="1"/>
        </c:ser>
        <c:axId val="86917120"/>
        <c:axId val="86919040"/>
      </c:scatterChart>
      <c:valAx>
        <c:axId val="86917120"/>
        <c:scaling>
          <c:orientation val="minMax"/>
          <c:max val="100"/>
          <c:min val="0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SOC%</a:t>
                </a:r>
                <a:endParaRPr lang="zh-TW" altLang="en-US"/>
              </a:p>
            </c:rich>
          </c:tx>
        </c:title>
        <c:numFmt formatCode="General" sourceLinked="1"/>
        <c:majorTickMark val="cross"/>
        <c:tickLblPos val="nextTo"/>
        <c:crossAx val="86919040"/>
        <c:crosses val="autoZero"/>
        <c:crossBetween val="midCat"/>
        <c:majorUnit val="10"/>
      </c:valAx>
      <c:valAx>
        <c:axId val="86919040"/>
        <c:scaling>
          <c:orientation val="minMax"/>
          <c:max val="42"/>
          <c:min val="29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Pack</a:t>
                </a:r>
                <a:r>
                  <a:rPr lang="en-US" altLang="zh-TW" baseline="0"/>
                  <a:t> V</a:t>
                </a:r>
                <a:endParaRPr lang="zh-TW" altLang="en-US"/>
              </a:p>
            </c:rich>
          </c:tx>
        </c:title>
        <c:numFmt formatCode="#,##0_);\(#,##0\)" sourceLinked="0"/>
        <c:majorTickMark val="cross"/>
        <c:tickLblPos val="nextTo"/>
        <c:crossAx val="86917120"/>
        <c:crosses val="autoZero"/>
        <c:crossBetween val="midCat"/>
        <c:majorUnit val="1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1"/>
          <c:order val="0"/>
          <c:tx>
            <c:v>5'C 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5'C 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2"/>
          <c:tx>
            <c:v>5'C 7A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0"/>
          <c:order val="3"/>
          <c:tx>
            <c:v>5'C-9A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5'C 11A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v>5'C 13A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v>5'C 15A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axId val="86960768"/>
        <c:axId val="86967040"/>
      </c:scatterChart>
      <c:valAx>
        <c:axId val="86960768"/>
        <c:scaling>
          <c:orientation val="minMax"/>
          <c:max val="100"/>
          <c:min val="0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SOC%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86967040"/>
        <c:crosses val="autoZero"/>
        <c:crossBetween val="midCat"/>
        <c:majorUnit val="10"/>
      </c:valAx>
      <c:valAx>
        <c:axId val="86967040"/>
        <c:scaling>
          <c:orientation val="minMax"/>
          <c:max val="42"/>
          <c:min val="29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Pack V</a:t>
                </a:r>
                <a:endParaRPr lang="zh-TW" altLang="en-US"/>
              </a:p>
            </c:rich>
          </c:tx>
        </c:title>
        <c:numFmt formatCode="#,##0_);\(#,##0\)" sourceLinked="0"/>
        <c:majorTickMark val="none"/>
        <c:tickLblPos val="nextTo"/>
        <c:crossAx val="86960768"/>
        <c:crosses val="autoZero"/>
        <c:crossBetween val="midCat"/>
        <c:majorUnit val="1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zh-TW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1"/>
          <c:order val="0"/>
          <c:tx>
            <c:v>25'C 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25'C 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2"/>
          <c:tx>
            <c:v>25'C 7A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0"/>
          <c:order val="3"/>
          <c:tx>
            <c:v>25'C-9A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25'C 11A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v>25'C 13A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v>25'C 15A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axId val="87045248"/>
        <c:axId val="87047168"/>
      </c:scatterChart>
      <c:valAx>
        <c:axId val="87045248"/>
        <c:scaling>
          <c:orientation val="minMax"/>
          <c:max val="100"/>
          <c:min val="0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SOC%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87047168"/>
        <c:crosses val="autoZero"/>
        <c:crossBetween val="midCat"/>
        <c:majorUnit val="10"/>
      </c:valAx>
      <c:valAx>
        <c:axId val="87047168"/>
        <c:scaling>
          <c:orientation val="minMax"/>
          <c:max val="42"/>
          <c:min val="29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Pack V</a:t>
                </a:r>
                <a:endParaRPr lang="zh-TW" altLang="en-US"/>
              </a:p>
            </c:rich>
          </c:tx>
        </c:title>
        <c:numFmt formatCode="#,##0_);\(#,##0\)" sourceLinked="0"/>
        <c:majorTickMark val="none"/>
        <c:tickLblPos val="nextTo"/>
        <c:crossAx val="87045248"/>
        <c:crosses val="autoZero"/>
        <c:crossBetween val="midCat"/>
        <c:majorUnit val="1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zh-TW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84094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84094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84094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103"/>
  <sheetViews>
    <sheetView tabSelected="1" topLeftCell="A100" workbookViewId="0">
      <selection activeCell="I3" sqref="I3:I103"/>
    </sheetView>
  </sheetViews>
  <sheetFormatPr defaultRowHeight="16.5"/>
  <cols>
    <col min="5" max="5" width="10.375" customWidth="1"/>
  </cols>
  <sheetData>
    <row r="2" spans="2:9">
      <c r="B2" s="38" t="s">
        <v>76</v>
      </c>
      <c r="C2" t="s">
        <v>75</v>
      </c>
      <c r="E2" t="s">
        <v>77</v>
      </c>
      <c r="G2" t="s">
        <v>78</v>
      </c>
      <c r="I2" t="s">
        <v>79</v>
      </c>
    </row>
    <row r="3" spans="2:9">
      <c r="B3">
        <v>0</v>
      </c>
      <c r="C3">
        <v>35000</v>
      </c>
      <c r="E3">
        <f t="shared" ref="E3:E34" si="0">C3/10*13</f>
        <v>45500</v>
      </c>
      <c r="F3">
        <f t="shared" ref="F3:F34" si="1">ROUND(E3,0)</f>
        <v>45500</v>
      </c>
      <c r="G3">
        <f t="shared" ref="G3:G34" si="2">C3/10*7</f>
        <v>24500</v>
      </c>
      <c r="H3">
        <f t="shared" ref="H3:H34" si="3">ROUND(G3,0)</f>
        <v>24500</v>
      </c>
      <c r="I3">
        <f t="shared" ref="I3:I34" si="4">ROUND(C3/10*5,0)</f>
        <v>17500</v>
      </c>
    </row>
    <row r="4" spans="2:9">
      <c r="B4">
        <v>1</v>
      </c>
      <c r="C4">
        <v>35061</v>
      </c>
      <c r="E4">
        <f t="shared" si="0"/>
        <v>45579.299999999996</v>
      </c>
      <c r="F4">
        <f t="shared" si="1"/>
        <v>45579</v>
      </c>
      <c r="G4">
        <f t="shared" si="2"/>
        <v>24542.7</v>
      </c>
      <c r="H4">
        <f t="shared" si="3"/>
        <v>24543</v>
      </c>
      <c r="I4">
        <f t="shared" si="4"/>
        <v>17531</v>
      </c>
    </row>
    <row r="5" spans="2:9">
      <c r="B5">
        <v>2</v>
      </c>
      <c r="C5">
        <v>35122</v>
      </c>
      <c r="E5">
        <f t="shared" si="0"/>
        <v>45658.6</v>
      </c>
      <c r="F5">
        <f t="shared" si="1"/>
        <v>45659</v>
      </c>
      <c r="G5">
        <f t="shared" si="2"/>
        <v>24585.399999999998</v>
      </c>
      <c r="H5">
        <f t="shared" si="3"/>
        <v>24585</v>
      </c>
      <c r="I5">
        <f t="shared" si="4"/>
        <v>17561</v>
      </c>
    </row>
    <row r="6" spans="2:9">
      <c r="B6">
        <v>3</v>
      </c>
      <c r="C6">
        <v>35189</v>
      </c>
      <c r="E6">
        <f t="shared" si="0"/>
        <v>45745.700000000004</v>
      </c>
      <c r="F6">
        <f t="shared" si="1"/>
        <v>45746</v>
      </c>
      <c r="G6">
        <f t="shared" si="2"/>
        <v>24632.3</v>
      </c>
      <c r="H6">
        <f t="shared" si="3"/>
        <v>24632</v>
      </c>
      <c r="I6">
        <f t="shared" si="4"/>
        <v>17595</v>
      </c>
    </row>
    <row r="7" spans="2:9">
      <c r="B7">
        <v>4</v>
      </c>
      <c r="C7">
        <v>35269</v>
      </c>
      <c r="E7">
        <f t="shared" si="0"/>
        <v>45849.700000000004</v>
      </c>
      <c r="F7">
        <f t="shared" si="1"/>
        <v>45850</v>
      </c>
      <c r="G7">
        <f t="shared" si="2"/>
        <v>24688.3</v>
      </c>
      <c r="H7">
        <f t="shared" si="3"/>
        <v>24688</v>
      </c>
      <c r="I7">
        <f t="shared" si="4"/>
        <v>17635</v>
      </c>
    </row>
    <row r="8" spans="2:9">
      <c r="B8">
        <v>5</v>
      </c>
      <c r="C8">
        <v>35349</v>
      </c>
      <c r="E8">
        <f t="shared" si="0"/>
        <v>45953.700000000004</v>
      </c>
      <c r="F8">
        <f t="shared" si="1"/>
        <v>45954</v>
      </c>
      <c r="G8">
        <f t="shared" si="2"/>
        <v>24744.3</v>
      </c>
      <c r="H8">
        <f t="shared" si="3"/>
        <v>24744</v>
      </c>
      <c r="I8">
        <f t="shared" si="4"/>
        <v>17675</v>
      </c>
    </row>
    <row r="9" spans="2:9">
      <c r="B9">
        <v>6</v>
      </c>
      <c r="C9">
        <v>35440</v>
      </c>
      <c r="E9">
        <f t="shared" si="0"/>
        <v>46072</v>
      </c>
      <c r="F9">
        <f t="shared" si="1"/>
        <v>46072</v>
      </c>
      <c r="G9">
        <f t="shared" si="2"/>
        <v>24808</v>
      </c>
      <c r="H9">
        <f t="shared" si="3"/>
        <v>24808</v>
      </c>
      <c r="I9">
        <f t="shared" si="4"/>
        <v>17720</v>
      </c>
    </row>
    <row r="10" spans="2:9">
      <c r="B10">
        <v>7</v>
      </c>
      <c r="C10">
        <v>35538</v>
      </c>
      <c r="E10">
        <f t="shared" si="0"/>
        <v>46199.4</v>
      </c>
      <c r="F10">
        <f t="shared" si="1"/>
        <v>46199</v>
      </c>
      <c r="G10">
        <f t="shared" si="2"/>
        <v>24876.600000000002</v>
      </c>
      <c r="H10">
        <f t="shared" si="3"/>
        <v>24877</v>
      </c>
      <c r="I10">
        <f t="shared" si="4"/>
        <v>17769</v>
      </c>
    </row>
    <row r="11" spans="2:9">
      <c r="B11">
        <v>8</v>
      </c>
      <c r="C11">
        <v>35636</v>
      </c>
      <c r="E11">
        <f t="shared" si="0"/>
        <v>46326.799999999996</v>
      </c>
      <c r="F11">
        <f t="shared" si="1"/>
        <v>46327</v>
      </c>
      <c r="G11">
        <f t="shared" si="2"/>
        <v>24945.200000000001</v>
      </c>
      <c r="H11">
        <f t="shared" si="3"/>
        <v>24945</v>
      </c>
      <c r="I11">
        <f t="shared" si="4"/>
        <v>17818</v>
      </c>
    </row>
    <row r="12" spans="2:9">
      <c r="B12">
        <v>9</v>
      </c>
      <c r="C12">
        <v>35801</v>
      </c>
      <c r="E12">
        <f t="shared" si="0"/>
        <v>46541.299999999996</v>
      </c>
      <c r="F12">
        <f t="shared" si="1"/>
        <v>46541</v>
      </c>
      <c r="G12">
        <f t="shared" si="2"/>
        <v>25060.7</v>
      </c>
      <c r="H12">
        <f t="shared" si="3"/>
        <v>25061</v>
      </c>
      <c r="I12">
        <f t="shared" si="4"/>
        <v>17901</v>
      </c>
    </row>
    <row r="13" spans="2:9">
      <c r="B13">
        <v>10</v>
      </c>
      <c r="C13">
        <v>35976</v>
      </c>
      <c r="E13">
        <f t="shared" si="0"/>
        <v>46768.799999999996</v>
      </c>
      <c r="F13">
        <f t="shared" si="1"/>
        <v>46769</v>
      </c>
      <c r="G13">
        <f t="shared" si="2"/>
        <v>25183.200000000001</v>
      </c>
      <c r="H13">
        <f t="shared" si="3"/>
        <v>25183</v>
      </c>
      <c r="I13">
        <f t="shared" si="4"/>
        <v>17988</v>
      </c>
    </row>
    <row r="14" spans="2:9">
      <c r="B14">
        <v>11</v>
      </c>
      <c r="C14">
        <v>36151</v>
      </c>
      <c r="E14">
        <f t="shared" si="0"/>
        <v>46996.299999999996</v>
      </c>
      <c r="F14">
        <f t="shared" si="1"/>
        <v>46996</v>
      </c>
      <c r="G14">
        <f t="shared" si="2"/>
        <v>25305.7</v>
      </c>
      <c r="H14">
        <f t="shared" si="3"/>
        <v>25306</v>
      </c>
      <c r="I14">
        <f t="shared" si="4"/>
        <v>18076</v>
      </c>
    </row>
    <row r="15" spans="2:9">
      <c r="B15">
        <v>12</v>
      </c>
      <c r="C15">
        <v>36326</v>
      </c>
      <c r="E15">
        <f t="shared" si="0"/>
        <v>47223.799999999996</v>
      </c>
      <c r="F15">
        <f t="shared" si="1"/>
        <v>47224</v>
      </c>
      <c r="G15">
        <f t="shared" si="2"/>
        <v>25428.2</v>
      </c>
      <c r="H15">
        <f t="shared" si="3"/>
        <v>25428</v>
      </c>
      <c r="I15">
        <f t="shared" si="4"/>
        <v>18163</v>
      </c>
    </row>
    <row r="16" spans="2:9">
      <c r="B16">
        <v>13</v>
      </c>
      <c r="C16">
        <v>36500</v>
      </c>
      <c r="E16">
        <f t="shared" si="0"/>
        <v>47450</v>
      </c>
      <c r="F16">
        <f t="shared" si="1"/>
        <v>47450</v>
      </c>
      <c r="G16">
        <f t="shared" si="2"/>
        <v>25550</v>
      </c>
      <c r="H16">
        <f t="shared" si="3"/>
        <v>25550</v>
      </c>
      <c r="I16">
        <f t="shared" si="4"/>
        <v>18250</v>
      </c>
    </row>
    <row r="17" spans="2:9">
      <c r="B17">
        <v>14</v>
      </c>
      <c r="C17">
        <v>36652</v>
      </c>
      <c r="E17">
        <f t="shared" si="0"/>
        <v>47647.6</v>
      </c>
      <c r="F17">
        <f t="shared" si="1"/>
        <v>47648</v>
      </c>
      <c r="G17">
        <f t="shared" si="2"/>
        <v>25656.399999999998</v>
      </c>
      <c r="H17">
        <f t="shared" si="3"/>
        <v>25656</v>
      </c>
      <c r="I17">
        <f t="shared" si="4"/>
        <v>18326</v>
      </c>
    </row>
    <row r="18" spans="2:9">
      <c r="B18">
        <v>15</v>
      </c>
      <c r="C18">
        <v>36777</v>
      </c>
      <c r="E18">
        <f t="shared" si="0"/>
        <v>47810.1</v>
      </c>
      <c r="F18">
        <f t="shared" si="1"/>
        <v>47810</v>
      </c>
      <c r="G18">
        <f t="shared" si="2"/>
        <v>25743.899999999998</v>
      </c>
      <c r="H18">
        <f t="shared" si="3"/>
        <v>25744</v>
      </c>
      <c r="I18">
        <f t="shared" si="4"/>
        <v>18389</v>
      </c>
    </row>
    <row r="19" spans="2:9">
      <c r="B19">
        <v>16</v>
      </c>
      <c r="C19">
        <v>36902</v>
      </c>
      <c r="E19">
        <f t="shared" si="0"/>
        <v>47972.6</v>
      </c>
      <c r="F19">
        <f t="shared" si="1"/>
        <v>47973</v>
      </c>
      <c r="G19">
        <f t="shared" si="2"/>
        <v>25831.399999999998</v>
      </c>
      <c r="H19">
        <f t="shared" si="3"/>
        <v>25831</v>
      </c>
      <c r="I19">
        <f t="shared" si="4"/>
        <v>18451</v>
      </c>
    </row>
    <row r="20" spans="2:9">
      <c r="B20">
        <v>17</v>
      </c>
      <c r="C20">
        <v>36998</v>
      </c>
      <c r="E20">
        <f t="shared" si="0"/>
        <v>48097.4</v>
      </c>
      <c r="F20">
        <f t="shared" si="1"/>
        <v>48097</v>
      </c>
      <c r="G20">
        <f t="shared" si="2"/>
        <v>25898.600000000002</v>
      </c>
      <c r="H20">
        <f t="shared" si="3"/>
        <v>25899</v>
      </c>
      <c r="I20">
        <f t="shared" si="4"/>
        <v>18499</v>
      </c>
    </row>
    <row r="21" spans="2:9">
      <c r="B21">
        <v>18</v>
      </c>
      <c r="C21">
        <v>37084</v>
      </c>
      <c r="E21">
        <f t="shared" si="0"/>
        <v>48209.200000000004</v>
      </c>
      <c r="F21">
        <f t="shared" si="1"/>
        <v>48209</v>
      </c>
      <c r="G21">
        <f t="shared" si="2"/>
        <v>25958.799999999999</v>
      </c>
      <c r="H21">
        <f t="shared" si="3"/>
        <v>25959</v>
      </c>
      <c r="I21">
        <f t="shared" si="4"/>
        <v>18542</v>
      </c>
    </row>
    <row r="22" spans="2:9">
      <c r="B22">
        <v>19</v>
      </c>
      <c r="C22">
        <v>37169</v>
      </c>
      <c r="E22">
        <f t="shared" si="0"/>
        <v>48319.700000000004</v>
      </c>
      <c r="F22">
        <f t="shared" si="1"/>
        <v>48320</v>
      </c>
      <c r="G22">
        <f t="shared" si="2"/>
        <v>26018.3</v>
      </c>
      <c r="H22">
        <f t="shared" si="3"/>
        <v>26018</v>
      </c>
      <c r="I22">
        <f t="shared" si="4"/>
        <v>18585</v>
      </c>
    </row>
    <row r="23" spans="2:9">
      <c r="B23">
        <v>20</v>
      </c>
      <c r="C23">
        <v>37234</v>
      </c>
      <c r="E23">
        <f t="shared" si="0"/>
        <v>48404.200000000004</v>
      </c>
      <c r="F23">
        <f t="shared" si="1"/>
        <v>48404</v>
      </c>
      <c r="G23">
        <f t="shared" si="2"/>
        <v>26063.8</v>
      </c>
      <c r="H23">
        <f t="shared" si="3"/>
        <v>26064</v>
      </c>
      <c r="I23">
        <f t="shared" si="4"/>
        <v>18617</v>
      </c>
    </row>
    <row r="24" spans="2:9">
      <c r="B24">
        <v>21</v>
      </c>
      <c r="C24">
        <v>37299</v>
      </c>
      <c r="E24">
        <f t="shared" si="0"/>
        <v>48488.700000000004</v>
      </c>
      <c r="F24">
        <f t="shared" si="1"/>
        <v>48489</v>
      </c>
      <c r="G24">
        <f t="shared" si="2"/>
        <v>26109.3</v>
      </c>
      <c r="H24">
        <f t="shared" si="3"/>
        <v>26109</v>
      </c>
      <c r="I24">
        <f t="shared" si="4"/>
        <v>18650</v>
      </c>
    </row>
    <row r="25" spans="2:9">
      <c r="B25">
        <v>22</v>
      </c>
      <c r="C25">
        <v>37360</v>
      </c>
      <c r="E25">
        <f t="shared" si="0"/>
        <v>48568</v>
      </c>
      <c r="F25">
        <f t="shared" si="1"/>
        <v>48568</v>
      </c>
      <c r="G25">
        <f t="shared" si="2"/>
        <v>26152</v>
      </c>
      <c r="H25">
        <f t="shared" si="3"/>
        <v>26152</v>
      </c>
      <c r="I25">
        <f t="shared" si="4"/>
        <v>18680</v>
      </c>
    </row>
    <row r="26" spans="2:9">
      <c r="B26">
        <v>23</v>
      </c>
      <c r="C26">
        <v>37415</v>
      </c>
      <c r="E26">
        <f t="shared" si="0"/>
        <v>48639.5</v>
      </c>
      <c r="F26">
        <f t="shared" si="1"/>
        <v>48640</v>
      </c>
      <c r="G26">
        <f t="shared" si="2"/>
        <v>26190.5</v>
      </c>
      <c r="H26">
        <f t="shared" si="3"/>
        <v>26191</v>
      </c>
      <c r="I26">
        <f t="shared" si="4"/>
        <v>18708</v>
      </c>
    </row>
    <row r="27" spans="2:9">
      <c r="B27">
        <v>24</v>
      </c>
      <c r="C27">
        <v>37470</v>
      </c>
      <c r="E27">
        <f t="shared" si="0"/>
        <v>48711</v>
      </c>
      <c r="F27">
        <f t="shared" si="1"/>
        <v>48711</v>
      </c>
      <c r="G27">
        <f t="shared" si="2"/>
        <v>26229</v>
      </c>
      <c r="H27">
        <f t="shared" si="3"/>
        <v>26229</v>
      </c>
      <c r="I27">
        <f t="shared" si="4"/>
        <v>18735</v>
      </c>
    </row>
    <row r="28" spans="2:9">
      <c r="B28">
        <v>25</v>
      </c>
      <c r="C28">
        <v>37512</v>
      </c>
      <c r="E28">
        <f t="shared" si="0"/>
        <v>48765.599999999999</v>
      </c>
      <c r="F28">
        <f t="shared" si="1"/>
        <v>48766</v>
      </c>
      <c r="G28">
        <f t="shared" si="2"/>
        <v>26258.399999999998</v>
      </c>
      <c r="H28">
        <f t="shared" si="3"/>
        <v>26258</v>
      </c>
      <c r="I28">
        <f t="shared" si="4"/>
        <v>18756</v>
      </c>
    </row>
    <row r="29" spans="2:9">
      <c r="B29">
        <v>26</v>
      </c>
      <c r="C29">
        <v>37548</v>
      </c>
      <c r="E29">
        <f t="shared" si="0"/>
        <v>48812.4</v>
      </c>
      <c r="F29">
        <f t="shared" si="1"/>
        <v>48812</v>
      </c>
      <c r="G29">
        <f t="shared" si="2"/>
        <v>26283.600000000002</v>
      </c>
      <c r="H29">
        <f t="shared" si="3"/>
        <v>26284</v>
      </c>
      <c r="I29">
        <f t="shared" si="4"/>
        <v>18774</v>
      </c>
    </row>
    <row r="30" spans="2:9">
      <c r="B30">
        <v>27</v>
      </c>
      <c r="C30">
        <v>37583</v>
      </c>
      <c r="E30">
        <f t="shared" si="0"/>
        <v>48857.9</v>
      </c>
      <c r="F30">
        <f t="shared" si="1"/>
        <v>48858</v>
      </c>
      <c r="G30">
        <f t="shared" si="2"/>
        <v>26308.100000000002</v>
      </c>
      <c r="H30">
        <f t="shared" si="3"/>
        <v>26308</v>
      </c>
      <c r="I30">
        <f t="shared" si="4"/>
        <v>18792</v>
      </c>
    </row>
    <row r="31" spans="2:9">
      <c r="B31">
        <v>28</v>
      </c>
      <c r="C31">
        <v>37603</v>
      </c>
      <c r="E31">
        <f t="shared" si="0"/>
        <v>48883.9</v>
      </c>
      <c r="F31">
        <f t="shared" si="1"/>
        <v>48884</v>
      </c>
      <c r="G31">
        <f t="shared" si="2"/>
        <v>26322.100000000002</v>
      </c>
      <c r="H31">
        <f t="shared" si="3"/>
        <v>26322</v>
      </c>
      <c r="I31">
        <f t="shared" si="4"/>
        <v>18802</v>
      </c>
    </row>
    <row r="32" spans="2:9">
      <c r="B32">
        <v>29</v>
      </c>
      <c r="C32">
        <v>37622</v>
      </c>
      <c r="E32">
        <f t="shared" si="0"/>
        <v>48908.6</v>
      </c>
      <c r="F32">
        <f t="shared" si="1"/>
        <v>48909</v>
      </c>
      <c r="G32">
        <f t="shared" si="2"/>
        <v>26335.399999999998</v>
      </c>
      <c r="H32">
        <f t="shared" si="3"/>
        <v>26335</v>
      </c>
      <c r="I32">
        <f t="shared" si="4"/>
        <v>18811</v>
      </c>
    </row>
    <row r="33" spans="2:9">
      <c r="B33">
        <v>30</v>
      </c>
      <c r="C33">
        <v>37640</v>
      </c>
      <c r="E33">
        <f t="shared" si="0"/>
        <v>48932</v>
      </c>
      <c r="F33">
        <f t="shared" si="1"/>
        <v>48932</v>
      </c>
      <c r="G33">
        <f t="shared" si="2"/>
        <v>26348</v>
      </c>
      <c r="H33">
        <f t="shared" si="3"/>
        <v>26348</v>
      </c>
      <c r="I33">
        <f t="shared" si="4"/>
        <v>18820</v>
      </c>
    </row>
    <row r="34" spans="2:9">
      <c r="B34">
        <v>31</v>
      </c>
      <c r="C34">
        <v>37651</v>
      </c>
      <c r="E34">
        <f t="shared" si="0"/>
        <v>48946.299999999996</v>
      </c>
      <c r="F34">
        <f t="shared" si="1"/>
        <v>48946</v>
      </c>
      <c r="G34">
        <f t="shared" si="2"/>
        <v>26355.7</v>
      </c>
      <c r="H34">
        <f t="shared" si="3"/>
        <v>26356</v>
      </c>
      <c r="I34">
        <f t="shared" si="4"/>
        <v>18826</v>
      </c>
    </row>
    <row r="35" spans="2:9">
      <c r="B35">
        <v>32</v>
      </c>
      <c r="C35">
        <v>37662</v>
      </c>
      <c r="E35">
        <f t="shared" ref="E35:E66" si="5">C35/10*13</f>
        <v>48960.6</v>
      </c>
      <c r="F35">
        <f t="shared" ref="F35:F66" si="6">ROUND(E35,0)</f>
        <v>48961</v>
      </c>
      <c r="G35">
        <f t="shared" ref="G35:G66" si="7">C35/10*7</f>
        <v>26363.399999999998</v>
      </c>
      <c r="H35">
        <f t="shared" ref="H35:H66" si="8">ROUND(G35,0)</f>
        <v>26363</v>
      </c>
      <c r="I35">
        <f t="shared" ref="I35:I66" si="9">ROUND(C35/10*5,0)</f>
        <v>18831</v>
      </c>
    </row>
    <row r="36" spans="2:9">
      <c r="B36">
        <v>33</v>
      </c>
      <c r="C36">
        <v>37671</v>
      </c>
      <c r="E36">
        <f t="shared" si="5"/>
        <v>48972.299999999996</v>
      </c>
      <c r="F36">
        <f t="shared" si="6"/>
        <v>48972</v>
      </c>
      <c r="G36">
        <f t="shared" si="7"/>
        <v>26369.7</v>
      </c>
      <c r="H36">
        <f t="shared" si="8"/>
        <v>26370</v>
      </c>
      <c r="I36">
        <f t="shared" si="9"/>
        <v>18836</v>
      </c>
    </row>
    <row r="37" spans="2:9">
      <c r="B37">
        <v>34</v>
      </c>
      <c r="C37">
        <v>37678</v>
      </c>
      <c r="E37">
        <f t="shared" si="5"/>
        <v>48981.4</v>
      </c>
      <c r="F37">
        <f t="shared" si="6"/>
        <v>48981</v>
      </c>
      <c r="G37">
        <f t="shared" si="7"/>
        <v>26374.600000000002</v>
      </c>
      <c r="H37">
        <f t="shared" si="8"/>
        <v>26375</v>
      </c>
      <c r="I37">
        <f t="shared" si="9"/>
        <v>18839</v>
      </c>
    </row>
    <row r="38" spans="2:9">
      <c r="B38">
        <v>35</v>
      </c>
      <c r="C38">
        <v>37686</v>
      </c>
      <c r="E38">
        <f t="shared" si="5"/>
        <v>48991.799999999996</v>
      </c>
      <c r="F38">
        <f t="shared" si="6"/>
        <v>48992</v>
      </c>
      <c r="G38">
        <f t="shared" si="7"/>
        <v>26380.2</v>
      </c>
      <c r="H38">
        <f t="shared" si="8"/>
        <v>26380</v>
      </c>
      <c r="I38">
        <f t="shared" si="9"/>
        <v>18843</v>
      </c>
    </row>
    <row r="39" spans="2:9">
      <c r="B39">
        <v>36</v>
      </c>
      <c r="C39">
        <v>37693</v>
      </c>
      <c r="E39">
        <f t="shared" si="5"/>
        <v>49000.9</v>
      </c>
      <c r="F39">
        <f t="shared" si="6"/>
        <v>49001</v>
      </c>
      <c r="G39">
        <f t="shared" si="7"/>
        <v>26385.100000000002</v>
      </c>
      <c r="H39">
        <f t="shared" si="8"/>
        <v>26385</v>
      </c>
      <c r="I39">
        <f t="shared" si="9"/>
        <v>18847</v>
      </c>
    </row>
    <row r="40" spans="2:9">
      <c r="B40">
        <v>37</v>
      </c>
      <c r="C40">
        <v>37700</v>
      </c>
      <c r="E40">
        <f t="shared" si="5"/>
        <v>49010</v>
      </c>
      <c r="F40">
        <f t="shared" si="6"/>
        <v>49010</v>
      </c>
      <c r="G40">
        <f t="shared" si="7"/>
        <v>26390</v>
      </c>
      <c r="H40">
        <f t="shared" si="8"/>
        <v>26390</v>
      </c>
      <c r="I40">
        <f t="shared" si="9"/>
        <v>18850</v>
      </c>
    </row>
    <row r="41" spans="2:9">
      <c r="B41">
        <v>38</v>
      </c>
      <c r="C41">
        <v>37707</v>
      </c>
      <c r="E41">
        <f t="shared" si="5"/>
        <v>49019.1</v>
      </c>
      <c r="F41">
        <f t="shared" si="6"/>
        <v>49019</v>
      </c>
      <c r="G41">
        <f t="shared" si="7"/>
        <v>26394.899999999998</v>
      </c>
      <c r="H41">
        <f t="shared" si="8"/>
        <v>26395</v>
      </c>
      <c r="I41">
        <f t="shared" si="9"/>
        <v>18854</v>
      </c>
    </row>
    <row r="42" spans="2:9">
      <c r="B42">
        <v>39</v>
      </c>
      <c r="C42">
        <v>37714</v>
      </c>
      <c r="E42">
        <f t="shared" si="5"/>
        <v>49028.200000000004</v>
      </c>
      <c r="F42">
        <f t="shared" si="6"/>
        <v>49028</v>
      </c>
      <c r="G42">
        <f t="shared" si="7"/>
        <v>26399.8</v>
      </c>
      <c r="H42">
        <f t="shared" si="8"/>
        <v>26400</v>
      </c>
      <c r="I42">
        <f t="shared" si="9"/>
        <v>18857</v>
      </c>
    </row>
    <row r="43" spans="2:9">
      <c r="B43">
        <v>40</v>
      </c>
      <c r="C43">
        <v>37722</v>
      </c>
      <c r="E43">
        <f t="shared" si="5"/>
        <v>49038.6</v>
      </c>
      <c r="F43">
        <f t="shared" si="6"/>
        <v>49039</v>
      </c>
      <c r="G43">
        <f t="shared" si="7"/>
        <v>26405.399999999998</v>
      </c>
      <c r="H43">
        <f t="shared" si="8"/>
        <v>26405</v>
      </c>
      <c r="I43">
        <f t="shared" si="9"/>
        <v>18861</v>
      </c>
    </row>
    <row r="44" spans="2:9">
      <c r="B44">
        <v>41</v>
      </c>
      <c r="C44">
        <v>37731</v>
      </c>
      <c r="E44">
        <f t="shared" si="5"/>
        <v>49050.299999999996</v>
      </c>
      <c r="F44">
        <f t="shared" si="6"/>
        <v>49050</v>
      </c>
      <c r="G44">
        <f t="shared" si="7"/>
        <v>26411.7</v>
      </c>
      <c r="H44">
        <f t="shared" si="8"/>
        <v>26412</v>
      </c>
      <c r="I44">
        <f t="shared" si="9"/>
        <v>18866</v>
      </c>
    </row>
    <row r="45" spans="2:9">
      <c r="B45">
        <v>42</v>
      </c>
      <c r="C45">
        <v>37742</v>
      </c>
      <c r="E45">
        <f t="shared" si="5"/>
        <v>49064.6</v>
      </c>
      <c r="F45">
        <f t="shared" si="6"/>
        <v>49065</v>
      </c>
      <c r="G45">
        <f t="shared" si="7"/>
        <v>26419.399999999998</v>
      </c>
      <c r="H45">
        <f t="shared" si="8"/>
        <v>26419</v>
      </c>
      <c r="I45">
        <f t="shared" si="9"/>
        <v>18871</v>
      </c>
    </row>
    <row r="46" spans="2:9">
      <c r="B46">
        <v>43</v>
      </c>
      <c r="C46">
        <v>37753</v>
      </c>
      <c r="E46">
        <f t="shared" si="5"/>
        <v>49078.9</v>
      </c>
      <c r="F46">
        <f t="shared" si="6"/>
        <v>49079</v>
      </c>
      <c r="G46">
        <f t="shared" si="7"/>
        <v>26427.100000000002</v>
      </c>
      <c r="H46">
        <f t="shared" si="8"/>
        <v>26427</v>
      </c>
      <c r="I46">
        <f t="shared" si="9"/>
        <v>18877</v>
      </c>
    </row>
    <row r="47" spans="2:9">
      <c r="B47">
        <v>44</v>
      </c>
      <c r="C47">
        <v>37768</v>
      </c>
      <c r="E47">
        <f t="shared" si="5"/>
        <v>49098.400000000001</v>
      </c>
      <c r="F47">
        <f t="shared" si="6"/>
        <v>49098</v>
      </c>
      <c r="G47">
        <f t="shared" si="7"/>
        <v>26437.600000000002</v>
      </c>
      <c r="H47">
        <f t="shared" si="8"/>
        <v>26438</v>
      </c>
      <c r="I47">
        <f t="shared" si="9"/>
        <v>18884</v>
      </c>
    </row>
    <row r="48" spans="2:9">
      <c r="B48">
        <v>45</v>
      </c>
      <c r="C48">
        <v>37784</v>
      </c>
      <c r="E48">
        <f t="shared" si="5"/>
        <v>49119.200000000004</v>
      </c>
      <c r="F48">
        <f t="shared" si="6"/>
        <v>49119</v>
      </c>
      <c r="G48">
        <f t="shared" si="7"/>
        <v>26448.799999999999</v>
      </c>
      <c r="H48">
        <f t="shared" si="8"/>
        <v>26449</v>
      </c>
      <c r="I48">
        <f t="shared" si="9"/>
        <v>18892</v>
      </c>
    </row>
    <row r="49" spans="2:9">
      <c r="B49">
        <v>46</v>
      </c>
      <c r="C49">
        <v>37801</v>
      </c>
      <c r="E49">
        <f t="shared" si="5"/>
        <v>49141.299999999996</v>
      </c>
      <c r="F49">
        <f t="shared" si="6"/>
        <v>49141</v>
      </c>
      <c r="G49">
        <f t="shared" si="7"/>
        <v>26460.7</v>
      </c>
      <c r="H49">
        <f t="shared" si="8"/>
        <v>26461</v>
      </c>
      <c r="I49">
        <f t="shared" si="9"/>
        <v>18901</v>
      </c>
    </row>
    <row r="50" spans="2:9">
      <c r="B50">
        <v>47</v>
      </c>
      <c r="C50">
        <v>37832</v>
      </c>
      <c r="E50">
        <f t="shared" si="5"/>
        <v>49181.599999999999</v>
      </c>
      <c r="F50">
        <f t="shared" si="6"/>
        <v>49182</v>
      </c>
      <c r="G50">
        <f t="shared" si="7"/>
        <v>26482.399999999998</v>
      </c>
      <c r="H50">
        <f t="shared" si="8"/>
        <v>26482</v>
      </c>
      <c r="I50">
        <f t="shared" si="9"/>
        <v>18916</v>
      </c>
    </row>
    <row r="51" spans="2:9">
      <c r="B51">
        <v>48</v>
      </c>
      <c r="C51">
        <v>37863</v>
      </c>
      <c r="E51">
        <f t="shared" si="5"/>
        <v>49221.9</v>
      </c>
      <c r="F51">
        <f t="shared" si="6"/>
        <v>49222</v>
      </c>
      <c r="G51">
        <f t="shared" si="7"/>
        <v>26504.100000000002</v>
      </c>
      <c r="H51">
        <f t="shared" si="8"/>
        <v>26504</v>
      </c>
      <c r="I51">
        <f t="shared" si="9"/>
        <v>18932</v>
      </c>
    </row>
    <row r="52" spans="2:9">
      <c r="B52">
        <v>49</v>
      </c>
      <c r="C52">
        <v>37905</v>
      </c>
      <c r="E52">
        <f t="shared" si="5"/>
        <v>49276.5</v>
      </c>
      <c r="F52">
        <f t="shared" si="6"/>
        <v>49277</v>
      </c>
      <c r="G52">
        <f t="shared" si="7"/>
        <v>26533.5</v>
      </c>
      <c r="H52">
        <f t="shared" si="8"/>
        <v>26534</v>
      </c>
      <c r="I52">
        <f t="shared" si="9"/>
        <v>18953</v>
      </c>
    </row>
    <row r="53" spans="2:9">
      <c r="B53">
        <v>50</v>
      </c>
      <c r="C53">
        <v>37969</v>
      </c>
      <c r="E53">
        <f t="shared" si="5"/>
        <v>49359.700000000004</v>
      </c>
      <c r="F53">
        <f t="shared" si="6"/>
        <v>49360</v>
      </c>
      <c r="G53">
        <f t="shared" si="7"/>
        <v>26578.3</v>
      </c>
      <c r="H53">
        <f t="shared" si="8"/>
        <v>26578</v>
      </c>
      <c r="I53">
        <f t="shared" si="9"/>
        <v>18985</v>
      </c>
    </row>
    <row r="54" spans="2:9">
      <c r="B54">
        <v>51</v>
      </c>
      <c r="C54">
        <v>38034</v>
      </c>
      <c r="E54">
        <f t="shared" si="5"/>
        <v>49444.200000000004</v>
      </c>
      <c r="F54">
        <f t="shared" si="6"/>
        <v>49444</v>
      </c>
      <c r="G54">
        <f t="shared" si="7"/>
        <v>26623.8</v>
      </c>
      <c r="H54">
        <f t="shared" si="8"/>
        <v>26624</v>
      </c>
      <c r="I54">
        <f t="shared" si="9"/>
        <v>19017</v>
      </c>
    </row>
    <row r="55" spans="2:9">
      <c r="B55">
        <v>52</v>
      </c>
      <c r="C55">
        <v>38122</v>
      </c>
      <c r="E55">
        <f t="shared" si="5"/>
        <v>49558.6</v>
      </c>
      <c r="F55">
        <f t="shared" si="6"/>
        <v>49559</v>
      </c>
      <c r="G55">
        <f t="shared" si="7"/>
        <v>26685.399999999998</v>
      </c>
      <c r="H55">
        <f t="shared" si="8"/>
        <v>26685</v>
      </c>
      <c r="I55">
        <f t="shared" si="9"/>
        <v>19061</v>
      </c>
    </row>
    <row r="56" spans="2:9">
      <c r="B56">
        <v>53</v>
      </c>
      <c r="C56">
        <v>38225</v>
      </c>
      <c r="E56">
        <f t="shared" si="5"/>
        <v>49692.5</v>
      </c>
      <c r="F56">
        <f t="shared" si="6"/>
        <v>49693</v>
      </c>
      <c r="G56">
        <f t="shared" si="7"/>
        <v>26757.5</v>
      </c>
      <c r="H56">
        <f t="shared" si="8"/>
        <v>26758</v>
      </c>
      <c r="I56">
        <f t="shared" si="9"/>
        <v>19113</v>
      </c>
    </row>
    <row r="57" spans="2:9">
      <c r="B57">
        <v>54</v>
      </c>
      <c r="C57">
        <v>38329</v>
      </c>
      <c r="E57">
        <f t="shared" si="5"/>
        <v>49827.700000000004</v>
      </c>
      <c r="F57">
        <f t="shared" si="6"/>
        <v>49828</v>
      </c>
      <c r="G57">
        <f t="shared" si="7"/>
        <v>26830.3</v>
      </c>
      <c r="H57">
        <f t="shared" si="8"/>
        <v>26830</v>
      </c>
      <c r="I57">
        <f t="shared" si="9"/>
        <v>19165</v>
      </c>
    </row>
    <row r="58" spans="2:9">
      <c r="B58">
        <v>55</v>
      </c>
      <c r="C58">
        <v>38394</v>
      </c>
      <c r="E58">
        <f t="shared" si="5"/>
        <v>49912.200000000004</v>
      </c>
      <c r="F58">
        <f t="shared" si="6"/>
        <v>49912</v>
      </c>
      <c r="G58">
        <f t="shared" si="7"/>
        <v>26875.8</v>
      </c>
      <c r="H58">
        <f t="shared" si="8"/>
        <v>26876</v>
      </c>
      <c r="I58">
        <f t="shared" si="9"/>
        <v>19197</v>
      </c>
    </row>
    <row r="59" spans="2:9">
      <c r="B59">
        <v>56</v>
      </c>
      <c r="C59">
        <v>38456</v>
      </c>
      <c r="E59">
        <f t="shared" si="5"/>
        <v>49992.799999999996</v>
      </c>
      <c r="F59">
        <f t="shared" si="6"/>
        <v>49993</v>
      </c>
      <c r="G59">
        <f t="shared" si="7"/>
        <v>26919.200000000001</v>
      </c>
      <c r="H59">
        <f t="shared" si="8"/>
        <v>26919</v>
      </c>
      <c r="I59">
        <f t="shared" si="9"/>
        <v>19228</v>
      </c>
    </row>
    <row r="60" spans="2:9">
      <c r="B60">
        <v>57</v>
      </c>
      <c r="C60">
        <v>38515</v>
      </c>
      <c r="E60">
        <f t="shared" si="5"/>
        <v>50069.5</v>
      </c>
      <c r="F60">
        <f t="shared" si="6"/>
        <v>50070</v>
      </c>
      <c r="G60">
        <f t="shared" si="7"/>
        <v>26960.5</v>
      </c>
      <c r="H60">
        <f t="shared" si="8"/>
        <v>26961</v>
      </c>
      <c r="I60">
        <f t="shared" si="9"/>
        <v>19258</v>
      </c>
    </row>
    <row r="61" spans="2:9">
      <c r="B61">
        <v>58</v>
      </c>
      <c r="C61">
        <v>38562</v>
      </c>
      <c r="E61">
        <f t="shared" si="5"/>
        <v>50130.6</v>
      </c>
      <c r="F61">
        <f t="shared" si="6"/>
        <v>50131</v>
      </c>
      <c r="G61">
        <f t="shared" si="7"/>
        <v>26993.399999999998</v>
      </c>
      <c r="H61">
        <f t="shared" si="8"/>
        <v>26993</v>
      </c>
      <c r="I61">
        <f t="shared" si="9"/>
        <v>19281</v>
      </c>
    </row>
    <row r="62" spans="2:9">
      <c r="B62">
        <v>59</v>
      </c>
      <c r="C62">
        <v>38609</v>
      </c>
      <c r="E62">
        <f t="shared" si="5"/>
        <v>50191.700000000004</v>
      </c>
      <c r="F62">
        <f t="shared" si="6"/>
        <v>50192</v>
      </c>
      <c r="G62">
        <f t="shared" si="7"/>
        <v>27026.3</v>
      </c>
      <c r="H62">
        <f t="shared" si="8"/>
        <v>27026</v>
      </c>
      <c r="I62">
        <f t="shared" si="9"/>
        <v>19305</v>
      </c>
    </row>
    <row r="63" spans="2:9">
      <c r="B63">
        <v>60</v>
      </c>
      <c r="C63">
        <v>38658</v>
      </c>
      <c r="E63">
        <f t="shared" si="5"/>
        <v>50255.4</v>
      </c>
      <c r="F63">
        <f t="shared" si="6"/>
        <v>50255</v>
      </c>
      <c r="G63">
        <f t="shared" si="7"/>
        <v>27060.600000000002</v>
      </c>
      <c r="H63">
        <f t="shared" si="8"/>
        <v>27061</v>
      </c>
      <c r="I63">
        <f t="shared" si="9"/>
        <v>19329</v>
      </c>
    </row>
    <row r="64" spans="2:9">
      <c r="B64">
        <v>61</v>
      </c>
      <c r="C64">
        <v>38708</v>
      </c>
      <c r="E64">
        <f t="shared" si="5"/>
        <v>50320.4</v>
      </c>
      <c r="F64">
        <f t="shared" si="6"/>
        <v>50320</v>
      </c>
      <c r="G64">
        <f t="shared" si="7"/>
        <v>27095.600000000002</v>
      </c>
      <c r="H64">
        <f t="shared" si="8"/>
        <v>27096</v>
      </c>
      <c r="I64">
        <f t="shared" si="9"/>
        <v>19354</v>
      </c>
    </row>
    <row r="65" spans="2:9">
      <c r="B65">
        <v>62</v>
      </c>
      <c r="C65">
        <v>38758</v>
      </c>
      <c r="E65">
        <f t="shared" si="5"/>
        <v>50385.4</v>
      </c>
      <c r="F65">
        <f t="shared" si="6"/>
        <v>50385</v>
      </c>
      <c r="G65">
        <f t="shared" si="7"/>
        <v>27130.600000000002</v>
      </c>
      <c r="H65">
        <f t="shared" si="8"/>
        <v>27131</v>
      </c>
      <c r="I65">
        <f t="shared" si="9"/>
        <v>19379</v>
      </c>
    </row>
    <row r="66" spans="2:9">
      <c r="B66">
        <v>63</v>
      </c>
      <c r="C66">
        <v>38812</v>
      </c>
      <c r="E66">
        <f t="shared" si="5"/>
        <v>50455.6</v>
      </c>
      <c r="F66">
        <f t="shared" si="6"/>
        <v>50456</v>
      </c>
      <c r="G66">
        <f t="shared" si="7"/>
        <v>27168.399999999998</v>
      </c>
      <c r="H66">
        <f t="shared" si="8"/>
        <v>27168</v>
      </c>
      <c r="I66">
        <f t="shared" si="9"/>
        <v>19406</v>
      </c>
    </row>
    <row r="67" spans="2:9">
      <c r="B67">
        <v>64</v>
      </c>
      <c r="C67">
        <v>38867</v>
      </c>
      <c r="E67">
        <f t="shared" ref="E67:E98" si="10">C67/10*13</f>
        <v>50527.1</v>
      </c>
      <c r="F67">
        <f t="shared" ref="F67:F98" si="11">ROUND(E67,0)</f>
        <v>50527</v>
      </c>
      <c r="G67">
        <f t="shared" ref="G67:G103" si="12">C67/10*7</f>
        <v>27206.899999999998</v>
      </c>
      <c r="H67">
        <f t="shared" ref="H67:H98" si="13">ROUND(G67,0)</f>
        <v>27207</v>
      </c>
      <c r="I67">
        <f t="shared" ref="I67:I103" si="14">ROUND(C67/10*5,0)</f>
        <v>19434</v>
      </c>
    </row>
    <row r="68" spans="2:9">
      <c r="B68">
        <v>65</v>
      </c>
      <c r="C68">
        <v>38922</v>
      </c>
      <c r="E68">
        <f t="shared" si="10"/>
        <v>50598.6</v>
      </c>
      <c r="F68">
        <f t="shared" si="11"/>
        <v>50599</v>
      </c>
      <c r="G68">
        <f t="shared" si="12"/>
        <v>27245.399999999998</v>
      </c>
      <c r="H68">
        <f t="shared" si="13"/>
        <v>27245</v>
      </c>
      <c r="I68">
        <f t="shared" si="14"/>
        <v>19461</v>
      </c>
    </row>
    <row r="69" spans="2:9">
      <c r="B69">
        <v>66</v>
      </c>
      <c r="C69">
        <v>38981</v>
      </c>
      <c r="E69">
        <f t="shared" si="10"/>
        <v>50675.299999999996</v>
      </c>
      <c r="F69">
        <f t="shared" si="11"/>
        <v>50675</v>
      </c>
      <c r="G69">
        <f t="shared" si="12"/>
        <v>27286.7</v>
      </c>
      <c r="H69">
        <f t="shared" si="13"/>
        <v>27287</v>
      </c>
      <c r="I69">
        <f t="shared" si="14"/>
        <v>19491</v>
      </c>
    </row>
    <row r="70" spans="2:9">
      <c r="B70">
        <v>67</v>
      </c>
      <c r="C70">
        <v>39040</v>
      </c>
      <c r="E70">
        <f t="shared" si="10"/>
        <v>50752</v>
      </c>
      <c r="F70">
        <f t="shared" si="11"/>
        <v>50752</v>
      </c>
      <c r="G70">
        <f t="shared" si="12"/>
        <v>27328</v>
      </c>
      <c r="H70">
        <f t="shared" si="13"/>
        <v>27328</v>
      </c>
      <c r="I70">
        <f t="shared" si="14"/>
        <v>19520</v>
      </c>
    </row>
    <row r="71" spans="2:9">
      <c r="B71">
        <v>68</v>
      </c>
      <c r="C71">
        <v>39100</v>
      </c>
      <c r="E71">
        <f t="shared" si="10"/>
        <v>50830</v>
      </c>
      <c r="F71">
        <f t="shared" si="11"/>
        <v>50830</v>
      </c>
      <c r="G71">
        <f t="shared" si="12"/>
        <v>27370</v>
      </c>
      <c r="H71">
        <f t="shared" si="13"/>
        <v>27370</v>
      </c>
      <c r="I71">
        <f t="shared" si="14"/>
        <v>19550</v>
      </c>
    </row>
    <row r="72" spans="2:9">
      <c r="B72">
        <v>69</v>
      </c>
      <c r="C72">
        <v>39163</v>
      </c>
      <c r="E72">
        <f t="shared" si="10"/>
        <v>50911.9</v>
      </c>
      <c r="F72">
        <f t="shared" si="11"/>
        <v>50912</v>
      </c>
      <c r="G72">
        <f t="shared" si="12"/>
        <v>27414.100000000002</v>
      </c>
      <c r="H72">
        <f t="shared" si="13"/>
        <v>27414</v>
      </c>
      <c r="I72">
        <f t="shared" si="14"/>
        <v>19582</v>
      </c>
    </row>
    <row r="73" spans="2:9">
      <c r="B73">
        <v>70</v>
      </c>
      <c r="C73">
        <v>39226</v>
      </c>
      <c r="E73">
        <f t="shared" si="10"/>
        <v>50993.799999999996</v>
      </c>
      <c r="F73">
        <f t="shared" si="11"/>
        <v>50994</v>
      </c>
      <c r="G73">
        <f t="shared" si="12"/>
        <v>27458.2</v>
      </c>
      <c r="H73">
        <f t="shared" si="13"/>
        <v>27458</v>
      </c>
      <c r="I73">
        <f t="shared" si="14"/>
        <v>19613</v>
      </c>
    </row>
    <row r="74" spans="2:9">
      <c r="B74">
        <v>71</v>
      </c>
      <c r="C74">
        <v>39292</v>
      </c>
      <c r="E74">
        <f t="shared" si="10"/>
        <v>51079.6</v>
      </c>
      <c r="F74">
        <f t="shared" si="11"/>
        <v>51080</v>
      </c>
      <c r="G74">
        <f t="shared" si="12"/>
        <v>27504.399999999998</v>
      </c>
      <c r="H74">
        <f t="shared" si="13"/>
        <v>27504</v>
      </c>
      <c r="I74">
        <f t="shared" si="14"/>
        <v>19646</v>
      </c>
    </row>
    <row r="75" spans="2:9">
      <c r="B75">
        <v>72</v>
      </c>
      <c r="C75">
        <v>39359</v>
      </c>
      <c r="E75">
        <f t="shared" si="10"/>
        <v>51166.700000000004</v>
      </c>
      <c r="F75">
        <f t="shared" si="11"/>
        <v>51167</v>
      </c>
      <c r="G75">
        <f t="shared" si="12"/>
        <v>27551.3</v>
      </c>
      <c r="H75">
        <f t="shared" si="13"/>
        <v>27551</v>
      </c>
      <c r="I75">
        <f t="shared" si="14"/>
        <v>19680</v>
      </c>
    </row>
    <row r="76" spans="2:9">
      <c r="B76">
        <v>73</v>
      </c>
      <c r="C76">
        <v>39426</v>
      </c>
      <c r="E76">
        <f t="shared" si="10"/>
        <v>51253.799999999996</v>
      </c>
      <c r="F76">
        <f t="shared" si="11"/>
        <v>51254</v>
      </c>
      <c r="G76">
        <f t="shared" si="12"/>
        <v>27598.2</v>
      </c>
      <c r="H76">
        <f t="shared" si="13"/>
        <v>27598</v>
      </c>
      <c r="I76">
        <f t="shared" si="14"/>
        <v>19713</v>
      </c>
    </row>
    <row r="77" spans="2:9">
      <c r="B77">
        <v>74</v>
      </c>
      <c r="C77">
        <v>39500</v>
      </c>
      <c r="E77">
        <f t="shared" si="10"/>
        <v>51350</v>
      </c>
      <c r="F77">
        <f t="shared" si="11"/>
        <v>51350</v>
      </c>
      <c r="G77">
        <f t="shared" si="12"/>
        <v>27650</v>
      </c>
      <c r="H77">
        <f t="shared" si="13"/>
        <v>27650</v>
      </c>
      <c r="I77">
        <f t="shared" si="14"/>
        <v>19750</v>
      </c>
    </row>
    <row r="78" spans="2:9">
      <c r="B78">
        <v>75</v>
      </c>
      <c r="C78">
        <v>39573</v>
      </c>
      <c r="E78">
        <f t="shared" si="10"/>
        <v>51444.9</v>
      </c>
      <c r="F78">
        <f t="shared" si="11"/>
        <v>51445</v>
      </c>
      <c r="G78">
        <f t="shared" si="12"/>
        <v>27701.100000000002</v>
      </c>
      <c r="H78">
        <f t="shared" si="13"/>
        <v>27701</v>
      </c>
      <c r="I78">
        <f t="shared" si="14"/>
        <v>19787</v>
      </c>
    </row>
    <row r="79" spans="2:9">
      <c r="B79">
        <v>76</v>
      </c>
      <c r="C79">
        <v>39647</v>
      </c>
      <c r="E79">
        <f t="shared" si="10"/>
        <v>51541.1</v>
      </c>
      <c r="F79">
        <f t="shared" si="11"/>
        <v>51541</v>
      </c>
      <c r="G79">
        <f t="shared" si="12"/>
        <v>27752.899999999998</v>
      </c>
      <c r="H79">
        <f t="shared" si="13"/>
        <v>27753</v>
      </c>
      <c r="I79">
        <f t="shared" si="14"/>
        <v>19824</v>
      </c>
    </row>
    <row r="80" spans="2:9">
      <c r="B80">
        <v>77</v>
      </c>
      <c r="C80">
        <v>39723</v>
      </c>
      <c r="E80">
        <f t="shared" si="10"/>
        <v>51639.9</v>
      </c>
      <c r="F80">
        <f t="shared" si="11"/>
        <v>51640</v>
      </c>
      <c r="G80">
        <f t="shared" si="12"/>
        <v>27806.100000000002</v>
      </c>
      <c r="H80">
        <f t="shared" si="13"/>
        <v>27806</v>
      </c>
      <c r="I80">
        <f t="shared" si="14"/>
        <v>19862</v>
      </c>
    </row>
    <row r="81" spans="2:9">
      <c r="B81">
        <v>78</v>
      </c>
      <c r="C81">
        <v>39799</v>
      </c>
      <c r="E81">
        <f t="shared" si="10"/>
        <v>51738.700000000004</v>
      </c>
      <c r="F81">
        <f t="shared" si="11"/>
        <v>51739</v>
      </c>
      <c r="G81">
        <f t="shared" si="12"/>
        <v>27859.3</v>
      </c>
      <c r="H81">
        <f t="shared" si="13"/>
        <v>27859</v>
      </c>
      <c r="I81">
        <f t="shared" si="14"/>
        <v>19900</v>
      </c>
    </row>
    <row r="82" spans="2:9">
      <c r="B82">
        <v>79</v>
      </c>
      <c r="C82">
        <v>39878</v>
      </c>
      <c r="E82">
        <f t="shared" si="10"/>
        <v>51841.4</v>
      </c>
      <c r="F82">
        <f t="shared" si="11"/>
        <v>51841</v>
      </c>
      <c r="G82">
        <f t="shared" si="12"/>
        <v>27914.600000000002</v>
      </c>
      <c r="H82">
        <f t="shared" si="13"/>
        <v>27915</v>
      </c>
      <c r="I82">
        <f t="shared" si="14"/>
        <v>19939</v>
      </c>
    </row>
    <row r="83" spans="2:9">
      <c r="B83">
        <v>80</v>
      </c>
      <c r="C83">
        <v>39959</v>
      </c>
      <c r="E83">
        <f t="shared" si="10"/>
        <v>51946.700000000004</v>
      </c>
      <c r="F83">
        <f t="shared" si="11"/>
        <v>51947</v>
      </c>
      <c r="G83">
        <f t="shared" si="12"/>
        <v>27971.3</v>
      </c>
      <c r="H83">
        <f t="shared" si="13"/>
        <v>27971</v>
      </c>
      <c r="I83">
        <f t="shared" si="14"/>
        <v>19980</v>
      </c>
    </row>
    <row r="84" spans="2:9">
      <c r="B84">
        <v>81</v>
      </c>
      <c r="C84">
        <v>40040</v>
      </c>
      <c r="E84">
        <f t="shared" si="10"/>
        <v>52052</v>
      </c>
      <c r="F84">
        <f t="shared" si="11"/>
        <v>52052</v>
      </c>
      <c r="G84">
        <f t="shared" si="12"/>
        <v>28028</v>
      </c>
      <c r="H84">
        <f t="shared" si="13"/>
        <v>28028</v>
      </c>
      <c r="I84">
        <f t="shared" si="14"/>
        <v>20020</v>
      </c>
    </row>
    <row r="85" spans="2:9">
      <c r="B85">
        <v>82</v>
      </c>
      <c r="C85">
        <v>40128</v>
      </c>
      <c r="E85">
        <f t="shared" si="10"/>
        <v>52166.400000000001</v>
      </c>
      <c r="F85">
        <f t="shared" si="11"/>
        <v>52166</v>
      </c>
      <c r="G85">
        <f t="shared" si="12"/>
        <v>28089.600000000002</v>
      </c>
      <c r="H85">
        <f t="shared" si="13"/>
        <v>28090</v>
      </c>
      <c r="I85">
        <f t="shared" si="14"/>
        <v>20064</v>
      </c>
    </row>
    <row r="86" spans="2:9">
      <c r="B86">
        <v>83</v>
      </c>
      <c r="C86">
        <v>40218</v>
      </c>
      <c r="E86">
        <f t="shared" si="10"/>
        <v>52283.4</v>
      </c>
      <c r="F86">
        <f t="shared" si="11"/>
        <v>52283</v>
      </c>
      <c r="G86">
        <f t="shared" si="12"/>
        <v>28152.600000000002</v>
      </c>
      <c r="H86">
        <f t="shared" si="13"/>
        <v>28153</v>
      </c>
      <c r="I86">
        <f t="shared" si="14"/>
        <v>20109</v>
      </c>
    </row>
    <row r="87" spans="2:9">
      <c r="B87">
        <v>84</v>
      </c>
      <c r="C87">
        <v>40308</v>
      </c>
      <c r="E87">
        <f t="shared" si="10"/>
        <v>52400.4</v>
      </c>
      <c r="F87">
        <f t="shared" si="11"/>
        <v>52400</v>
      </c>
      <c r="G87">
        <f t="shared" si="12"/>
        <v>28215.600000000002</v>
      </c>
      <c r="H87">
        <f t="shared" si="13"/>
        <v>28216</v>
      </c>
      <c r="I87">
        <f t="shared" si="14"/>
        <v>20154</v>
      </c>
    </row>
    <row r="88" spans="2:9">
      <c r="B88">
        <v>85</v>
      </c>
      <c r="C88">
        <v>40403</v>
      </c>
      <c r="E88">
        <f t="shared" si="10"/>
        <v>52523.9</v>
      </c>
      <c r="F88">
        <f t="shared" si="11"/>
        <v>52524</v>
      </c>
      <c r="G88">
        <f t="shared" si="12"/>
        <v>28282.100000000002</v>
      </c>
      <c r="H88">
        <f t="shared" si="13"/>
        <v>28282</v>
      </c>
      <c r="I88">
        <f t="shared" si="14"/>
        <v>20202</v>
      </c>
    </row>
    <row r="89" spans="2:9">
      <c r="B89">
        <v>86</v>
      </c>
      <c r="C89">
        <v>40498</v>
      </c>
      <c r="E89">
        <f t="shared" si="10"/>
        <v>52647.4</v>
      </c>
      <c r="F89">
        <f t="shared" si="11"/>
        <v>52647</v>
      </c>
      <c r="G89">
        <f t="shared" si="12"/>
        <v>28348.600000000002</v>
      </c>
      <c r="H89">
        <f t="shared" si="13"/>
        <v>28349</v>
      </c>
      <c r="I89">
        <f t="shared" si="14"/>
        <v>20249</v>
      </c>
    </row>
    <row r="90" spans="2:9">
      <c r="B90">
        <v>87</v>
      </c>
      <c r="C90">
        <v>40593</v>
      </c>
      <c r="E90">
        <f t="shared" si="10"/>
        <v>52770.9</v>
      </c>
      <c r="F90">
        <f t="shared" si="11"/>
        <v>52771</v>
      </c>
      <c r="G90">
        <f t="shared" si="12"/>
        <v>28415.100000000002</v>
      </c>
      <c r="H90">
        <f t="shared" si="13"/>
        <v>28415</v>
      </c>
      <c r="I90">
        <f t="shared" si="14"/>
        <v>20297</v>
      </c>
    </row>
    <row r="91" spans="2:9">
      <c r="B91">
        <v>88</v>
      </c>
      <c r="C91">
        <v>40687</v>
      </c>
      <c r="E91">
        <f t="shared" si="10"/>
        <v>52893.1</v>
      </c>
      <c r="F91">
        <f t="shared" si="11"/>
        <v>52893</v>
      </c>
      <c r="G91">
        <f t="shared" si="12"/>
        <v>28480.899999999998</v>
      </c>
      <c r="H91">
        <f t="shared" si="13"/>
        <v>28481</v>
      </c>
      <c r="I91">
        <f t="shared" si="14"/>
        <v>20344</v>
      </c>
    </row>
    <row r="92" spans="2:9">
      <c r="B92">
        <v>89</v>
      </c>
      <c r="C92">
        <v>40781</v>
      </c>
      <c r="E92">
        <f t="shared" si="10"/>
        <v>53015.299999999996</v>
      </c>
      <c r="F92">
        <f t="shared" si="11"/>
        <v>53015</v>
      </c>
      <c r="G92">
        <f t="shared" si="12"/>
        <v>28546.7</v>
      </c>
      <c r="H92">
        <f t="shared" si="13"/>
        <v>28547</v>
      </c>
      <c r="I92">
        <f t="shared" si="14"/>
        <v>20391</v>
      </c>
    </row>
    <row r="93" spans="2:9">
      <c r="B93">
        <v>90</v>
      </c>
      <c r="C93">
        <v>40880</v>
      </c>
      <c r="E93">
        <f t="shared" si="10"/>
        <v>53144</v>
      </c>
      <c r="F93">
        <f t="shared" si="11"/>
        <v>53144</v>
      </c>
      <c r="G93">
        <f t="shared" si="12"/>
        <v>28616</v>
      </c>
      <c r="H93">
        <f t="shared" si="13"/>
        <v>28616</v>
      </c>
      <c r="I93">
        <f t="shared" si="14"/>
        <v>20440</v>
      </c>
    </row>
    <row r="94" spans="2:9">
      <c r="B94">
        <v>91</v>
      </c>
      <c r="C94">
        <v>40980</v>
      </c>
      <c r="E94">
        <f t="shared" si="10"/>
        <v>53274</v>
      </c>
      <c r="F94">
        <f t="shared" si="11"/>
        <v>53274</v>
      </c>
      <c r="G94">
        <f t="shared" si="12"/>
        <v>28686</v>
      </c>
      <c r="H94">
        <f t="shared" si="13"/>
        <v>28686</v>
      </c>
      <c r="I94">
        <f t="shared" si="14"/>
        <v>20490</v>
      </c>
    </row>
    <row r="95" spans="2:9">
      <c r="B95">
        <v>92</v>
      </c>
      <c r="C95">
        <v>41080</v>
      </c>
      <c r="E95">
        <f t="shared" si="10"/>
        <v>53404</v>
      </c>
      <c r="F95">
        <f t="shared" si="11"/>
        <v>53404</v>
      </c>
      <c r="G95">
        <f t="shared" si="12"/>
        <v>28756</v>
      </c>
      <c r="H95">
        <f t="shared" si="13"/>
        <v>28756</v>
      </c>
      <c r="I95">
        <f t="shared" si="14"/>
        <v>20540</v>
      </c>
    </row>
    <row r="96" spans="2:9">
      <c r="B96">
        <v>93</v>
      </c>
      <c r="C96">
        <v>41185</v>
      </c>
      <c r="E96">
        <f t="shared" si="10"/>
        <v>53540.5</v>
      </c>
      <c r="F96">
        <f t="shared" si="11"/>
        <v>53541</v>
      </c>
      <c r="G96">
        <f t="shared" si="12"/>
        <v>28829.5</v>
      </c>
      <c r="H96">
        <f t="shared" si="13"/>
        <v>28830</v>
      </c>
      <c r="I96">
        <f t="shared" si="14"/>
        <v>20593</v>
      </c>
    </row>
    <row r="97" spans="2:9">
      <c r="B97">
        <v>94</v>
      </c>
      <c r="C97">
        <v>41290</v>
      </c>
      <c r="E97">
        <f t="shared" si="10"/>
        <v>53677</v>
      </c>
      <c r="F97">
        <f t="shared" si="11"/>
        <v>53677</v>
      </c>
      <c r="G97">
        <f t="shared" si="12"/>
        <v>28903</v>
      </c>
      <c r="H97">
        <f t="shared" si="13"/>
        <v>28903</v>
      </c>
      <c r="I97">
        <f t="shared" si="14"/>
        <v>20645</v>
      </c>
    </row>
    <row r="98" spans="2:9">
      <c r="B98">
        <v>95</v>
      </c>
      <c r="C98">
        <v>41396</v>
      </c>
      <c r="E98">
        <f t="shared" si="10"/>
        <v>53814.8</v>
      </c>
      <c r="F98">
        <f t="shared" si="11"/>
        <v>53815</v>
      </c>
      <c r="G98">
        <f t="shared" si="12"/>
        <v>28977.200000000004</v>
      </c>
      <c r="H98">
        <f t="shared" si="13"/>
        <v>28977</v>
      </c>
      <c r="I98">
        <f t="shared" si="14"/>
        <v>20698</v>
      </c>
    </row>
    <row r="99" spans="2:9">
      <c r="B99">
        <v>96</v>
      </c>
      <c r="C99">
        <v>41506</v>
      </c>
      <c r="E99">
        <f t="shared" ref="E99:E103" si="15">C99/10*13</f>
        <v>53957.8</v>
      </c>
      <c r="F99">
        <f t="shared" ref="F99:F103" si="16">ROUND(E99,0)</f>
        <v>53958</v>
      </c>
      <c r="G99">
        <f t="shared" si="12"/>
        <v>29054.200000000004</v>
      </c>
      <c r="H99">
        <f t="shared" ref="H99:H103" si="17">ROUND(G99,0)</f>
        <v>29054</v>
      </c>
      <c r="I99">
        <f t="shared" si="14"/>
        <v>20753</v>
      </c>
    </row>
    <row r="100" spans="2:9">
      <c r="B100">
        <v>97</v>
      </c>
      <c r="C100">
        <v>41615</v>
      </c>
      <c r="E100">
        <f t="shared" si="15"/>
        <v>54099.5</v>
      </c>
      <c r="F100">
        <f t="shared" si="16"/>
        <v>54100</v>
      </c>
      <c r="G100">
        <f t="shared" si="12"/>
        <v>29130.5</v>
      </c>
      <c r="H100">
        <f t="shared" si="17"/>
        <v>29131</v>
      </c>
      <c r="I100">
        <f t="shared" si="14"/>
        <v>20808</v>
      </c>
    </row>
    <row r="101" spans="2:9">
      <c r="B101">
        <v>98</v>
      </c>
      <c r="C101">
        <v>41731</v>
      </c>
      <c r="E101">
        <f t="shared" si="15"/>
        <v>54250.3</v>
      </c>
      <c r="F101">
        <f t="shared" si="16"/>
        <v>54250</v>
      </c>
      <c r="G101">
        <f t="shared" si="12"/>
        <v>29211.700000000004</v>
      </c>
      <c r="H101">
        <f t="shared" si="17"/>
        <v>29212</v>
      </c>
      <c r="I101">
        <f t="shared" si="14"/>
        <v>20866</v>
      </c>
    </row>
    <row r="102" spans="2:9">
      <c r="B102">
        <v>99</v>
      </c>
      <c r="C102">
        <v>41851</v>
      </c>
      <c r="E102">
        <f t="shared" si="15"/>
        <v>54406.3</v>
      </c>
      <c r="F102">
        <f t="shared" si="16"/>
        <v>54406</v>
      </c>
      <c r="G102">
        <f t="shared" si="12"/>
        <v>29295.700000000004</v>
      </c>
      <c r="H102">
        <f t="shared" si="17"/>
        <v>29296</v>
      </c>
      <c r="I102">
        <f t="shared" si="14"/>
        <v>20926</v>
      </c>
    </row>
    <row r="103" spans="2:9">
      <c r="B103">
        <v>100</v>
      </c>
      <c r="C103">
        <v>41970</v>
      </c>
      <c r="E103">
        <f t="shared" si="15"/>
        <v>54561</v>
      </c>
      <c r="F103">
        <f t="shared" si="16"/>
        <v>54561</v>
      </c>
      <c r="G103">
        <f t="shared" si="12"/>
        <v>29379</v>
      </c>
      <c r="H103">
        <f t="shared" si="17"/>
        <v>29379</v>
      </c>
      <c r="I103">
        <f t="shared" si="14"/>
        <v>20985</v>
      </c>
    </row>
  </sheetData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B15"/>
  <sheetViews>
    <sheetView workbookViewId="0">
      <selection activeCell="G5" sqref="G5"/>
    </sheetView>
  </sheetViews>
  <sheetFormatPr defaultRowHeight="16.5"/>
  <sheetData>
    <row r="2" spans="1:2">
      <c r="B2" s="5" t="s">
        <v>12</v>
      </c>
    </row>
    <row r="3" spans="1:2">
      <c r="A3" t="s">
        <v>13</v>
      </c>
      <c r="B3" s="6" t="s">
        <v>14</v>
      </c>
    </row>
    <row r="4" spans="1:2">
      <c r="A4" t="s">
        <v>13</v>
      </c>
      <c r="B4" s="6" t="s">
        <v>15</v>
      </c>
    </row>
    <row r="5" spans="1:2">
      <c r="A5" t="s">
        <v>13</v>
      </c>
      <c r="B5" s="6" t="s">
        <v>16</v>
      </c>
    </row>
    <row r="6" spans="1:2">
      <c r="A6" t="s">
        <v>13</v>
      </c>
      <c r="B6" s="6" t="s">
        <v>17</v>
      </c>
    </row>
    <row r="7" spans="1:2">
      <c r="A7" t="s">
        <v>13</v>
      </c>
      <c r="B7" s="6" t="s">
        <v>18</v>
      </c>
    </row>
    <row r="8" spans="1:2">
      <c r="B8" s="7" t="s">
        <v>19</v>
      </c>
    </row>
    <row r="9" spans="1:2">
      <c r="B9" s="7"/>
    </row>
    <row r="10" spans="1:2">
      <c r="B10" s="5" t="s">
        <v>20</v>
      </c>
    </row>
    <row r="11" spans="1:2">
      <c r="A11" t="s">
        <v>13</v>
      </c>
      <c r="B11" s="6" t="s">
        <v>21</v>
      </c>
    </row>
    <row r="12" spans="1:2">
      <c r="A12" t="s">
        <v>13</v>
      </c>
      <c r="B12" s="6" t="s">
        <v>22</v>
      </c>
    </row>
    <row r="13" spans="1:2">
      <c r="A13" t="s">
        <v>13</v>
      </c>
      <c r="B13" s="6" t="s">
        <v>23</v>
      </c>
    </row>
    <row r="14" spans="1:2">
      <c r="A14" t="s">
        <v>13</v>
      </c>
      <c r="B14" s="6" t="s">
        <v>24</v>
      </c>
    </row>
    <row r="15" spans="1:2">
      <c r="B15" s="7" t="s">
        <v>19</v>
      </c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AE43"/>
  <sheetViews>
    <sheetView topLeftCell="B1" workbookViewId="0">
      <selection activeCell="N3" sqref="N3:O43"/>
    </sheetView>
  </sheetViews>
  <sheetFormatPr defaultRowHeight="15.75"/>
  <cols>
    <col min="1" max="16384" width="9" style="9"/>
  </cols>
  <sheetData>
    <row r="1" spans="2:31">
      <c r="B1" s="9" t="s">
        <v>33</v>
      </c>
      <c r="C1" s="9" t="s">
        <v>35</v>
      </c>
      <c r="F1" s="9" t="s">
        <v>34</v>
      </c>
      <c r="G1" s="9" t="s">
        <v>35</v>
      </c>
      <c r="J1" s="9" t="s">
        <v>42</v>
      </c>
      <c r="K1" s="9" t="s">
        <v>35</v>
      </c>
      <c r="N1" s="9" t="s">
        <v>43</v>
      </c>
      <c r="O1" s="9" t="s">
        <v>35</v>
      </c>
      <c r="R1" s="9" t="s">
        <v>42</v>
      </c>
      <c r="S1" s="9" t="s">
        <v>44</v>
      </c>
      <c r="U1" s="9" t="s">
        <v>43</v>
      </c>
      <c r="V1" s="9" t="s">
        <v>44</v>
      </c>
      <c r="X1" s="9" t="s">
        <v>37</v>
      </c>
      <c r="AA1" s="9" t="s">
        <v>36</v>
      </c>
      <c r="AD1" s="9" t="s">
        <v>39</v>
      </c>
    </row>
    <row r="2" spans="2:31">
      <c r="B2" s="9" t="s">
        <v>1</v>
      </c>
      <c r="C2" s="9" t="s">
        <v>3</v>
      </c>
      <c r="D2" s="9" t="s">
        <v>38</v>
      </c>
      <c r="F2" s="9" t="s">
        <v>1</v>
      </c>
      <c r="G2" s="9" t="s">
        <v>3</v>
      </c>
      <c r="H2" s="9" t="s">
        <v>38</v>
      </c>
      <c r="J2" s="9" t="s">
        <v>1</v>
      </c>
      <c r="K2" s="9" t="s">
        <v>3</v>
      </c>
      <c r="L2" s="9" t="s">
        <v>38</v>
      </c>
      <c r="N2" s="9" t="s">
        <v>1</v>
      </c>
      <c r="O2" s="9" t="s">
        <v>3</v>
      </c>
      <c r="P2" s="9" t="s">
        <v>38</v>
      </c>
      <c r="R2" s="9" t="s">
        <v>1</v>
      </c>
      <c r="S2" s="9" t="s">
        <v>3</v>
      </c>
      <c r="U2" s="9" t="s">
        <v>1</v>
      </c>
      <c r="V2" s="9" t="s">
        <v>3</v>
      </c>
      <c r="X2" s="9" t="s">
        <v>1</v>
      </c>
      <c r="Y2" s="9" t="s">
        <v>41</v>
      </c>
      <c r="AA2" s="11" t="s">
        <v>1</v>
      </c>
      <c r="AB2" s="10" t="s">
        <v>41</v>
      </c>
      <c r="AD2" s="11" t="s">
        <v>1</v>
      </c>
      <c r="AE2" s="10" t="s">
        <v>40</v>
      </c>
    </row>
    <row r="3" spans="2:31">
      <c r="B3" s="9">
        <v>100</v>
      </c>
      <c r="C3" s="10">
        <v>41.92924</v>
      </c>
      <c r="D3" s="12">
        <f t="shared" ref="D3:D43" si="0">(C3/10-Y3)/2</f>
        <v>3.9620000000000211E-3</v>
      </c>
      <c r="E3" s="12"/>
      <c r="F3" s="9">
        <v>100</v>
      </c>
      <c r="G3" s="9">
        <v>41.946190000000001</v>
      </c>
      <c r="H3" s="12">
        <f t="shared" ref="H3:H43" si="1">(G3/10-Y3)/2</f>
        <v>4.8095000000003552E-3</v>
      </c>
      <c r="J3" s="9">
        <v>100</v>
      </c>
      <c r="K3" s="9">
        <f t="shared" ref="K3:K43" si="2">C3-AE3*10</f>
        <v>42.039239999999999</v>
      </c>
      <c r="L3" s="9">
        <f>(K3-AB3*10)/2</f>
        <v>3.9620000000002875E-2</v>
      </c>
      <c r="N3" s="9">
        <v>100</v>
      </c>
      <c r="O3" s="9">
        <f t="shared" ref="O3:O43" si="3">G3-AE3*10</f>
        <v>42.056190000000001</v>
      </c>
      <c r="P3" s="9">
        <f>(O3-AB3*10)/2</f>
        <v>4.8095000000003552E-2</v>
      </c>
      <c r="R3" s="9">
        <v>100</v>
      </c>
      <c r="S3" s="9">
        <f>AB3*10+L3*4/3*2</f>
        <v>42.065653333333337</v>
      </c>
      <c r="U3" s="9">
        <v>100</v>
      </c>
      <c r="V3" s="9">
        <f>AB3*10+P3*4/3*2</f>
        <v>42.088253333333334</v>
      </c>
      <c r="X3" s="9">
        <v>100</v>
      </c>
      <c r="Y3" s="9">
        <v>4.1849999999999996</v>
      </c>
      <c r="AA3" s="9">
        <v>100</v>
      </c>
      <c r="AB3" s="10">
        <v>4.1959999999999997</v>
      </c>
      <c r="AD3" s="9">
        <v>100</v>
      </c>
      <c r="AE3" s="9">
        <f>Y3-AB3</f>
        <v>-1.1000000000000121E-2</v>
      </c>
    </row>
    <row r="4" spans="2:31">
      <c r="B4" s="9">
        <v>97.5</v>
      </c>
      <c r="C4" s="10">
        <v>41.85139169607843</v>
      </c>
      <c r="D4" s="12">
        <f t="shared" si="0"/>
        <v>1.4718022303921163E-2</v>
      </c>
      <c r="E4" s="12"/>
      <c r="F4" s="9">
        <v>97.5</v>
      </c>
      <c r="G4" s="9">
        <v>41.826103901273882</v>
      </c>
      <c r="H4" s="12">
        <f t="shared" si="1"/>
        <v>1.3453632563694029E-2</v>
      </c>
      <c r="J4" s="9">
        <v>97.5</v>
      </c>
      <c r="K4" s="9">
        <f t="shared" si="2"/>
        <v>41.893032321078422</v>
      </c>
      <c r="L4" s="9">
        <f t="shared" ref="L4:L43" si="4">(K4-AB4*10)/2</f>
        <v>0.1471802230392143</v>
      </c>
      <c r="N4" s="9">
        <v>97.5</v>
      </c>
      <c r="O4" s="9">
        <f t="shared" si="3"/>
        <v>41.867744526273874</v>
      </c>
      <c r="P4" s="9">
        <f t="shared" ref="P4:P43" si="5">(O4-AB4*10)/2</f>
        <v>0.13453632563694029</v>
      </c>
      <c r="R4" s="9">
        <v>97.5</v>
      </c>
      <c r="S4" s="9">
        <f t="shared" ref="S4:S43" si="6">AB4*10+L4*4/3*2</f>
        <v>41.99115246977123</v>
      </c>
      <c r="U4" s="9">
        <v>97.5</v>
      </c>
      <c r="V4" s="9">
        <f t="shared" ref="V4:V43" si="7">AB4*10+P4*4/3*2</f>
        <v>41.957435410031835</v>
      </c>
      <c r="X4" s="9">
        <v>97.5</v>
      </c>
      <c r="Y4" s="9">
        <v>4.1557031250000005</v>
      </c>
      <c r="AA4" s="9">
        <v>97.5</v>
      </c>
      <c r="AB4" s="10">
        <v>4.1598671874999997</v>
      </c>
      <c r="AD4" s="9">
        <v>97.5</v>
      </c>
      <c r="AE4" s="9">
        <f t="shared" ref="AE4:AE43" si="8">Y4-AB4</f>
        <v>-4.1640624999992326E-3</v>
      </c>
    </row>
    <row r="5" spans="2:31">
      <c r="B5" s="9">
        <v>95</v>
      </c>
      <c r="C5" s="10">
        <v>41.771720890156914</v>
      </c>
      <c r="D5" s="12">
        <f t="shared" si="0"/>
        <v>2.4852581472825985E-2</v>
      </c>
      <c r="E5" s="12"/>
      <c r="F5" s="9">
        <v>95</v>
      </c>
      <c r="G5" s="9">
        <v>41.702390821167882</v>
      </c>
      <c r="H5" s="12">
        <f t="shared" si="1"/>
        <v>2.1386078023374555E-2</v>
      </c>
      <c r="J5" s="9">
        <v>95</v>
      </c>
      <c r="K5" s="9">
        <f t="shared" si="2"/>
        <v>41.745261746188042</v>
      </c>
      <c r="L5" s="9">
        <f t="shared" si="4"/>
        <v>0.24852581472826074</v>
      </c>
      <c r="N5" s="9">
        <v>95</v>
      </c>
      <c r="O5" s="9">
        <f t="shared" si="3"/>
        <v>41.67593167719901</v>
      </c>
      <c r="P5" s="9">
        <f t="shared" si="5"/>
        <v>0.21386078023374466</v>
      </c>
      <c r="R5" s="9">
        <v>95</v>
      </c>
      <c r="S5" s="9">
        <f t="shared" si="6"/>
        <v>41.910945622673552</v>
      </c>
      <c r="U5" s="9">
        <v>95</v>
      </c>
      <c r="V5" s="9">
        <f t="shared" si="7"/>
        <v>41.818505530688171</v>
      </c>
      <c r="X5" s="9">
        <v>95</v>
      </c>
      <c r="Y5" s="9">
        <v>4.1274669260700394</v>
      </c>
      <c r="AA5" s="9">
        <v>95</v>
      </c>
      <c r="AB5" s="10">
        <v>4.1248210116731521</v>
      </c>
      <c r="AD5" s="9">
        <v>95</v>
      </c>
      <c r="AE5" s="9">
        <f t="shared" si="8"/>
        <v>2.6459143968873278E-3</v>
      </c>
    </row>
    <row r="6" spans="2:31">
      <c r="B6" s="9">
        <v>92.5</v>
      </c>
      <c r="C6" s="10">
        <v>41.691091087665647</v>
      </c>
      <c r="D6" s="12">
        <f t="shared" si="0"/>
        <v>3.3589710633282532E-2</v>
      </c>
      <c r="E6" s="12"/>
      <c r="F6" s="9">
        <v>92.5</v>
      </c>
      <c r="G6" s="9">
        <v>41.574998589527027</v>
      </c>
      <c r="H6" s="12">
        <f t="shared" si="1"/>
        <v>2.7785085726351522E-2</v>
      </c>
      <c r="J6" s="9">
        <v>92.5</v>
      </c>
      <c r="K6" s="9">
        <f t="shared" si="2"/>
        <v>41.596286400165653</v>
      </c>
      <c r="L6" s="9">
        <f t="shared" si="4"/>
        <v>0.33589710633282976</v>
      </c>
      <c r="N6" s="9">
        <v>92.5</v>
      </c>
      <c r="O6" s="9">
        <f t="shared" si="3"/>
        <v>41.480193902027032</v>
      </c>
      <c r="P6" s="9">
        <f t="shared" si="5"/>
        <v>0.27785085726351966</v>
      </c>
      <c r="R6" s="9">
        <v>92.5</v>
      </c>
      <c r="S6" s="9">
        <f t="shared" si="6"/>
        <v>41.820217804387539</v>
      </c>
      <c r="U6" s="9">
        <v>92.5</v>
      </c>
      <c r="V6" s="9">
        <f t="shared" si="7"/>
        <v>41.665427806869381</v>
      </c>
      <c r="X6" s="9">
        <v>92.5</v>
      </c>
      <c r="Y6" s="9">
        <v>4.1019296874999993</v>
      </c>
      <c r="AA6" s="9">
        <v>92.5</v>
      </c>
      <c r="AB6" s="10">
        <v>4.0924492187499997</v>
      </c>
      <c r="AD6" s="9">
        <v>92.5</v>
      </c>
      <c r="AE6" s="9">
        <f t="shared" si="8"/>
        <v>9.4804687499996376E-3</v>
      </c>
    </row>
    <row r="7" spans="2:31">
      <c r="B7" s="9">
        <v>90</v>
      </c>
      <c r="C7" s="10">
        <v>41.612877182692309</v>
      </c>
      <c r="D7" s="12">
        <f t="shared" si="0"/>
        <v>4.2328684037339137E-2</v>
      </c>
      <c r="E7" s="12"/>
      <c r="F7" s="9">
        <v>90</v>
      </c>
      <c r="G7" s="9">
        <v>41.442479204545457</v>
      </c>
      <c r="H7" s="12">
        <f t="shared" si="1"/>
        <v>3.3808785129996632E-2</v>
      </c>
      <c r="J7" s="9">
        <v>90</v>
      </c>
      <c r="K7" s="9">
        <f t="shared" si="2"/>
        <v>41.458947221602813</v>
      </c>
      <c r="L7" s="9">
        <f t="shared" si="4"/>
        <v>0.42328684037339315</v>
      </c>
      <c r="N7" s="9">
        <v>90</v>
      </c>
      <c r="O7" s="9">
        <f t="shared" si="3"/>
        <v>41.288549243455961</v>
      </c>
      <c r="P7" s="9">
        <f t="shared" si="5"/>
        <v>0.33808785129996721</v>
      </c>
      <c r="R7" s="9">
        <v>90</v>
      </c>
      <c r="S7" s="9">
        <f t="shared" si="6"/>
        <v>41.741138448518406</v>
      </c>
      <c r="U7" s="9">
        <v>90</v>
      </c>
      <c r="V7" s="9">
        <f t="shared" si="7"/>
        <v>41.513941144322608</v>
      </c>
      <c r="X7" s="9">
        <v>90</v>
      </c>
      <c r="Y7" s="9">
        <v>4.0766303501945522</v>
      </c>
      <c r="AA7" s="9">
        <v>90</v>
      </c>
      <c r="AB7" s="10">
        <v>4.0612373540856028</v>
      </c>
      <c r="AD7" s="9">
        <v>90</v>
      </c>
      <c r="AE7" s="9">
        <f t="shared" si="8"/>
        <v>1.5392996108949397E-2</v>
      </c>
    </row>
    <row r="8" spans="2:31">
      <c r="B8" s="9">
        <v>87.5</v>
      </c>
      <c r="C8" s="10">
        <v>41.535357779986747</v>
      </c>
      <c r="D8" s="12">
        <f t="shared" si="0"/>
        <v>5.026788899933754E-2</v>
      </c>
      <c r="E8" s="12"/>
      <c r="F8" s="9">
        <v>87.5</v>
      </c>
      <c r="G8" s="9">
        <v>41.192831959033612</v>
      </c>
      <c r="H8" s="12">
        <f t="shared" si="1"/>
        <v>3.3141597951680701E-2</v>
      </c>
      <c r="J8" s="9">
        <v>87.5</v>
      </c>
      <c r="K8" s="9">
        <f t="shared" si="2"/>
        <v>41.314107779986749</v>
      </c>
      <c r="L8" s="9">
        <f t="shared" si="4"/>
        <v>0.50267888999337274</v>
      </c>
      <c r="N8" s="9">
        <v>87.5</v>
      </c>
      <c r="O8" s="9">
        <f t="shared" si="3"/>
        <v>40.971581959033614</v>
      </c>
      <c r="P8" s="9">
        <f t="shared" si="5"/>
        <v>0.33141597951680524</v>
      </c>
      <c r="R8" s="9">
        <v>87.5</v>
      </c>
      <c r="S8" s="9">
        <f t="shared" si="6"/>
        <v>41.649227039982328</v>
      </c>
      <c r="U8" s="9">
        <v>87.5</v>
      </c>
      <c r="V8" s="9">
        <f t="shared" si="7"/>
        <v>41.192525945378151</v>
      </c>
      <c r="X8" s="9">
        <v>87.5</v>
      </c>
      <c r="Y8" s="9">
        <v>4.0529999999999999</v>
      </c>
      <c r="AA8" s="9">
        <v>87.5</v>
      </c>
      <c r="AB8" s="10">
        <v>4.030875</v>
      </c>
      <c r="AD8" s="9">
        <v>87.5</v>
      </c>
      <c r="AE8" s="9">
        <f t="shared" si="8"/>
        <v>2.212499999999995E-2</v>
      </c>
    </row>
    <row r="9" spans="2:31">
      <c r="B9" s="9">
        <v>85</v>
      </c>
      <c r="C9" s="10">
        <v>41.39161442105263</v>
      </c>
      <c r="D9" s="12">
        <f t="shared" si="0"/>
        <v>5.479947105263161E-2</v>
      </c>
      <c r="E9" s="12"/>
      <c r="F9" s="9">
        <v>85</v>
      </c>
      <c r="G9" s="9">
        <v>40.956350943877553</v>
      </c>
      <c r="H9" s="12">
        <f t="shared" si="1"/>
        <v>3.3036297193877573E-2</v>
      </c>
      <c r="J9" s="9">
        <v>85</v>
      </c>
      <c r="K9" s="9">
        <f t="shared" si="2"/>
        <v>41.102005046052632</v>
      </c>
      <c r="L9" s="9">
        <f t="shared" si="4"/>
        <v>0.54799471052631432</v>
      </c>
      <c r="N9" s="9">
        <v>85</v>
      </c>
      <c r="O9" s="9">
        <f t="shared" si="3"/>
        <v>40.666741568877555</v>
      </c>
      <c r="P9" s="9">
        <f t="shared" si="5"/>
        <v>0.33036297193877573</v>
      </c>
      <c r="R9" s="9">
        <v>85</v>
      </c>
      <c r="S9" s="9">
        <f t="shared" si="6"/>
        <v>41.467334853070177</v>
      </c>
      <c r="U9" s="9">
        <v>85</v>
      </c>
      <c r="V9" s="9">
        <f t="shared" si="7"/>
        <v>40.886983550170072</v>
      </c>
      <c r="X9" s="9">
        <v>85</v>
      </c>
      <c r="Y9" s="9">
        <v>4.0295624999999999</v>
      </c>
      <c r="AA9" s="9">
        <v>85</v>
      </c>
      <c r="AB9" s="10">
        <v>4.0006015625</v>
      </c>
      <c r="AD9" s="9">
        <v>85</v>
      </c>
      <c r="AE9" s="9">
        <f t="shared" si="8"/>
        <v>2.896093749999995E-2</v>
      </c>
    </row>
    <row r="10" spans="2:31">
      <c r="B10" s="9">
        <v>82.5</v>
      </c>
      <c r="C10" s="10">
        <v>41.20612154011976</v>
      </c>
      <c r="D10" s="12">
        <f t="shared" si="0"/>
        <v>5.5967555605209718E-2</v>
      </c>
      <c r="E10" s="12"/>
      <c r="F10" s="9">
        <v>82.5</v>
      </c>
      <c r="G10" s="9">
        <v>40.735426260523148</v>
      </c>
      <c r="H10" s="12">
        <f t="shared" si="1"/>
        <v>3.2432791625379043E-2</v>
      </c>
      <c r="J10" s="9">
        <v>82.5</v>
      </c>
      <c r="K10" s="9">
        <f t="shared" si="2"/>
        <v>40.831880294983577</v>
      </c>
      <c r="L10" s="9">
        <f t="shared" si="4"/>
        <v>0.55967555605209895</v>
      </c>
      <c r="N10" s="9">
        <v>82.5</v>
      </c>
      <c r="O10" s="9">
        <f t="shared" si="3"/>
        <v>40.361185015386965</v>
      </c>
      <c r="P10" s="9">
        <f t="shared" si="5"/>
        <v>0.32432791625379309</v>
      </c>
      <c r="R10" s="9">
        <v>82.5</v>
      </c>
      <c r="S10" s="9">
        <f t="shared" si="6"/>
        <v>41.204997332351645</v>
      </c>
      <c r="U10" s="9">
        <v>82.5</v>
      </c>
      <c r="V10" s="9">
        <f t="shared" si="7"/>
        <v>40.577403626222825</v>
      </c>
      <c r="X10" s="9">
        <v>82.5</v>
      </c>
      <c r="Y10" s="9">
        <v>4.0086770428015566</v>
      </c>
      <c r="AA10" s="9">
        <v>82.5</v>
      </c>
      <c r="AB10" s="10">
        <v>3.9712529182879379</v>
      </c>
      <c r="AD10" s="9">
        <v>82.5</v>
      </c>
      <c r="AE10" s="9">
        <f t="shared" si="8"/>
        <v>3.7424124513618651E-2</v>
      </c>
    </row>
    <row r="11" spans="2:31">
      <c r="B11" s="9">
        <v>80</v>
      </c>
      <c r="C11" s="10">
        <v>41.040071772318754</v>
      </c>
      <c r="D11" s="12">
        <f t="shared" si="0"/>
        <v>5.8312182365937826E-2</v>
      </c>
      <c r="E11" s="12"/>
      <c r="F11" s="9">
        <v>80</v>
      </c>
      <c r="G11" s="9">
        <v>40.531154103179368</v>
      </c>
      <c r="H11" s="12">
        <f t="shared" si="1"/>
        <v>3.2866298908968528E-2</v>
      </c>
      <c r="J11" s="9">
        <v>80</v>
      </c>
      <c r="K11" s="9">
        <f t="shared" si="2"/>
        <v>40.602024897318756</v>
      </c>
      <c r="L11" s="9">
        <f t="shared" si="4"/>
        <v>0.58312182365937559</v>
      </c>
      <c r="N11" s="9">
        <v>80</v>
      </c>
      <c r="O11" s="9">
        <f t="shared" si="3"/>
        <v>40.09310722817937</v>
      </c>
      <c r="P11" s="9">
        <f t="shared" si="5"/>
        <v>0.32866298908968261</v>
      </c>
      <c r="R11" s="9">
        <v>80</v>
      </c>
      <c r="S11" s="9">
        <f t="shared" si="6"/>
        <v>40.990772779758338</v>
      </c>
      <c r="U11" s="9">
        <v>80</v>
      </c>
      <c r="V11" s="9">
        <f t="shared" si="7"/>
        <v>40.312215887572492</v>
      </c>
      <c r="X11" s="9">
        <v>80</v>
      </c>
      <c r="Y11" s="9">
        <v>3.9873828124999999</v>
      </c>
      <c r="AA11" s="9">
        <v>80</v>
      </c>
      <c r="AB11" s="10">
        <v>3.9435781250000002</v>
      </c>
      <c r="AD11" s="9">
        <v>80</v>
      </c>
      <c r="AE11" s="9">
        <f t="shared" si="8"/>
        <v>4.3804687499999773E-2</v>
      </c>
    </row>
    <row r="12" spans="2:31">
      <c r="B12" s="9">
        <v>77.5</v>
      </c>
      <c r="C12" s="10">
        <v>40.891443580838327</v>
      </c>
      <c r="D12" s="12">
        <f t="shared" si="0"/>
        <v>6.0428210170321073E-2</v>
      </c>
      <c r="E12" s="12"/>
      <c r="F12" s="9">
        <v>77.5</v>
      </c>
      <c r="G12" s="9">
        <v>40.343343095703126</v>
      </c>
      <c r="H12" s="12">
        <f t="shared" si="1"/>
        <v>3.3023185913561015E-2</v>
      </c>
      <c r="J12" s="9">
        <v>77.5</v>
      </c>
      <c r="K12" s="9">
        <f t="shared" si="2"/>
        <v>40.37175486488502</v>
      </c>
      <c r="L12" s="9">
        <f t="shared" si="4"/>
        <v>0.60428210170320895</v>
      </c>
      <c r="N12" s="9">
        <v>77.5</v>
      </c>
      <c r="O12" s="9">
        <f t="shared" si="3"/>
        <v>39.823654379749819</v>
      </c>
      <c r="P12" s="9">
        <f t="shared" si="5"/>
        <v>0.33023185913560837</v>
      </c>
      <c r="R12" s="9">
        <v>77.5</v>
      </c>
      <c r="S12" s="9">
        <f t="shared" si="6"/>
        <v>40.774609599353823</v>
      </c>
      <c r="U12" s="9">
        <v>77.5</v>
      </c>
      <c r="V12" s="9">
        <f t="shared" si="7"/>
        <v>40.043808952506893</v>
      </c>
      <c r="X12" s="9">
        <v>77.5</v>
      </c>
      <c r="Y12" s="9">
        <v>3.9682879377431908</v>
      </c>
      <c r="AA12" s="9">
        <v>77.5</v>
      </c>
      <c r="AB12" s="10">
        <v>3.9163190661478602</v>
      </c>
      <c r="AD12" s="9">
        <v>77.5</v>
      </c>
      <c r="AE12" s="9">
        <f t="shared" si="8"/>
        <v>5.196887159533059E-2</v>
      </c>
    </row>
    <row r="13" spans="2:31">
      <c r="B13" s="9">
        <v>75</v>
      </c>
      <c r="C13" s="10">
        <v>40.757612827380953</v>
      </c>
      <c r="D13" s="12">
        <f t="shared" si="0"/>
        <v>6.3005641369047627E-2</v>
      </c>
      <c r="E13" s="12"/>
      <c r="F13" s="9">
        <v>75</v>
      </c>
      <c r="G13" s="9">
        <v>40.171546554987984</v>
      </c>
      <c r="H13" s="12">
        <f t="shared" si="1"/>
        <v>3.3702327749399075E-2</v>
      </c>
      <c r="J13" s="9">
        <v>75</v>
      </c>
      <c r="K13" s="9">
        <f t="shared" si="2"/>
        <v>40.150112827380958</v>
      </c>
      <c r="L13" s="9">
        <f t="shared" si="4"/>
        <v>0.63005641369047893</v>
      </c>
      <c r="N13" s="9">
        <v>75</v>
      </c>
      <c r="O13" s="9">
        <f t="shared" si="3"/>
        <v>39.564046554987989</v>
      </c>
      <c r="P13" s="9">
        <f t="shared" si="5"/>
        <v>0.3370232774939943</v>
      </c>
      <c r="R13" s="9">
        <v>75</v>
      </c>
      <c r="S13" s="9">
        <f t="shared" si="6"/>
        <v>40.570150436507944</v>
      </c>
      <c r="U13" s="9">
        <v>75</v>
      </c>
      <c r="V13" s="9">
        <f t="shared" si="7"/>
        <v>39.788728739983988</v>
      </c>
      <c r="X13" s="9">
        <v>75</v>
      </c>
      <c r="Y13" s="9">
        <v>3.9497499999999999</v>
      </c>
      <c r="AA13" s="9">
        <v>75</v>
      </c>
      <c r="AB13" s="10">
        <v>3.8890000000000002</v>
      </c>
      <c r="AD13" s="9">
        <v>75</v>
      </c>
      <c r="AE13" s="9">
        <f t="shared" si="8"/>
        <v>6.0749999999999638E-2</v>
      </c>
    </row>
    <row r="14" spans="2:31">
      <c r="B14" s="9">
        <v>72.5</v>
      </c>
      <c r="C14" s="10">
        <v>40.636229342121034</v>
      </c>
      <c r="D14" s="12">
        <f t="shared" si="0"/>
        <v>6.5463218078814611E-2</v>
      </c>
      <c r="E14" s="12"/>
      <c r="F14" s="9">
        <v>72.5</v>
      </c>
      <c r="G14" s="9">
        <v>40.015400018780049</v>
      </c>
      <c r="H14" s="12">
        <f t="shared" si="1"/>
        <v>3.4421751911765108E-2</v>
      </c>
      <c r="J14" s="9">
        <v>72.5</v>
      </c>
      <c r="K14" s="9">
        <f t="shared" si="2"/>
        <v>39.933855801265004</v>
      </c>
      <c r="L14" s="9">
        <f t="shared" si="4"/>
        <v>0.65463218078814478</v>
      </c>
      <c r="N14" s="9">
        <v>72.5</v>
      </c>
      <c r="O14" s="9">
        <f t="shared" si="3"/>
        <v>39.313026477924019</v>
      </c>
      <c r="P14" s="9">
        <f t="shared" si="5"/>
        <v>0.34421751911765242</v>
      </c>
      <c r="R14" s="9">
        <v>72.5</v>
      </c>
      <c r="S14" s="9">
        <f t="shared" si="6"/>
        <v>40.370277255123767</v>
      </c>
      <c r="U14" s="9">
        <v>72.5</v>
      </c>
      <c r="V14" s="9">
        <f t="shared" si="7"/>
        <v>39.542504824002457</v>
      </c>
      <c r="X14" s="9">
        <v>72.5</v>
      </c>
      <c r="Y14" s="9">
        <v>3.9326964980544745</v>
      </c>
      <c r="AA14" s="9">
        <v>72.5</v>
      </c>
      <c r="AB14" s="10">
        <v>3.8624591439688714</v>
      </c>
      <c r="AD14" s="9">
        <v>72.5</v>
      </c>
      <c r="AE14" s="9">
        <f t="shared" si="8"/>
        <v>7.0237354085603165E-2</v>
      </c>
    </row>
    <row r="15" spans="2:31">
      <c r="B15" s="9">
        <v>70</v>
      </c>
      <c r="C15" s="10">
        <v>40.525823743251351</v>
      </c>
      <c r="D15" s="12">
        <f t="shared" si="0"/>
        <v>6.8234546537567775E-2</v>
      </c>
      <c r="E15" s="12"/>
      <c r="F15" s="9">
        <v>70</v>
      </c>
      <c r="G15" s="9">
        <v>39.874505459183673</v>
      </c>
      <c r="H15" s="12">
        <f t="shared" si="1"/>
        <v>3.5668632334183714E-2</v>
      </c>
      <c r="J15" s="9">
        <v>70</v>
      </c>
      <c r="K15" s="9">
        <f t="shared" si="2"/>
        <v>39.739886243251348</v>
      </c>
      <c r="L15" s="9">
        <f t="shared" si="4"/>
        <v>0.68234546537567553</v>
      </c>
      <c r="N15" s="9">
        <v>70</v>
      </c>
      <c r="O15" s="9">
        <f t="shared" si="3"/>
        <v>39.088567959183671</v>
      </c>
      <c r="P15" s="9">
        <f t="shared" si="5"/>
        <v>0.3566863233418367</v>
      </c>
      <c r="R15" s="9">
        <v>70</v>
      </c>
      <c r="S15" s="9">
        <f t="shared" si="6"/>
        <v>40.194783220168468</v>
      </c>
      <c r="U15" s="9">
        <v>70</v>
      </c>
      <c r="V15" s="9">
        <f t="shared" si="7"/>
        <v>39.326358841411562</v>
      </c>
      <c r="X15" s="9">
        <v>70</v>
      </c>
      <c r="Y15" s="9">
        <v>3.9161132812499999</v>
      </c>
      <c r="AA15" s="9">
        <v>70</v>
      </c>
      <c r="AB15" s="10">
        <v>3.8375195312499999</v>
      </c>
      <c r="AD15" s="9">
        <v>70</v>
      </c>
      <c r="AE15" s="9">
        <f t="shared" si="8"/>
        <v>7.8593750000000018E-2</v>
      </c>
    </row>
    <row r="16" spans="2:31">
      <c r="B16" s="9">
        <v>67.5</v>
      </c>
      <c r="C16" s="10">
        <v>40.424786534493101</v>
      </c>
      <c r="D16" s="12">
        <f t="shared" si="0"/>
        <v>7.0469795474654928E-2</v>
      </c>
      <c r="E16" s="12"/>
      <c r="F16" s="9">
        <v>67.5</v>
      </c>
      <c r="G16" s="9">
        <v>39.747072848889552</v>
      </c>
      <c r="H16" s="12">
        <f t="shared" si="1"/>
        <v>3.6584111194477575E-2</v>
      </c>
      <c r="J16" s="9">
        <v>67.5</v>
      </c>
      <c r="K16" s="9">
        <f t="shared" si="2"/>
        <v>39.540450596993104</v>
      </c>
      <c r="L16" s="9">
        <f t="shared" si="4"/>
        <v>0.70469795474655328</v>
      </c>
      <c r="N16" s="9">
        <v>67.5</v>
      </c>
      <c r="O16" s="9">
        <f t="shared" si="3"/>
        <v>38.862736911389554</v>
      </c>
      <c r="P16" s="9">
        <f t="shared" si="5"/>
        <v>0.36584111194477842</v>
      </c>
      <c r="R16" s="9">
        <v>67.5</v>
      </c>
      <c r="S16" s="9">
        <f t="shared" si="6"/>
        <v>40.010249233490804</v>
      </c>
      <c r="U16" s="9">
        <v>67.5</v>
      </c>
      <c r="V16" s="9">
        <f t="shared" si="7"/>
        <v>39.106630986019404</v>
      </c>
      <c r="X16" s="9">
        <v>67.5</v>
      </c>
      <c r="Y16" s="9">
        <v>3.9015390624999999</v>
      </c>
      <c r="AA16" s="9">
        <v>67.5</v>
      </c>
      <c r="AB16" s="10">
        <v>3.8131054687499999</v>
      </c>
      <c r="AD16" s="9">
        <v>67.5</v>
      </c>
      <c r="AE16" s="9">
        <f t="shared" si="8"/>
        <v>8.8433593750000039E-2</v>
      </c>
    </row>
    <row r="17" spans="2:31">
      <c r="B17" s="9">
        <v>65</v>
      </c>
      <c r="C17" s="10">
        <v>40.331292370458605</v>
      </c>
      <c r="D17" s="12">
        <f t="shared" si="0"/>
        <v>7.2938159378961531E-2</v>
      </c>
      <c r="E17" s="12"/>
      <c r="F17" s="9">
        <v>65</v>
      </c>
      <c r="G17" s="9">
        <v>39.632281138955584</v>
      </c>
      <c r="H17" s="12">
        <f t="shared" si="1"/>
        <v>3.7987597803810225E-2</v>
      </c>
      <c r="J17" s="9">
        <v>65</v>
      </c>
      <c r="K17" s="9">
        <f t="shared" si="2"/>
        <v>39.35930793466094</v>
      </c>
      <c r="L17" s="9">
        <f t="shared" si="4"/>
        <v>0.72938159378961132</v>
      </c>
      <c r="N17" s="9">
        <v>65</v>
      </c>
      <c r="O17" s="9">
        <f t="shared" si="3"/>
        <v>38.660296703157918</v>
      </c>
      <c r="P17" s="9">
        <f t="shared" si="5"/>
        <v>0.37987597803810047</v>
      </c>
      <c r="R17" s="9">
        <v>65</v>
      </c>
      <c r="S17" s="9">
        <f t="shared" si="6"/>
        <v>39.845562330520679</v>
      </c>
      <c r="U17" s="9">
        <v>65</v>
      </c>
      <c r="V17" s="9">
        <f t="shared" si="7"/>
        <v>38.913547355183319</v>
      </c>
      <c r="X17" s="9">
        <v>65</v>
      </c>
      <c r="Y17" s="9">
        <v>3.8872529182879378</v>
      </c>
      <c r="AA17" s="9">
        <v>65</v>
      </c>
      <c r="AB17" s="10">
        <v>3.7900544747081715</v>
      </c>
      <c r="AD17" s="9">
        <v>65</v>
      </c>
      <c r="AE17" s="9">
        <f t="shared" si="8"/>
        <v>9.7198443579766369E-2</v>
      </c>
    </row>
    <row r="18" spans="2:31">
      <c r="B18" s="9">
        <v>62.5</v>
      </c>
      <c r="C18" s="10">
        <v>40.243958313216652</v>
      </c>
      <c r="D18" s="12">
        <f t="shared" si="0"/>
        <v>7.4947915660832365E-2</v>
      </c>
      <c r="E18" s="12"/>
      <c r="F18" s="9">
        <v>62.5</v>
      </c>
      <c r="G18" s="9">
        <v>39.528688815433213</v>
      </c>
      <c r="H18" s="12">
        <f t="shared" si="1"/>
        <v>3.9184440771660611E-2</v>
      </c>
      <c r="J18" s="9">
        <v>62.5</v>
      </c>
      <c r="K18" s="9">
        <f t="shared" si="2"/>
        <v>39.168958313216649</v>
      </c>
      <c r="L18" s="9">
        <f t="shared" si="4"/>
        <v>0.74947915660832365</v>
      </c>
      <c r="N18" s="9">
        <v>62.5</v>
      </c>
      <c r="O18" s="9">
        <f t="shared" si="3"/>
        <v>38.45368881543321</v>
      </c>
      <c r="P18" s="9">
        <f t="shared" si="5"/>
        <v>0.39184440771660434</v>
      </c>
      <c r="R18" s="9">
        <v>62.5</v>
      </c>
      <c r="S18" s="9">
        <f t="shared" si="6"/>
        <v>39.668611084288862</v>
      </c>
      <c r="U18" s="9">
        <v>62.5</v>
      </c>
      <c r="V18" s="9">
        <f t="shared" si="7"/>
        <v>38.714918420577611</v>
      </c>
      <c r="X18" s="9">
        <v>62.5</v>
      </c>
      <c r="Y18" s="9">
        <v>3.8745000000000003</v>
      </c>
      <c r="AA18" s="9">
        <v>62.5</v>
      </c>
      <c r="AB18" s="10">
        <v>3.7669999999999999</v>
      </c>
      <c r="AD18" s="9">
        <v>62.5</v>
      </c>
      <c r="AE18" s="9">
        <f t="shared" si="8"/>
        <v>0.10750000000000037</v>
      </c>
    </row>
    <row r="19" spans="2:31">
      <c r="B19" s="9">
        <v>60</v>
      </c>
      <c r="C19" s="10">
        <v>40.16120658660229</v>
      </c>
      <c r="D19" s="12">
        <f t="shared" si="0"/>
        <v>7.6955270964355948E-2</v>
      </c>
      <c r="E19" s="12"/>
      <c r="F19" s="9">
        <v>60</v>
      </c>
      <c r="G19" s="9">
        <v>39.43367379206731</v>
      </c>
      <c r="H19" s="12">
        <f t="shared" si="1"/>
        <v>4.0578631237606855E-2</v>
      </c>
      <c r="J19" s="9">
        <v>60</v>
      </c>
      <c r="K19" s="9">
        <f t="shared" si="2"/>
        <v>38.963307753917469</v>
      </c>
      <c r="L19" s="9">
        <f t="shared" si="4"/>
        <v>0.76955270964355904</v>
      </c>
      <c r="N19" s="9">
        <v>60</v>
      </c>
      <c r="O19" s="9">
        <f t="shared" si="3"/>
        <v>38.235774959382489</v>
      </c>
      <c r="P19" s="9">
        <f t="shared" si="5"/>
        <v>0.40578631237606899</v>
      </c>
      <c r="R19" s="9">
        <v>60</v>
      </c>
      <c r="S19" s="9">
        <f t="shared" si="6"/>
        <v>39.476342893679842</v>
      </c>
      <c r="U19" s="9">
        <v>60</v>
      </c>
      <c r="V19" s="9">
        <f t="shared" si="7"/>
        <v>38.506299167633202</v>
      </c>
      <c r="X19" s="9">
        <v>60</v>
      </c>
      <c r="Y19" s="9">
        <v>3.8622101167315175</v>
      </c>
      <c r="AA19" s="9">
        <v>60</v>
      </c>
      <c r="AB19" s="10">
        <v>3.7424202334630352</v>
      </c>
      <c r="AD19" s="9">
        <v>60</v>
      </c>
      <c r="AE19" s="9">
        <f t="shared" si="8"/>
        <v>0.11978988326848228</v>
      </c>
    </row>
    <row r="20" spans="2:31">
      <c r="B20" s="9">
        <v>57.5</v>
      </c>
      <c r="C20" s="10">
        <v>40.080267329166666</v>
      </c>
      <c r="D20" s="12">
        <f t="shared" si="0"/>
        <v>8.2691100833333531E-2</v>
      </c>
      <c r="E20" s="12"/>
      <c r="F20" s="9">
        <v>57.5</v>
      </c>
      <c r="G20" s="9">
        <v>39.343811662129461</v>
      </c>
      <c r="H20" s="12">
        <f t="shared" si="1"/>
        <v>4.5868317481473131E-2</v>
      </c>
      <c r="J20" s="9">
        <v>57.5</v>
      </c>
      <c r="K20" s="9">
        <f t="shared" si="2"/>
        <v>38.824525141666669</v>
      </c>
      <c r="L20" s="9">
        <f t="shared" si="4"/>
        <v>0.82691100833333309</v>
      </c>
      <c r="N20" s="9">
        <v>57.5</v>
      </c>
      <c r="O20" s="9">
        <f t="shared" si="3"/>
        <v>38.088069474629464</v>
      </c>
      <c r="P20" s="9">
        <f t="shared" si="5"/>
        <v>0.45868317481473042</v>
      </c>
      <c r="R20" s="9">
        <v>57.5</v>
      </c>
      <c r="S20" s="9">
        <f t="shared" si="6"/>
        <v>39.375799147222224</v>
      </c>
      <c r="U20" s="9">
        <v>57.5</v>
      </c>
      <c r="V20" s="9">
        <f t="shared" si="7"/>
        <v>38.393858257839284</v>
      </c>
      <c r="X20" s="9">
        <v>57.5</v>
      </c>
      <c r="Y20" s="9">
        <v>3.8426445312499999</v>
      </c>
      <c r="AA20" s="9">
        <v>57.5</v>
      </c>
      <c r="AB20" s="10">
        <v>3.7170703125000002</v>
      </c>
      <c r="AD20" s="9">
        <v>57.5</v>
      </c>
      <c r="AE20" s="9">
        <f t="shared" si="8"/>
        <v>0.12557421874999974</v>
      </c>
    </row>
    <row r="21" spans="2:31">
      <c r="B21" s="9">
        <v>55</v>
      </c>
      <c r="C21" s="10">
        <v>39.999685971049452</v>
      </c>
      <c r="D21" s="12">
        <f t="shared" si="0"/>
        <v>8.9767501677472605E-2</v>
      </c>
      <c r="E21" s="12"/>
      <c r="F21" s="9">
        <v>55</v>
      </c>
      <c r="G21" s="9">
        <v>39.248780405405405</v>
      </c>
      <c r="H21" s="12">
        <f t="shared" si="1"/>
        <v>5.2222223395270273E-2</v>
      </c>
      <c r="J21" s="9">
        <v>55</v>
      </c>
      <c r="K21" s="9">
        <f t="shared" si="2"/>
        <v>38.717654721049456</v>
      </c>
      <c r="L21" s="9">
        <f t="shared" si="4"/>
        <v>0.89767501677472694</v>
      </c>
      <c r="N21" s="9">
        <v>55</v>
      </c>
      <c r="O21" s="9">
        <f t="shared" si="3"/>
        <v>37.96674915540541</v>
      </c>
      <c r="P21" s="9">
        <f t="shared" si="5"/>
        <v>0.52222223395270362</v>
      </c>
      <c r="R21" s="9">
        <v>55</v>
      </c>
      <c r="S21" s="9">
        <f t="shared" si="6"/>
        <v>39.31610473223261</v>
      </c>
      <c r="U21" s="9">
        <v>55</v>
      </c>
      <c r="V21" s="9">
        <f t="shared" si="7"/>
        <v>38.314897311373876</v>
      </c>
      <c r="X21" s="9">
        <v>55</v>
      </c>
      <c r="Y21" s="9">
        <v>3.8204335937499998</v>
      </c>
      <c r="AA21" s="9">
        <v>55</v>
      </c>
      <c r="AB21" s="10">
        <v>3.69223046875</v>
      </c>
      <c r="AD21" s="9">
        <v>55</v>
      </c>
      <c r="AE21" s="9">
        <f t="shared" si="8"/>
        <v>0.12820312499999975</v>
      </c>
    </row>
    <row r="22" spans="2:31">
      <c r="B22" s="9">
        <v>52.5</v>
      </c>
      <c r="C22" s="10">
        <v>39.920317802158273</v>
      </c>
      <c r="D22" s="12">
        <f t="shared" si="0"/>
        <v>9.524351656705754E-2</v>
      </c>
      <c r="E22" s="12"/>
      <c r="F22" s="9">
        <v>52.5</v>
      </c>
      <c r="G22" s="9">
        <v>39.138571661631424</v>
      </c>
      <c r="H22" s="12">
        <f t="shared" si="1"/>
        <v>5.6156209540715096E-2</v>
      </c>
      <c r="J22" s="9">
        <v>52.5</v>
      </c>
      <c r="K22" s="9">
        <f t="shared" si="2"/>
        <v>38.625570720446213</v>
      </c>
      <c r="L22" s="9">
        <f t="shared" si="4"/>
        <v>0.9524351656705754</v>
      </c>
      <c r="N22" s="9">
        <v>52.5</v>
      </c>
      <c r="O22" s="9">
        <f t="shared" si="3"/>
        <v>37.843824579919364</v>
      </c>
      <c r="P22" s="9">
        <f t="shared" si="5"/>
        <v>0.56156209540715096</v>
      </c>
      <c r="R22" s="9">
        <v>52.5</v>
      </c>
      <c r="S22" s="9">
        <f t="shared" si="6"/>
        <v>39.260527497559927</v>
      </c>
      <c r="U22" s="9">
        <v>52.5</v>
      </c>
      <c r="V22" s="9">
        <f t="shared" si="7"/>
        <v>38.218199310190798</v>
      </c>
      <c r="X22" s="9">
        <v>52.5</v>
      </c>
      <c r="Y22" s="9">
        <v>3.8015447470817123</v>
      </c>
      <c r="AA22" s="9">
        <v>52.5</v>
      </c>
      <c r="AB22" s="10">
        <v>3.6720700389105061</v>
      </c>
      <c r="AD22" s="9">
        <v>52.5</v>
      </c>
      <c r="AE22" s="9">
        <f t="shared" si="8"/>
        <v>0.12947470817120621</v>
      </c>
    </row>
    <row r="23" spans="2:31">
      <c r="B23" s="9">
        <v>50</v>
      </c>
      <c r="C23" s="10">
        <v>39.84685790005949</v>
      </c>
      <c r="D23" s="12">
        <f t="shared" si="0"/>
        <v>9.75928950029743E-2</v>
      </c>
      <c r="E23" s="12"/>
      <c r="F23" s="9">
        <v>50</v>
      </c>
      <c r="G23" s="9">
        <v>39.04102212612613</v>
      </c>
      <c r="H23" s="12">
        <f t="shared" si="1"/>
        <v>5.7301106306306249E-2</v>
      </c>
      <c r="J23" s="9">
        <v>50</v>
      </c>
      <c r="K23" s="9">
        <f t="shared" si="2"/>
        <v>38.526857900059483</v>
      </c>
      <c r="L23" s="9">
        <f t="shared" si="4"/>
        <v>0.97592895002974345</v>
      </c>
      <c r="N23" s="9">
        <v>50</v>
      </c>
      <c r="O23" s="9">
        <f t="shared" si="3"/>
        <v>37.721022126126122</v>
      </c>
      <c r="P23" s="9">
        <f t="shared" si="5"/>
        <v>0.57301106306306338</v>
      </c>
      <c r="R23" s="9">
        <v>50</v>
      </c>
      <c r="S23" s="9">
        <f t="shared" si="6"/>
        <v>39.177477200079309</v>
      </c>
      <c r="U23" s="9">
        <v>50</v>
      </c>
      <c r="V23" s="9">
        <f t="shared" si="7"/>
        <v>38.103029501501496</v>
      </c>
      <c r="X23" s="9">
        <v>50</v>
      </c>
      <c r="Y23" s="9">
        <v>3.7895000000000003</v>
      </c>
      <c r="AA23" s="9">
        <v>50</v>
      </c>
      <c r="AB23" s="10">
        <v>3.6574999999999998</v>
      </c>
      <c r="AD23" s="9">
        <v>50</v>
      </c>
      <c r="AE23" s="9">
        <f t="shared" si="8"/>
        <v>0.13200000000000056</v>
      </c>
    </row>
    <row r="24" spans="2:31">
      <c r="B24" s="9">
        <v>47.5</v>
      </c>
      <c r="C24" s="10">
        <v>39.779959489438745</v>
      </c>
      <c r="D24" s="12">
        <f t="shared" si="0"/>
        <v>9.7896807156762078E-2</v>
      </c>
      <c r="E24" s="12"/>
      <c r="F24" s="9">
        <v>47.5</v>
      </c>
      <c r="G24" s="9">
        <v>38.964447979729727</v>
      </c>
      <c r="H24" s="12">
        <f t="shared" si="1"/>
        <v>5.7121231671311223E-2</v>
      </c>
      <c r="J24" s="9">
        <v>47.5</v>
      </c>
      <c r="K24" s="9">
        <f t="shared" si="2"/>
        <v>38.425212407726683</v>
      </c>
      <c r="L24" s="9">
        <f t="shared" si="4"/>
        <v>0.97896807156762122</v>
      </c>
      <c r="N24" s="9">
        <v>47.5</v>
      </c>
      <c r="O24" s="9">
        <f t="shared" si="3"/>
        <v>37.609700898017664</v>
      </c>
      <c r="P24" s="9">
        <f t="shared" si="5"/>
        <v>0.57121231671311179</v>
      </c>
      <c r="R24" s="9">
        <v>47.5</v>
      </c>
      <c r="S24" s="9">
        <f t="shared" si="6"/>
        <v>39.077857788771766</v>
      </c>
      <c r="U24" s="9">
        <v>47.5</v>
      </c>
      <c r="V24" s="9">
        <f t="shared" si="7"/>
        <v>37.990509109159738</v>
      </c>
      <c r="X24" s="9">
        <v>47.5</v>
      </c>
      <c r="Y24" s="9">
        <v>3.7822023346303504</v>
      </c>
      <c r="AA24" s="9">
        <v>47.5</v>
      </c>
      <c r="AB24" s="10">
        <v>3.6467276264591439</v>
      </c>
      <c r="AD24" s="9">
        <v>47.5</v>
      </c>
      <c r="AE24" s="9">
        <f t="shared" si="8"/>
        <v>0.13547470817120644</v>
      </c>
    </row>
    <row r="25" spans="2:31">
      <c r="B25" s="9">
        <v>45</v>
      </c>
      <c r="C25" s="10">
        <v>39.720014129149064</v>
      </c>
      <c r="D25" s="12">
        <f t="shared" si="0"/>
        <v>9.7674534582453232E-2</v>
      </c>
      <c r="E25" s="12"/>
      <c r="F25" s="9">
        <v>45</v>
      </c>
      <c r="G25" s="9">
        <v>38.899643656962787</v>
      </c>
      <c r="H25" s="12">
        <f t="shared" si="1"/>
        <v>5.6656010973139326E-2</v>
      </c>
      <c r="J25" s="9">
        <v>45</v>
      </c>
      <c r="K25" s="9">
        <f t="shared" si="2"/>
        <v>38.333061004149066</v>
      </c>
      <c r="L25" s="9">
        <f t="shared" si="4"/>
        <v>0.97674534582453276</v>
      </c>
      <c r="N25" s="9">
        <v>45</v>
      </c>
      <c r="O25" s="9">
        <f t="shared" si="3"/>
        <v>37.512690531962789</v>
      </c>
      <c r="P25" s="9">
        <f t="shared" si="5"/>
        <v>0.56656010973139459</v>
      </c>
      <c r="R25" s="9">
        <v>45</v>
      </c>
      <c r="S25" s="9">
        <f t="shared" si="6"/>
        <v>38.98422456803209</v>
      </c>
      <c r="U25" s="9">
        <v>45</v>
      </c>
      <c r="V25" s="9">
        <f t="shared" si="7"/>
        <v>37.890397271783719</v>
      </c>
      <c r="X25" s="9">
        <v>45</v>
      </c>
      <c r="Y25" s="9">
        <v>3.7766523437499999</v>
      </c>
      <c r="AA25" s="9">
        <v>45</v>
      </c>
      <c r="AB25" s="10">
        <v>3.63795703125</v>
      </c>
      <c r="AD25" s="9">
        <v>45</v>
      </c>
      <c r="AE25" s="9">
        <f t="shared" si="8"/>
        <v>0.13869531249999989</v>
      </c>
    </row>
    <row r="26" spans="2:31">
      <c r="B26" s="9">
        <v>42.5</v>
      </c>
      <c r="C26" s="10">
        <v>39.666293476304737</v>
      </c>
      <c r="D26" s="12">
        <f t="shared" si="0"/>
        <v>9.6453345690237002E-2</v>
      </c>
      <c r="E26" s="12"/>
      <c r="F26" s="9">
        <v>42.5</v>
      </c>
      <c r="G26" s="9">
        <v>38.84222235117258</v>
      </c>
      <c r="H26" s="12">
        <f t="shared" si="1"/>
        <v>5.5249789433629015E-2</v>
      </c>
      <c r="J26" s="9">
        <v>42.5</v>
      </c>
      <c r="K26" s="9">
        <f t="shared" si="2"/>
        <v>38.229262226304741</v>
      </c>
      <c r="L26" s="9">
        <f t="shared" si="4"/>
        <v>0.96453345690236958</v>
      </c>
      <c r="N26" s="9">
        <v>42.5</v>
      </c>
      <c r="O26" s="9">
        <f t="shared" si="3"/>
        <v>37.405191101172576</v>
      </c>
      <c r="P26" s="9">
        <f t="shared" si="5"/>
        <v>0.55249789433628749</v>
      </c>
      <c r="R26" s="9">
        <v>42.5</v>
      </c>
      <c r="S26" s="9">
        <f t="shared" si="6"/>
        <v>38.87228453090632</v>
      </c>
      <c r="U26" s="9">
        <v>42.5</v>
      </c>
      <c r="V26" s="9">
        <f t="shared" si="7"/>
        <v>37.773523030730104</v>
      </c>
      <c r="X26" s="9">
        <v>42.5</v>
      </c>
      <c r="Y26" s="9">
        <v>3.7737226562499999</v>
      </c>
      <c r="AA26" s="9">
        <v>42.5</v>
      </c>
      <c r="AB26" s="10">
        <v>3.6300195312499999</v>
      </c>
      <c r="AD26" s="9">
        <v>42.5</v>
      </c>
      <c r="AE26" s="9">
        <f t="shared" si="8"/>
        <v>0.14370312500000004</v>
      </c>
    </row>
    <row r="27" spans="2:31">
      <c r="B27" s="9">
        <v>40</v>
      </c>
      <c r="C27" s="10">
        <v>39.618660086330934</v>
      </c>
      <c r="D27" s="12">
        <f t="shared" si="0"/>
        <v>9.533378252666358E-2</v>
      </c>
      <c r="E27" s="12"/>
      <c r="F27" s="9">
        <v>40</v>
      </c>
      <c r="G27" s="9">
        <v>38.790854558027661</v>
      </c>
      <c r="H27" s="12">
        <f t="shared" si="1"/>
        <v>5.3943506111499895E-2</v>
      </c>
      <c r="J27" s="9">
        <v>40</v>
      </c>
      <c r="K27" s="9">
        <f t="shared" si="2"/>
        <v>38.134613393723932</v>
      </c>
      <c r="L27" s="9">
        <f t="shared" si="4"/>
        <v>0.95333782526663668</v>
      </c>
      <c r="N27" s="9">
        <v>40</v>
      </c>
      <c r="O27" s="9">
        <f t="shared" si="3"/>
        <v>37.306807865420659</v>
      </c>
      <c r="P27" s="9">
        <f t="shared" si="5"/>
        <v>0.53943506111500028</v>
      </c>
      <c r="R27" s="9">
        <v>40</v>
      </c>
      <c r="S27" s="9">
        <f t="shared" si="6"/>
        <v>38.770171943901687</v>
      </c>
      <c r="U27" s="9">
        <v>40</v>
      </c>
      <c r="V27" s="9">
        <f t="shared" si="7"/>
        <v>37.666431239497328</v>
      </c>
      <c r="X27" s="9">
        <v>40</v>
      </c>
      <c r="Y27" s="9">
        <v>3.7711984435797663</v>
      </c>
      <c r="AA27" s="9">
        <v>40</v>
      </c>
      <c r="AB27" s="10">
        <v>3.6227937743190659</v>
      </c>
      <c r="AD27" s="9">
        <v>40</v>
      </c>
      <c r="AE27" s="9">
        <f t="shared" si="8"/>
        <v>0.14840466926070039</v>
      </c>
    </row>
    <row r="28" spans="2:31">
      <c r="B28" s="9">
        <v>37.5</v>
      </c>
      <c r="C28" s="10">
        <v>39.57804446808511</v>
      </c>
      <c r="D28" s="12">
        <f t="shared" si="0"/>
        <v>9.4277223404255484E-2</v>
      </c>
      <c r="E28" s="12"/>
      <c r="F28" s="9">
        <v>37.5</v>
      </c>
      <c r="G28" s="9">
        <v>38.743930115824305</v>
      </c>
      <c r="H28" s="12">
        <f t="shared" si="1"/>
        <v>5.2571505791215278E-2</v>
      </c>
      <c r="J28" s="9">
        <v>37.5</v>
      </c>
      <c r="K28" s="9">
        <f t="shared" si="2"/>
        <v>38.043044468085107</v>
      </c>
      <c r="L28" s="9">
        <f t="shared" si="4"/>
        <v>0.94277223404255395</v>
      </c>
      <c r="N28" s="9">
        <v>37.5</v>
      </c>
      <c r="O28" s="9">
        <f t="shared" si="3"/>
        <v>37.208930115824302</v>
      </c>
      <c r="P28" s="9">
        <f t="shared" si="5"/>
        <v>0.52571505791215145</v>
      </c>
      <c r="R28" s="9">
        <v>37.5</v>
      </c>
      <c r="S28" s="9">
        <f t="shared" si="6"/>
        <v>38.671559290780145</v>
      </c>
      <c r="U28" s="9">
        <v>37.5</v>
      </c>
      <c r="V28" s="9">
        <f t="shared" si="7"/>
        <v>37.559406821099067</v>
      </c>
      <c r="X28" s="9">
        <v>37.5</v>
      </c>
      <c r="Y28" s="9">
        <v>3.76925</v>
      </c>
      <c r="AA28" s="9">
        <v>37.5</v>
      </c>
      <c r="AB28" s="10">
        <v>3.6157499999999998</v>
      </c>
      <c r="AD28" s="9">
        <v>37.5</v>
      </c>
      <c r="AE28" s="9">
        <f t="shared" si="8"/>
        <v>0.15350000000000019</v>
      </c>
    </row>
    <row r="29" spans="2:31">
      <c r="B29" s="9">
        <v>35</v>
      </c>
      <c r="C29" s="10">
        <v>39.545244256287425</v>
      </c>
      <c r="D29" s="12">
        <f t="shared" si="0"/>
        <v>9.3787504643165098E-2</v>
      </c>
      <c r="E29" s="12"/>
      <c r="F29" s="9">
        <v>35</v>
      </c>
      <c r="G29" s="9">
        <v>38.701561619061934</v>
      </c>
      <c r="H29" s="12">
        <f t="shared" si="1"/>
        <v>5.1603372781890533E-2</v>
      </c>
      <c r="J29" s="9">
        <v>35</v>
      </c>
      <c r="K29" s="9">
        <f t="shared" si="2"/>
        <v>37.971236474186256</v>
      </c>
      <c r="L29" s="9">
        <f t="shared" si="4"/>
        <v>0.93787504643164965</v>
      </c>
      <c r="N29" s="9">
        <v>35</v>
      </c>
      <c r="O29" s="9">
        <f t="shared" si="3"/>
        <v>37.127553836960764</v>
      </c>
      <c r="P29" s="9">
        <f t="shared" si="5"/>
        <v>0.516033727818904</v>
      </c>
      <c r="R29" s="9">
        <v>35</v>
      </c>
      <c r="S29" s="9">
        <f t="shared" si="6"/>
        <v>38.596486505140689</v>
      </c>
      <c r="U29" s="9">
        <v>35</v>
      </c>
      <c r="V29" s="9">
        <f t="shared" si="7"/>
        <v>37.47157632217337</v>
      </c>
      <c r="X29" s="9">
        <v>35</v>
      </c>
      <c r="Y29" s="9">
        <v>3.7669494163424124</v>
      </c>
      <c r="AA29" s="9">
        <v>35</v>
      </c>
      <c r="AB29" s="10">
        <v>3.6095486381322957</v>
      </c>
      <c r="AD29" s="9">
        <v>35</v>
      </c>
      <c r="AE29" s="9">
        <f t="shared" si="8"/>
        <v>0.15740077821011678</v>
      </c>
    </row>
    <row r="30" spans="2:31">
      <c r="B30" s="9">
        <v>32.5</v>
      </c>
      <c r="C30" s="10">
        <v>39.520477178784269</v>
      </c>
      <c r="D30" s="12">
        <f t="shared" si="0"/>
        <v>9.3685968314213497E-2</v>
      </c>
      <c r="E30" s="12"/>
      <c r="F30" s="9">
        <v>32.5</v>
      </c>
      <c r="G30" s="9">
        <v>38.663385378378379</v>
      </c>
      <c r="H30" s="12">
        <f t="shared" si="1"/>
        <v>5.0831378293919149E-2</v>
      </c>
      <c r="J30" s="9">
        <v>32.5</v>
      </c>
      <c r="K30" s="9">
        <f t="shared" si="2"/>
        <v>37.891297491284277</v>
      </c>
      <c r="L30" s="9">
        <f t="shared" si="4"/>
        <v>0.93685968314213852</v>
      </c>
      <c r="N30" s="9">
        <v>32.5</v>
      </c>
      <c r="O30" s="9">
        <f t="shared" si="3"/>
        <v>37.03420569087838</v>
      </c>
      <c r="P30" s="9">
        <f t="shared" si="5"/>
        <v>0.50831378293919016</v>
      </c>
      <c r="R30" s="9">
        <v>32.5</v>
      </c>
      <c r="S30" s="9">
        <f t="shared" si="6"/>
        <v>38.515870613379036</v>
      </c>
      <c r="U30" s="9">
        <v>32.5</v>
      </c>
      <c r="V30" s="9">
        <f t="shared" si="7"/>
        <v>37.373081546171171</v>
      </c>
      <c r="X30" s="9">
        <v>32.5</v>
      </c>
      <c r="Y30" s="9">
        <v>3.7646757812499998</v>
      </c>
      <c r="AA30" s="9">
        <v>32.5</v>
      </c>
      <c r="AB30" s="10">
        <v>3.6017578125000003</v>
      </c>
      <c r="AD30" s="9">
        <v>32.5</v>
      </c>
      <c r="AE30" s="9">
        <f t="shared" si="8"/>
        <v>0.16291796874999953</v>
      </c>
    </row>
    <row r="31" spans="2:31">
      <c r="B31" s="9">
        <v>30</v>
      </c>
      <c r="C31" s="10">
        <v>39.503206153293412</v>
      </c>
      <c r="D31" s="12">
        <f t="shared" si="0"/>
        <v>9.4363432664670732E-2</v>
      </c>
      <c r="E31" s="12"/>
      <c r="F31" s="9">
        <v>30</v>
      </c>
      <c r="G31" s="9">
        <v>38.628943603603602</v>
      </c>
      <c r="H31" s="12">
        <f t="shared" si="1"/>
        <v>5.06503051801801E-2</v>
      </c>
      <c r="J31" s="9">
        <v>30</v>
      </c>
      <c r="K31" s="9">
        <f t="shared" si="2"/>
        <v>37.801174903293415</v>
      </c>
      <c r="L31" s="9">
        <f t="shared" si="4"/>
        <v>0.94363432664670555</v>
      </c>
      <c r="N31" s="9">
        <v>30</v>
      </c>
      <c r="O31" s="9">
        <f t="shared" si="3"/>
        <v>36.926912353603605</v>
      </c>
      <c r="P31" s="9">
        <f t="shared" si="5"/>
        <v>0.50650305180180055</v>
      </c>
      <c r="R31" s="9">
        <v>30</v>
      </c>
      <c r="S31" s="9">
        <f t="shared" si="6"/>
        <v>38.430264454391221</v>
      </c>
      <c r="U31" s="9">
        <v>30</v>
      </c>
      <c r="V31" s="9">
        <f t="shared" si="7"/>
        <v>37.264581054804808</v>
      </c>
      <c r="X31" s="9">
        <v>30</v>
      </c>
      <c r="Y31" s="9">
        <v>3.7615937499999998</v>
      </c>
      <c r="AA31" s="9">
        <v>30</v>
      </c>
      <c r="AB31" s="10">
        <v>3.5913906250000003</v>
      </c>
      <c r="AD31" s="9">
        <v>30</v>
      </c>
      <c r="AE31" s="9">
        <f t="shared" si="8"/>
        <v>0.17020312499999957</v>
      </c>
    </row>
    <row r="32" spans="2:31">
      <c r="B32" s="9">
        <v>27.5</v>
      </c>
      <c r="C32" s="10">
        <v>39.486772358682636</v>
      </c>
      <c r="D32" s="12">
        <f t="shared" si="0"/>
        <v>9.68911471170113E-2</v>
      </c>
      <c r="E32" s="12"/>
      <c r="F32" s="9">
        <v>27.5</v>
      </c>
      <c r="G32" s="9">
        <v>38.595855514573316</v>
      </c>
      <c r="H32" s="12">
        <f t="shared" si="1"/>
        <v>5.234530491154521E-2</v>
      </c>
      <c r="J32" s="9">
        <v>27.5</v>
      </c>
      <c r="K32" s="9">
        <f t="shared" si="2"/>
        <v>37.731908545453066</v>
      </c>
      <c r="L32" s="9">
        <f t="shared" si="4"/>
        <v>0.968911471170113</v>
      </c>
      <c r="N32" s="9">
        <v>27.5</v>
      </c>
      <c r="O32" s="9">
        <f t="shared" si="3"/>
        <v>36.840991701343746</v>
      </c>
      <c r="P32" s="9">
        <f t="shared" si="5"/>
        <v>0.52345304911545298</v>
      </c>
      <c r="R32" s="9">
        <v>27.5</v>
      </c>
      <c r="S32" s="9">
        <f t="shared" si="6"/>
        <v>38.377849526233142</v>
      </c>
      <c r="U32" s="9">
        <v>27.5</v>
      </c>
      <c r="V32" s="9">
        <f t="shared" si="7"/>
        <v>37.189960400754046</v>
      </c>
      <c r="X32" s="9">
        <v>27.5</v>
      </c>
      <c r="Y32" s="9">
        <v>3.754894941634241</v>
      </c>
      <c r="AA32" s="9">
        <v>27.5</v>
      </c>
      <c r="AB32" s="10">
        <v>3.579408560311284</v>
      </c>
      <c r="AD32" s="9">
        <v>27.5</v>
      </c>
      <c r="AE32" s="9">
        <f t="shared" si="8"/>
        <v>0.17548638132295702</v>
      </c>
    </row>
    <row r="33" spans="2:31">
      <c r="B33" s="9">
        <v>25</v>
      </c>
      <c r="C33" s="10">
        <v>39.45218961630696</v>
      </c>
      <c r="D33" s="12">
        <f t="shared" si="0"/>
        <v>9.8984480815348164E-2</v>
      </c>
      <c r="E33" s="12"/>
      <c r="F33" s="9">
        <v>25</v>
      </c>
      <c r="G33" s="9">
        <v>38.558791439530687</v>
      </c>
      <c r="H33" s="12">
        <f t="shared" si="1"/>
        <v>5.4314571976534554E-2</v>
      </c>
      <c r="J33" s="9">
        <v>25</v>
      </c>
      <c r="K33" s="9">
        <f t="shared" si="2"/>
        <v>37.63968961630696</v>
      </c>
      <c r="L33" s="9">
        <f t="shared" si="4"/>
        <v>0.98984480815348164</v>
      </c>
      <c r="N33" s="9">
        <v>25</v>
      </c>
      <c r="O33" s="9">
        <f t="shared" si="3"/>
        <v>36.746291439530687</v>
      </c>
      <c r="P33" s="9">
        <f t="shared" si="5"/>
        <v>0.54314571976534509</v>
      </c>
      <c r="R33" s="9">
        <v>25</v>
      </c>
      <c r="S33" s="9">
        <f t="shared" si="6"/>
        <v>38.29958615507595</v>
      </c>
      <c r="U33" s="9">
        <v>25</v>
      </c>
      <c r="V33" s="9">
        <f t="shared" si="7"/>
        <v>37.108388586040917</v>
      </c>
      <c r="X33" s="9">
        <v>25</v>
      </c>
      <c r="Y33" s="9">
        <v>3.7472499999999997</v>
      </c>
      <c r="AA33" s="9">
        <v>25</v>
      </c>
      <c r="AB33" s="10">
        <v>3.5659999999999998</v>
      </c>
      <c r="AD33" s="9">
        <v>25</v>
      </c>
      <c r="AE33" s="9">
        <f t="shared" si="8"/>
        <v>0.18124999999999991</v>
      </c>
    </row>
    <row r="34" spans="2:31">
      <c r="B34" s="9">
        <v>22.5</v>
      </c>
      <c r="C34" s="10">
        <v>39.335899435804706</v>
      </c>
      <c r="D34" s="12">
        <f t="shared" si="0"/>
        <v>0.10187473832720029</v>
      </c>
      <c r="E34" s="12"/>
      <c r="F34" s="9">
        <v>22.5</v>
      </c>
      <c r="G34" s="9">
        <v>38.501662063289238</v>
      </c>
      <c r="H34" s="12">
        <f t="shared" si="1"/>
        <v>6.0162869701426924E-2</v>
      </c>
      <c r="J34" s="9">
        <v>22.5</v>
      </c>
      <c r="K34" s="9">
        <f t="shared" si="2"/>
        <v>37.539129007789143</v>
      </c>
      <c r="L34" s="9">
        <f t="shared" si="4"/>
        <v>1.0187473832720038</v>
      </c>
      <c r="N34" s="9">
        <v>22.5</v>
      </c>
      <c r="O34" s="9">
        <f t="shared" si="3"/>
        <v>36.704891635273675</v>
      </c>
      <c r="P34" s="9">
        <f t="shared" si="5"/>
        <v>0.60162869701427013</v>
      </c>
      <c r="R34" s="9">
        <v>22.5</v>
      </c>
      <c r="S34" s="9">
        <f t="shared" si="6"/>
        <v>38.218293929970478</v>
      </c>
      <c r="U34" s="9">
        <v>22.5</v>
      </c>
      <c r="V34" s="9">
        <f t="shared" si="7"/>
        <v>37.105977433283186</v>
      </c>
      <c r="X34" s="9">
        <v>22.5</v>
      </c>
      <c r="Y34" s="9">
        <v>3.7298404669260701</v>
      </c>
      <c r="AA34" s="9">
        <v>22.5</v>
      </c>
      <c r="AB34" s="10">
        <v>3.5501634241245137</v>
      </c>
      <c r="AD34" s="9">
        <v>22.5</v>
      </c>
      <c r="AE34" s="9">
        <f t="shared" si="8"/>
        <v>0.17967704280155639</v>
      </c>
    </row>
    <row r="35" spans="2:31">
      <c r="B35" s="9">
        <v>20</v>
      </c>
      <c r="C35" s="10">
        <v>38.99154464469742</v>
      </c>
      <c r="D35" s="12">
        <f t="shared" si="0"/>
        <v>9.3663169734871099E-2</v>
      </c>
      <c r="E35" s="12"/>
      <c r="F35" s="9">
        <v>20</v>
      </c>
      <c r="G35" s="9">
        <v>38.350136874999997</v>
      </c>
      <c r="H35" s="12">
        <f t="shared" si="1"/>
        <v>6.1592781249999895E-2</v>
      </c>
      <c r="J35" s="9">
        <v>20</v>
      </c>
      <c r="K35" s="9">
        <f t="shared" si="2"/>
        <v>37.195450894697416</v>
      </c>
      <c r="L35" s="9">
        <f t="shared" si="4"/>
        <v>0.93663169734870877</v>
      </c>
      <c r="N35" s="9">
        <v>20</v>
      </c>
      <c r="O35" s="9">
        <f t="shared" si="3"/>
        <v>36.554043124999993</v>
      </c>
      <c r="P35" s="9">
        <f t="shared" si="5"/>
        <v>0.61592781249999717</v>
      </c>
      <c r="R35" s="9">
        <v>20</v>
      </c>
      <c r="S35" s="9">
        <f t="shared" si="6"/>
        <v>37.819872026263219</v>
      </c>
      <c r="U35" s="9">
        <v>20</v>
      </c>
      <c r="V35" s="9">
        <f t="shared" si="7"/>
        <v>36.964661666666657</v>
      </c>
      <c r="X35" s="9">
        <v>20</v>
      </c>
      <c r="Y35" s="9">
        <v>3.7118281249999998</v>
      </c>
      <c r="AA35" s="9">
        <v>20</v>
      </c>
      <c r="AB35" s="10">
        <v>3.5322187499999997</v>
      </c>
      <c r="AD35" s="9">
        <v>20</v>
      </c>
      <c r="AE35" s="9">
        <f t="shared" si="8"/>
        <v>0.17960937500000007</v>
      </c>
    </row>
    <row r="36" spans="2:31">
      <c r="B36" s="9">
        <v>17.5</v>
      </c>
      <c r="C36" s="10">
        <v>38.373276661077846</v>
      </c>
      <c r="D36" s="12">
        <f t="shared" si="0"/>
        <v>8.0228035388522745E-2</v>
      </c>
      <c r="E36" s="12"/>
      <c r="F36" s="9">
        <v>17.5</v>
      </c>
      <c r="G36" s="9">
        <v>37.939267330432166</v>
      </c>
      <c r="H36" s="12">
        <f t="shared" si="1"/>
        <v>5.8527568856238776E-2</v>
      </c>
      <c r="J36" s="9">
        <v>17.5</v>
      </c>
      <c r="K36" s="9">
        <f t="shared" si="2"/>
        <v>36.683782497653723</v>
      </c>
      <c r="L36" s="9">
        <f t="shared" si="4"/>
        <v>0.80228035388523011</v>
      </c>
      <c r="N36" s="9">
        <v>17.5</v>
      </c>
      <c r="O36" s="9">
        <f t="shared" si="3"/>
        <v>36.249773167008044</v>
      </c>
      <c r="P36" s="9">
        <f t="shared" si="5"/>
        <v>0.58527568856239043</v>
      </c>
      <c r="R36" s="9">
        <v>17.5</v>
      </c>
      <c r="S36" s="9">
        <f t="shared" si="6"/>
        <v>37.218636066910541</v>
      </c>
      <c r="U36" s="9">
        <v>17.5</v>
      </c>
      <c r="V36" s="9">
        <f t="shared" si="7"/>
        <v>36.639956959382971</v>
      </c>
      <c r="X36" s="9">
        <v>17.5</v>
      </c>
      <c r="Y36" s="9">
        <v>3.6768715953307392</v>
      </c>
      <c r="AA36" s="9">
        <v>17.5</v>
      </c>
      <c r="AB36" s="10">
        <v>3.5079221789883266</v>
      </c>
      <c r="AD36" s="9">
        <v>17.5</v>
      </c>
      <c r="AE36" s="9">
        <f t="shared" si="8"/>
        <v>0.16894941634241256</v>
      </c>
    </row>
    <row r="37" spans="2:31">
      <c r="B37" s="9">
        <v>15</v>
      </c>
      <c r="C37" s="10">
        <v>37.726963583482949</v>
      </c>
      <c r="D37" s="12">
        <f t="shared" si="0"/>
        <v>6.5316929174147331E-2</v>
      </c>
      <c r="E37" s="12"/>
      <c r="F37" s="9">
        <v>15</v>
      </c>
      <c r="G37" s="9">
        <v>37.305392603603607</v>
      </c>
      <c r="H37" s="12">
        <f t="shared" si="1"/>
        <v>4.4238380180180226E-2</v>
      </c>
      <c r="J37" s="9">
        <v>15</v>
      </c>
      <c r="K37" s="9">
        <f t="shared" si="2"/>
        <v>36.118135458482946</v>
      </c>
      <c r="L37" s="9">
        <f t="shared" si="4"/>
        <v>0.65316929174147376</v>
      </c>
      <c r="N37" s="9">
        <v>15</v>
      </c>
      <c r="O37" s="9">
        <f t="shared" si="3"/>
        <v>35.696564478603605</v>
      </c>
      <c r="P37" s="9">
        <f t="shared" si="5"/>
        <v>0.44238380180180314</v>
      </c>
      <c r="R37" s="9">
        <v>15</v>
      </c>
      <c r="S37" s="9">
        <f t="shared" si="6"/>
        <v>36.553581652977265</v>
      </c>
      <c r="U37" s="9">
        <v>15</v>
      </c>
      <c r="V37" s="9">
        <f t="shared" si="7"/>
        <v>35.991487013138141</v>
      </c>
      <c r="X37" s="9">
        <v>15</v>
      </c>
      <c r="Y37" s="9">
        <v>3.6420625000000002</v>
      </c>
      <c r="AA37" s="9">
        <v>15</v>
      </c>
      <c r="AB37" s="10">
        <v>3.4811796875000001</v>
      </c>
      <c r="AD37" s="9">
        <v>15</v>
      </c>
      <c r="AE37" s="9">
        <f t="shared" si="8"/>
        <v>0.16088281250000014</v>
      </c>
    </row>
    <row r="38" spans="2:31">
      <c r="B38" s="9">
        <v>12.5</v>
      </c>
      <c r="C38" s="10">
        <v>37.225322261904765</v>
      </c>
      <c r="D38" s="12">
        <f t="shared" si="0"/>
        <v>5.9391113095238035E-2</v>
      </c>
      <c r="E38" s="12"/>
      <c r="F38" s="9">
        <v>12.5</v>
      </c>
      <c r="G38" s="9">
        <v>36.735159768907565</v>
      </c>
      <c r="H38" s="12">
        <f t="shared" si="1"/>
        <v>3.4882988445378071E-2</v>
      </c>
      <c r="J38" s="9">
        <v>12.5</v>
      </c>
      <c r="K38" s="9">
        <f t="shared" si="2"/>
        <v>35.822822261904761</v>
      </c>
      <c r="L38" s="9">
        <f t="shared" si="4"/>
        <v>0.59391113095238168</v>
      </c>
      <c r="N38" s="9">
        <v>12.5</v>
      </c>
      <c r="O38" s="9">
        <f t="shared" si="3"/>
        <v>35.332659768907561</v>
      </c>
      <c r="P38" s="9">
        <f t="shared" si="5"/>
        <v>0.3488298844537816</v>
      </c>
      <c r="R38" s="9">
        <v>12.5</v>
      </c>
      <c r="S38" s="9">
        <f t="shared" si="6"/>
        <v>36.218763015873016</v>
      </c>
      <c r="U38" s="9">
        <v>12.5</v>
      </c>
      <c r="V38" s="9">
        <f t="shared" si="7"/>
        <v>35.565213025210085</v>
      </c>
      <c r="X38" s="9">
        <v>12.5</v>
      </c>
      <c r="Y38" s="9">
        <v>3.6037500000000002</v>
      </c>
      <c r="AA38" s="9">
        <v>12.5</v>
      </c>
      <c r="AB38" s="10">
        <v>3.4634999999999998</v>
      </c>
      <c r="AD38" s="9">
        <v>12.5</v>
      </c>
      <c r="AE38" s="9">
        <f t="shared" si="8"/>
        <v>0.14025000000000043</v>
      </c>
    </row>
    <row r="39" spans="2:31">
      <c r="B39" s="9">
        <v>10</v>
      </c>
      <c r="C39" s="10">
        <v>36.880193243858599</v>
      </c>
      <c r="D39" s="12">
        <f t="shared" si="0"/>
        <v>5.832586156987718E-2</v>
      </c>
      <c r="F39" s="9">
        <v>10</v>
      </c>
      <c r="G39" s="9">
        <v>36.340265261575468</v>
      </c>
      <c r="H39" s="12">
        <f t="shared" si="1"/>
        <v>3.1329462455720547E-2</v>
      </c>
      <c r="J39" s="9">
        <v>10</v>
      </c>
      <c r="K39" s="9">
        <f t="shared" si="2"/>
        <v>35.68133031550969</v>
      </c>
      <c r="L39" s="9">
        <f t="shared" si="4"/>
        <v>0.58325861569877091</v>
      </c>
      <c r="N39" s="9">
        <v>10</v>
      </c>
      <c r="O39" s="9">
        <f t="shared" si="3"/>
        <v>35.141402333226559</v>
      </c>
      <c r="P39" s="9">
        <f t="shared" si="5"/>
        <v>0.31329462455720503</v>
      </c>
      <c r="R39" s="9">
        <v>10</v>
      </c>
      <c r="S39" s="9">
        <f t="shared" si="6"/>
        <v>36.070169392642207</v>
      </c>
      <c r="U39" s="9">
        <v>10</v>
      </c>
      <c r="V39" s="9">
        <f t="shared" si="7"/>
        <v>35.350265416264698</v>
      </c>
      <c r="X39" s="9">
        <v>10</v>
      </c>
      <c r="Y39" s="9">
        <v>3.5713676012461057</v>
      </c>
      <c r="AA39" s="9">
        <v>10</v>
      </c>
      <c r="AB39" s="10">
        <v>3.451481308411215</v>
      </c>
      <c r="AD39" s="9">
        <v>10</v>
      </c>
      <c r="AE39" s="9">
        <f t="shared" si="8"/>
        <v>0.11988629283489072</v>
      </c>
    </row>
    <row r="40" spans="2:31">
      <c r="B40" s="9">
        <v>7.5</v>
      </c>
      <c r="C40" s="10">
        <v>36.642945202050662</v>
      </c>
      <c r="D40" s="12">
        <f t="shared" si="0"/>
        <v>5.9195622037010454E-2</v>
      </c>
      <c r="F40" s="9">
        <v>7.5</v>
      </c>
      <c r="G40" s="9">
        <v>36.055085646422128</v>
      </c>
      <c r="H40" s="12">
        <f t="shared" si="1"/>
        <v>2.9802644255583877E-2</v>
      </c>
      <c r="J40" s="9">
        <v>7.5</v>
      </c>
      <c r="K40" s="9">
        <f t="shared" si="2"/>
        <v>35.520480303454718</v>
      </c>
      <c r="L40" s="9">
        <f t="shared" si="4"/>
        <v>0.59195622037010409</v>
      </c>
      <c r="N40" s="9">
        <v>7.5</v>
      </c>
      <c r="O40" s="9">
        <f t="shared" si="3"/>
        <v>34.932620747826185</v>
      </c>
      <c r="P40" s="9">
        <f t="shared" si="5"/>
        <v>0.29802644255583743</v>
      </c>
      <c r="R40" s="9">
        <v>7.5</v>
      </c>
      <c r="S40" s="9">
        <f t="shared" si="6"/>
        <v>35.915117783701454</v>
      </c>
      <c r="U40" s="9">
        <v>7.5</v>
      </c>
      <c r="V40" s="9">
        <f t="shared" si="7"/>
        <v>35.13130504286341</v>
      </c>
      <c r="X40" s="9">
        <v>7.5</v>
      </c>
      <c r="Y40" s="9">
        <v>3.5459032761310452</v>
      </c>
      <c r="AA40" s="9">
        <v>7.5</v>
      </c>
      <c r="AB40" s="10">
        <v>3.4336567862714511</v>
      </c>
      <c r="AD40" s="9">
        <v>7.5</v>
      </c>
      <c r="AE40" s="9">
        <f t="shared" si="8"/>
        <v>0.11224648985959407</v>
      </c>
    </row>
    <row r="41" spans="2:31">
      <c r="B41" s="9">
        <v>5</v>
      </c>
      <c r="C41" s="10">
        <v>36.506829850331926</v>
      </c>
      <c r="D41" s="12">
        <f t="shared" si="0"/>
        <v>6.7288450394911381E-2</v>
      </c>
      <c r="F41" s="9">
        <v>5</v>
      </c>
      <c r="G41" s="9">
        <v>35.814141963641831</v>
      </c>
      <c r="H41" s="12">
        <f t="shared" si="1"/>
        <v>3.2654056060406722E-2</v>
      </c>
      <c r="J41" s="9">
        <v>5</v>
      </c>
      <c r="K41" s="9">
        <f t="shared" si="2"/>
        <v>35.09584701101835</v>
      </c>
      <c r="L41" s="9">
        <f t="shared" si="4"/>
        <v>0.67288450394911337</v>
      </c>
      <c r="N41" s="9">
        <v>5</v>
      </c>
      <c r="O41" s="9">
        <f t="shared" si="3"/>
        <v>34.403159124328255</v>
      </c>
      <c r="P41" s="9">
        <f t="shared" si="5"/>
        <v>0.32654056060406589</v>
      </c>
      <c r="R41" s="9">
        <v>5</v>
      </c>
      <c r="S41" s="9">
        <f t="shared" si="6"/>
        <v>35.544436680317759</v>
      </c>
      <c r="U41" s="9">
        <v>5</v>
      </c>
      <c r="V41" s="9">
        <f t="shared" si="7"/>
        <v>34.620852831397634</v>
      </c>
      <c r="X41" s="9">
        <v>5</v>
      </c>
      <c r="Y41" s="9">
        <v>3.5161060842433698</v>
      </c>
      <c r="AA41" s="9">
        <v>5</v>
      </c>
      <c r="AB41" s="10">
        <v>3.3750078003120123</v>
      </c>
      <c r="AD41" s="9">
        <v>5</v>
      </c>
      <c r="AE41" s="9">
        <f t="shared" si="8"/>
        <v>0.14109828393135748</v>
      </c>
    </row>
    <row r="42" spans="2:31">
      <c r="B42" s="9">
        <v>2.5</v>
      </c>
      <c r="C42" s="10">
        <v>35.886741429166662</v>
      </c>
      <c r="D42" s="12">
        <f t="shared" si="0"/>
        <v>7.6993857729783954E-2</v>
      </c>
      <c r="F42" s="9">
        <v>2.5</v>
      </c>
      <c r="G42" s="9">
        <v>35.097193968206362</v>
      </c>
      <c r="H42" s="12">
        <f t="shared" si="1"/>
        <v>3.7516484681769047E-2</v>
      </c>
      <c r="J42" s="9">
        <v>2.5</v>
      </c>
      <c r="K42" s="9">
        <f t="shared" si="2"/>
        <v>34.26249805943187</v>
      </c>
      <c r="L42" s="9">
        <f t="shared" si="4"/>
        <v>0.76993857729783954</v>
      </c>
      <c r="N42" s="9">
        <v>2.5</v>
      </c>
      <c r="O42" s="9">
        <f t="shared" si="3"/>
        <v>33.47295059847157</v>
      </c>
      <c r="P42" s="9">
        <f t="shared" si="5"/>
        <v>0.37516484681768958</v>
      </c>
      <c r="R42" s="9">
        <v>2.5</v>
      </c>
      <c r="S42" s="9">
        <f t="shared" si="6"/>
        <v>34.775790444297094</v>
      </c>
      <c r="U42" s="9">
        <v>2.5</v>
      </c>
      <c r="V42" s="9">
        <f t="shared" si="7"/>
        <v>33.72306049635003</v>
      </c>
      <c r="X42" s="9">
        <v>2.5</v>
      </c>
      <c r="Y42" s="9">
        <v>3.4346864274570983</v>
      </c>
      <c r="AA42" s="9">
        <v>2.5</v>
      </c>
      <c r="AB42" s="10">
        <v>3.2722620904836193</v>
      </c>
      <c r="AD42" s="9">
        <v>2.5</v>
      </c>
      <c r="AE42" s="9">
        <f t="shared" si="8"/>
        <v>0.16242433697347902</v>
      </c>
    </row>
    <row r="43" spans="2:31">
      <c r="B43" s="9">
        <v>0</v>
      </c>
      <c r="C43" s="10">
        <v>29</v>
      </c>
      <c r="D43" s="12">
        <f t="shared" si="0"/>
        <v>0</v>
      </c>
      <c r="F43" s="9">
        <v>0</v>
      </c>
      <c r="G43" s="9">
        <v>29</v>
      </c>
      <c r="H43" s="12">
        <f t="shared" si="1"/>
        <v>0</v>
      </c>
      <c r="J43" s="9">
        <v>0</v>
      </c>
      <c r="K43" s="9">
        <f t="shared" si="2"/>
        <v>29</v>
      </c>
      <c r="L43" s="9">
        <f t="shared" si="4"/>
        <v>0</v>
      </c>
      <c r="N43" s="9">
        <v>0</v>
      </c>
      <c r="O43" s="9">
        <f t="shared" si="3"/>
        <v>29</v>
      </c>
      <c r="P43" s="9">
        <f t="shared" si="5"/>
        <v>0</v>
      </c>
      <c r="R43" s="9">
        <v>0</v>
      </c>
      <c r="S43" s="9">
        <f t="shared" si="6"/>
        <v>29</v>
      </c>
      <c r="U43" s="9">
        <v>0</v>
      </c>
      <c r="V43" s="9">
        <f t="shared" si="7"/>
        <v>29</v>
      </c>
      <c r="X43" s="9">
        <v>0</v>
      </c>
      <c r="Y43" s="9">
        <v>2.9</v>
      </c>
      <c r="AA43" s="9">
        <v>0</v>
      </c>
      <c r="AB43" s="10">
        <v>2.9</v>
      </c>
      <c r="AD43" s="9">
        <v>0</v>
      </c>
      <c r="AE43" s="9">
        <f t="shared" si="8"/>
        <v>0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L43"/>
  <sheetViews>
    <sheetView workbookViewId="0">
      <selection activeCell="K19" sqref="K19"/>
    </sheetView>
  </sheetViews>
  <sheetFormatPr defaultRowHeight="15.75"/>
  <cols>
    <col min="1" max="16384" width="9" style="1"/>
  </cols>
  <sheetData>
    <row r="2" spans="1:12">
      <c r="A2" s="1" t="s">
        <v>1</v>
      </c>
      <c r="B2" s="1" t="s">
        <v>7</v>
      </c>
      <c r="C2" s="1" t="s">
        <v>3</v>
      </c>
      <c r="D2" s="2" t="s">
        <v>3</v>
      </c>
      <c r="I2" s="2"/>
    </row>
    <row r="3" spans="1:12">
      <c r="A3" s="1">
        <v>100</v>
      </c>
      <c r="B3" s="1">
        <v>4.1849999999999996</v>
      </c>
      <c r="C3" s="1">
        <f>B3*13</f>
        <v>54.404999999999994</v>
      </c>
      <c r="D3" s="1">
        <f>ROUND(C3*1000, 0)</f>
        <v>54405</v>
      </c>
      <c r="L3" s="25"/>
    </row>
    <row r="4" spans="1:12">
      <c r="A4" s="1">
        <v>97.5</v>
      </c>
      <c r="B4" s="1">
        <v>4.1557031249999978</v>
      </c>
      <c r="C4" s="1">
        <f t="shared" ref="C4:C43" si="0">B4*13</f>
        <v>54.024140624999973</v>
      </c>
      <c r="D4" s="1">
        <f t="shared" ref="D4:D43" si="1">ROUND(C4*1000, 0)</f>
        <v>54024</v>
      </c>
      <c r="L4" s="25"/>
    </row>
    <row r="5" spans="1:12">
      <c r="A5" s="1">
        <v>95</v>
      </c>
      <c r="B5" s="1">
        <v>4.1264223826714774</v>
      </c>
      <c r="C5" s="1">
        <f t="shared" si="0"/>
        <v>53.643490974729204</v>
      </c>
      <c r="D5" s="1">
        <f t="shared" si="1"/>
        <v>53643</v>
      </c>
      <c r="L5" s="25"/>
    </row>
    <row r="6" spans="1:12">
      <c r="A6" s="1">
        <v>92.5</v>
      </c>
      <c r="B6" s="1">
        <v>4.1019358128647845</v>
      </c>
      <c r="C6" s="1">
        <f t="shared" si="0"/>
        <v>53.325165567242195</v>
      </c>
      <c r="D6" s="1">
        <f t="shared" si="1"/>
        <v>53325</v>
      </c>
      <c r="L6" s="25"/>
    </row>
    <row r="7" spans="1:12">
      <c r="A7" s="1">
        <v>90</v>
      </c>
      <c r="B7" s="1">
        <v>4.0766303501945487</v>
      </c>
      <c r="C7" s="1">
        <f t="shared" si="0"/>
        <v>52.996194552529133</v>
      </c>
      <c r="D7" s="1">
        <f t="shared" si="1"/>
        <v>52996</v>
      </c>
      <c r="L7" s="25"/>
    </row>
    <row r="8" spans="1:12">
      <c r="A8" s="1">
        <v>87.5</v>
      </c>
      <c r="B8" s="1">
        <v>4.052999999999999</v>
      </c>
      <c r="C8" s="1">
        <f t="shared" si="0"/>
        <v>52.688999999999986</v>
      </c>
      <c r="D8" s="1">
        <f t="shared" si="1"/>
        <v>52689</v>
      </c>
      <c r="L8" s="25"/>
    </row>
    <row r="9" spans="1:12">
      <c r="A9" s="1">
        <v>85</v>
      </c>
      <c r="B9" s="1">
        <v>4.0295624999999955</v>
      </c>
      <c r="C9" s="1">
        <f t="shared" si="0"/>
        <v>52.384312499999943</v>
      </c>
      <c r="D9" s="1">
        <f t="shared" si="1"/>
        <v>52384</v>
      </c>
      <c r="L9" s="25"/>
    </row>
    <row r="10" spans="1:12">
      <c r="A10" s="1">
        <v>82.5</v>
      </c>
      <c r="B10" s="1">
        <v>4.0086664792071982</v>
      </c>
      <c r="C10" s="1">
        <f t="shared" si="0"/>
        <v>52.112664229693578</v>
      </c>
      <c r="D10" s="1">
        <f t="shared" si="1"/>
        <v>52113</v>
      </c>
      <c r="L10" s="25"/>
    </row>
    <row r="11" spans="1:12">
      <c r="A11" s="1">
        <v>80</v>
      </c>
      <c r="B11" s="1">
        <v>3.9873828124999959</v>
      </c>
      <c r="C11" s="1">
        <f t="shared" si="0"/>
        <v>51.835976562499944</v>
      </c>
      <c r="D11" s="1">
        <f t="shared" si="1"/>
        <v>51836</v>
      </c>
      <c r="L11" s="25"/>
    </row>
    <row r="12" spans="1:12">
      <c r="A12" s="1">
        <v>77.5</v>
      </c>
      <c r="B12" s="1">
        <v>3.9682879377431903</v>
      </c>
      <c r="C12" s="1">
        <f t="shared" si="0"/>
        <v>51.587743190661477</v>
      </c>
      <c r="D12" s="1">
        <f t="shared" si="1"/>
        <v>51588</v>
      </c>
      <c r="L12" s="25"/>
    </row>
    <row r="13" spans="1:12">
      <c r="A13" s="1">
        <v>75</v>
      </c>
      <c r="B13" s="1">
        <v>3.9497499999999994</v>
      </c>
      <c r="C13" s="1">
        <f t="shared" si="0"/>
        <v>51.346749999999993</v>
      </c>
      <c r="D13" s="1">
        <f t="shared" si="1"/>
        <v>51347</v>
      </c>
      <c r="L13" s="25"/>
    </row>
    <row r="14" spans="1:12">
      <c r="A14" s="1">
        <v>72.5</v>
      </c>
      <c r="B14" s="1">
        <v>3.9326964980544736</v>
      </c>
      <c r="C14" s="1">
        <f t="shared" si="0"/>
        <v>51.125054474708158</v>
      </c>
      <c r="D14" s="1">
        <f t="shared" si="1"/>
        <v>51125</v>
      </c>
      <c r="L14" s="25"/>
    </row>
    <row r="15" spans="1:12">
      <c r="A15" s="1">
        <v>70</v>
      </c>
      <c r="B15" s="1">
        <v>3.9161132812499986</v>
      </c>
      <c r="C15" s="1">
        <f t="shared" si="0"/>
        <v>50.909472656249982</v>
      </c>
      <c r="D15" s="1">
        <f t="shared" si="1"/>
        <v>50909</v>
      </c>
      <c r="L15" s="25"/>
    </row>
    <row r="16" spans="1:12">
      <c r="A16" s="1">
        <v>67.5</v>
      </c>
      <c r="B16" s="1">
        <v>3.9015390625000022</v>
      </c>
      <c r="C16" s="1">
        <f t="shared" si="0"/>
        <v>50.720007812500029</v>
      </c>
      <c r="D16" s="1">
        <f t="shared" si="1"/>
        <v>50720</v>
      </c>
      <c r="L16" s="25"/>
    </row>
    <row r="17" spans="1:12">
      <c r="A17" s="1">
        <v>65</v>
      </c>
      <c r="B17" s="1">
        <v>3.887252918287937</v>
      </c>
      <c r="C17" s="1">
        <f t="shared" si="0"/>
        <v>50.53428793774318</v>
      </c>
      <c r="D17" s="1">
        <f t="shared" si="1"/>
        <v>50534</v>
      </c>
      <c r="L17" s="25"/>
    </row>
    <row r="18" spans="1:12">
      <c r="A18" s="1">
        <v>62.5</v>
      </c>
      <c r="B18" s="1">
        <v>3.8768437500000013</v>
      </c>
      <c r="C18" s="1">
        <f t="shared" si="0"/>
        <v>50.398968750000016</v>
      </c>
      <c r="D18" s="1">
        <f t="shared" si="1"/>
        <v>50399</v>
      </c>
      <c r="L18" s="25"/>
    </row>
    <row r="19" spans="1:12">
      <c r="A19" s="1">
        <v>60</v>
      </c>
      <c r="B19" s="1">
        <v>3.8622101167315166</v>
      </c>
      <c r="C19" s="1">
        <f t="shared" si="0"/>
        <v>50.208731517509719</v>
      </c>
      <c r="D19" s="1">
        <f t="shared" si="1"/>
        <v>50209</v>
      </c>
      <c r="L19" s="25"/>
    </row>
    <row r="20" spans="1:12">
      <c r="A20" s="1">
        <v>57.5</v>
      </c>
      <c r="B20" s="1">
        <v>3.8475273437499999</v>
      </c>
      <c r="C20" s="1">
        <f t="shared" si="0"/>
        <v>50.01785546875</v>
      </c>
      <c r="D20" s="1">
        <f t="shared" si="1"/>
        <v>50018</v>
      </c>
      <c r="L20" s="25"/>
    </row>
    <row r="21" spans="1:12">
      <c r="A21" s="1">
        <v>55</v>
      </c>
      <c r="B21" s="1">
        <v>3.8204335937499998</v>
      </c>
      <c r="C21" s="1">
        <f t="shared" si="0"/>
        <v>49.665636718749994</v>
      </c>
      <c r="D21" s="1">
        <f t="shared" si="1"/>
        <v>49666</v>
      </c>
      <c r="L21" s="25"/>
    </row>
    <row r="22" spans="1:12">
      <c r="A22" s="1">
        <v>52.5</v>
      </c>
      <c r="B22" s="1">
        <v>3.805046692607005</v>
      </c>
      <c r="C22" s="1">
        <f t="shared" si="0"/>
        <v>49.465607003891066</v>
      </c>
      <c r="D22" s="1">
        <f t="shared" si="1"/>
        <v>49466</v>
      </c>
      <c r="L22" s="25"/>
    </row>
    <row r="23" spans="1:12">
      <c r="A23" s="1">
        <v>50</v>
      </c>
      <c r="B23" s="1">
        <v>3.7894999999999981</v>
      </c>
      <c r="C23" s="1">
        <f t="shared" si="0"/>
        <v>49.263499999999972</v>
      </c>
      <c r="D23" s="1">
        <f t="shared" si="1"/>
        <v>49264</v>
      </c>
      <c r="L23" s="25"/>
    </row>
    <row r="24" spans="1:12">
      <c r="A24" s="1">
        <v>47.5</v>
      </c>
      <c r="B24" s="1">
        <v>3.7837587548638139</v>
      </c>
      <c r="C24" s="1">
        <f t="shared" si="0"/>
        <v>49.188863813229581</v>
      </c>
      <c r="D24" s="1">
        <f t="shared" si="1"/>
        <v>49189</v>
      </c>
      <c r="L24" s="25"/>
    </row>
    <row r="25" spans="1:12">
      <c r="A25" s="1">
        <v>45</v>
      </c>
      <c r="B25" s="1">
        <v>3.7766523437499977</v>
      </c>
      <c r="C25" s="1">
        <f t="shared" si="0"/>
        <v>49.096480468749974</v>
      </c>
      <c r="D25" s="1">
        <f t="shared" si="1"/>
        <v>49096</v>
      </c>
      <c r="L25" s="25"/>
    </row>
    <row r="26" spans="1:12">
      <c r="A26" s="1">
        <v>42.5</v>
      </c>
      <c r="B26" s="1">
        <v>3.7743085937499989</v>
      </c>
      <c r="C26" s="1">
        <f t="shared" si="0"/>
        <v>49.066011718749984</v>
      </c>
      <c r="D26" s="1">
        <f t="shared" si="1"/>
        <v>49066</v>
      </c>
      <c r="L26" s="25"/>
    </row>
    <row r="27" spans="1:12">
      <c r="A27" s="1">
        <v>40</v>
      </c>
      <c r="B27" s="1">
        <v>3.7711984435797667</v>
      </c>
      <c r="C27" s="1">
        <f t="shared" si="0"/>
        <v>49.025579766536964</v>
      </c>
      <c r="D27" s="1">
        <f t="shared" si="1"/>
        <v>49026</v>
      </c>
      <c r="L27" s="25"/>
    </row>
    <row r="28" spans="1:12">
      <c r="A28" s="1">
        <v>37.5</v>
      </c>
      <c r="B28" s="1">
        <v>3.7696406250000001</v>
      </c>
      <c r="C28" s="1">
        <f t="shared" si="0"/>
        <v>49.005328124999998</v>
      </c>
      <c r="D28" s="1">
        <f t="shared" si="1"/>
        <v>49005</v>
      </c>
      <c r="L28" s="25"/>
    </row>
    <row r="29" spans="1:12">
      <c r="A29" s="1">
        <v>35</v>
      </c>
      <c r="B29" s="1">
        <v>3.7670472022003594</v>
      </c>
      <c r="C29" s="1">
        <f t="shared" si="0"/>
        <v>48.971613628604672</v>
      </c>
      <c r="D29" s="1">
        <f t="shared" si="1"/>
        <v>48972</v>
      </c>
      <c r="L29" s="25"/>
    </row>
    <row r="30" spans="1:12">
      <c r="A30" s="1">
        <v>32.5</v>
      </c>
      <c r="B30" s="1">
        <v>3.7648710937499992</v>
      </c>
      <c r="C30" s="1">
        <f t="shared" si="0"/>
        <v>48.943324218749993</v>
      </c>
      <c r="D30" s="1">
        <f t="shared" si="1"/>
        <v>48943</v>
      </c>
      <c r="L30" s="25"/>
    </row>
    <row r="31" spans="1:12">
      <c r="A31" s="1">
        <v>30</v>
      </c>
      <c r="B31" s="1">
        <v>3.7615937500000007</v>
      </c>
      <c r="C31" s="1">
        <f t="shared" si="0"/>
        <v>48.90071875000001</v>
      </c>
      <c r="D31" s="1">
        <f t="shared" si="1"/>
        <v>48901</v>
      </c>
      <c r="L31" s="25"/>
    </row>
    <row r="32" spans="1:12">
      <c r="A32" s="1">
        <v>27.5</v>
      </c>
      <c r="B32" s="1">
        <v>3.7556731517509734</v>
      </c>
      <c r="C32" s="1">
        <f t="shared" si="0"/>
        <v>48.823750972762653</v>
      </c>
      <c r="D32" s="1">
        <f t="shared" si="1"/>
        <v>48824</v>
      </c>
      <c r="L32" s="25"/>
    </row>
    <row r="33" spans="1:12">
      <c r="A33" s="1">
        <v>25</v>
      </c>
      <c r="B33" s="1">
        <v>3.7472499999999997</v>
      </c>
      <c r="C33" s="1">
        <f t="shared" si="0"/>
        <v>48.71425</v>
      </c>
      <c r="D33" s="1">
        <f t="shared" si="1"/>
        <v>48714</v>
      </c>
      <c r="L33" s="25"/>
    </row>
    <row r="34" spans="1:12">
      <c r="A34" s="1">
        <v>22.5</v>
      </c>
      <c r="B34" s="1">
        <v>3.7325642023346304</v>
      </c>
      <c r="C34" s="1">
        <f t="shared" si="0"/>
        <v>48.523334630350192</v>
      </c>
      <c r="D34" s="1">
        <f t="shared" si="1"/>
        <v>48523</v>
      </c>
      <c r="L34" s="25"/>
    </row>
    <row r="35" spans="1:12">
      <c r="A35" s="1">
        <v>20</v>
      </c>
      <c r="B35" s="1">
        <v>3.7118281249999994</v>
      </c>
      <c r="C35" s="1">
        <f t="shared" si="0"/>
        <v>48.253765624999993</v>
      </c>
      <c r="D35" s="1">
        <f t="shared" si="1"/>
        <v>48254</v>
      </c>
      <c r="L35" s="25"/>
    </row>
    <row r="36" spans="1:12">
      <c r="A36" s="1">
        <v>17.5</v>
      </c>
      <c r="B36" s="1">
        <v>3.6837031249999996</v>
      </c>
      <c r="C36" s="1">
        <f t="shared" si="0"/>
        <v>47.888140624999998</v>
      </c>
      <c r="D36" s="1">
        <f t="shared" si="1"/>
        <v>47888</v>
      </c>
      <c r="L36" s="25"/>
    </row>
    <row r="37" spans="1:12">
      <c r="A37" s="1">
        <v>15</v>
      </c>
      <c r="B37" s="1">
        <v>3.6420624999999993</v>
      </c>
      <c r="C37" s="1">
        <f t="shared" si="0"/>
        <v>47.346812499999992</v>
      </c>
      <c r="D37" s="1">
        <f t="shared" si="1"/>
        <v>47347</v>
      </c>
      <c r="L37" s="25"/>
    </row>
    <row r="38" spans="1:12">
      <c r="A38" s="1">
        <v>12.5</v>
      </c>
      <c r="B38" s="1">
        <v>3.6108124999999993</v>
      </c>
      <c r="C38" s="1">
        <f t="shared" si="0"/>
        <v>46.940562499999992</v>
      </c>
      <c r="D38" s="1">
        <f t="shared" si="1"/>
        <v>46941</v>
      </c>
      <c r="L38" s="25"/>
    </row>
    <row r="39" spans="1:12">
      <c r="A39" s="1">
        <v>10</v>
      </c>
      <c r="B39" s="1">
        <v>3.5713676012461057</v>
      </c>
      <c r="C39" s="1">
        <f t="shared" si="0"/>
        <v>46.427778816199378</v>
      </c>
      <c r="D39" s="1">
        <f t="shared" si="1"/>
        <v>46428</v>
      </c>
      <c r="L39" s="25"/>
    </row>
    <row r="40" spans="1:12">
      <c r="A40" s="1">
        <v>7.5</v>
      </c>
      <c r="B40" s="1">
        <v>3.5511183800623014</v>
      </c>
      <c r="C40" s="1">
        <f t="shared" si="0"/>
        <v>46.164538940809919</v>
      </c>
      <c r="D40" s="1">
        <f t="shared" si="1"/>
        <v>46165</v>
      </c>
      <c r="L40" s="25"/>
    </row>
    <row r="41" spans="1:12">
      <c r="A41" s="1">
        <v>5</v>
      </c>
      <c r="B41" s="1">
        <v>3.5161060842433693</v>
      </c>
      <c r="C41" s="1">
        <f t="shared" si="0"/>
        <v>45.709379095163804</v>
      </c>
      <c r="D41" s="1">
        <f t="shared" si="1"/>
        <v>45709</v>
      </c>
      <c r="L41" s="25"/>
    </row>
    <row r="42" spans="1:12">
      <c r="A42" s="1">
        <v>2.5</v>
      </c>
      <c r="B42" s="1">
        <v>3.4552636505460206</v>
      </c>
      <c r="C42" s="1">
        <f t="shared" si="0"/>
        <v>44.918427457098268</v>
      </c>
      <c r="D42" s="1">
        <f t="shared" si="1"/>
        <v>44918</v>
      </c>
      <c r="L42" s="25"/>
    </row>
    <row r="43" spans="1:12">
      <c r="A43" s="1">
        <v>0</v>
      </c>
      <c r="B43" s="1">
        <v>3</v>
      </c>
      <c r="C43" s="1">
        <f t="shared" si="0"/>
        <v>39</v>
      </c>
      <c r="D43" s="1">
        <f t="shared" si="1"/>
        <v>39000</v>
      </c>
      <c r="L43" s="8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6"/>
  <sheetViews>
    <sheetView workbookViewId="0">
      <selection activeCell="D6" sqref="D6"/>
    </sheetView>
  </sheetViews>
  <sheetFormatPr defaultRowHeight="15.75"/>
  <cols>
    <col min="1" max="1" width="16" style="14" customWidth="1"/>
    <col min="2" max="3" width="9" style="18"/>
    <col min="4" max="4" width="9.625" style="16" bestFit="1" customWidth="1"/>
    <col min="5" max="5" width="9" style="17"/>
    <col min="6" max="6" width="9" style="18"/>
    <col min="7" max="7" width="9" style="17"/>
    <col min="8" max="8" width="9" style="18"/>
    <col min="9" max="9" width="9" style="17"/>
    <col min="10" max="10" width="9" style="18"/>
    <col min="11" max="11" width="9" style="17"/>
    <col min="12" max="12" width="9" style="18"/>
    <col min="13" max="13" width="9" style="17"/>
    <col min="14" max="14" width="9" style="18"/>
    <col min="15" max="15" width="9" style="17"/>
    <col min="16" max="16" width="9" style="18"/>
    <col min="17" max="17" width="9" style="17"/>
    <col min="18" max="18" width="9" style="18"/>
    <col min="19" max="19" width="9" style="17"/>
    <col min="20" max="20" width="9" style="18"/>
    <col min="21" max="21" width="9" style="17"/>
    <col min="22" max="22" width="9" style="18"/>
    <col min="23" max="23" width="9" style="17"/>
    <col min="24" max="24" width="9" style="18"/>
    <col min="25" max="25" width="9" style="17"/>
    <col min="26" max="26" width="9" style="18"/>
    <col min="27" max="27" width="9" style="17"/>
    <col min="28" max="28" width="9" style="18"/>
    <col min="29" max="16384" width="9" style="14"/>
  </cols>
  <sheetData>
    <row r="1" spans="1:29">
      <c r="A1" s="14" t="s">
        <v>0</v>
      </c>
      <c r="B1" s="15">
        <v>3</v>
      </c>
      <c r="C1" s="15" t="s">
        <v>50</v>
      </c>
      <c r="F1" s="15">
        <v>5</v>
      </c>
      <c r="G1" s="17" t="s">
        <v>28</v>
      </c>
      <c r="H1" s="15"/>
      <c r="J1" s="15">
        <v>7</v>
      </c>
      <c r="K1" s="17" t="s">
        <v>51</v>
      </c>
      <c r="L1" s="15"/>
      <c r="N1" s="15">
        <v>9</v>
      </c>
      <c r="O1" s="17" t="s">
        <v>25</v>
      </c>
      <c r="P1" s="15"/>
      <c r="R1" s="15">
        <v>11.2</v>
      </c>
      <c r="S1" s="17" t="s">
        <v>26</v>
      </c>
      <c r="T1" s="15"/>
      <c r="V1" s="15">
        <v>13</v>
      </c>
      <c r="W1" s="17" t="s">
        <v>52</v>
      </c>
      <c r="X1" s="15"/>
      <c r="Z1" s="15">
        <v>15</v>
      </c>
      <c r="AA1" s="17" t="s">
        <v>29</v>
      </c>
    </row>
    <row r="2" spans="1:29">
      <c r="A2" s="14" t="s">
        <v>53</v>
      </c>
      <c r="B2" s="15">
        <f>B1/7.8*10.4</f>
        <v>4</v>
      </c>
      <c r="C2" s="15" t="s">
        <v>54</v>
      </c>
      <c r="F2" s="15">
        <f>F1/7.8*10.4</f>
        <v>6.6666666666666679</v>
      </c>
      <c r="G2" s="17" t="s">
        <v>32</v>
      </c>
      <c r="H2" s="15"/>
      <c r="J2" s="15">
        <f>J1/7.8*10.4</f>
        <v>9.3333333333333339</v>
      </c>
      <c r="K2" s="17" t="s">
        <v>55</v>
      </c>
      <c r="L2" s="15"/>
      <c r="N2" s="15">
        <f>N1/7.8*10.4</f>
        <v>12.000000000000002</v>
      </c>
      <c r="O2" s="17" t="s">
        <v>30</v>
      </c>
      <c r="P2" s="15"/>
      <c r="R2" s="15">
        <f>R1/7.8*10.4</f>
        <v>14.933333333333334</v>
      </c>
      <c r="S2" s="17" t="s">
        <v>56</v>
      </c>
      <c r="T2" s="15"/>
      <c r="V2" s="15"/>
      <c r="X2" s="15"/>
      <c r="Z2" s="15"/>
    </row>
    <row r="3" spans="1:29">
      <c r="A3" s="33" t="s">
        <v>72</v>
      </c>
      <c r="B3" s="34">
        <f>B1/7.8*13</f>
        <v>5</v>
      </c>
      <c r="C3" s="34" t="s">
        <v>67</v>
      </c>
      <c r="D3" s="35"/>
      <c r="E3" s="36"/>
      <c r="F3" s="34">
        <f>F1/7.8*13</f>
        <v>8.3333333333333339</v>
      </c>
      <c r="G3" s="36" t="s">
        <v>68</v>
      </c>
      <c r="H3" s="34"/>
      <c r="I3" s="36"/>
      <c r="J3" s="34">
        <f>J1/7.8*13</f>
        <v>11.666666666666668</v>
      </c>
      <c r="K3" s="36" t="s">
        <v>69</v>
      </c>
      <c r="L3" s="34"/>
      <c r="M3" s="36"/>
      <c r="N3" s="34">
        <f>N1/7.8*13</f>
        <v>15.000000000000002</v>
      </c>
      <c r="O3" s="36" t="s">
        <v>70</v>
      </c>
      <c r="P3" s="34"/>
      <c r="Q3" s="36"/>
      <c r="R3" s="34">
        <f>R1/7.8*13</f>
        <v>18.666666666666668</v>
      </c>
      <c r="S3" s="36" t="s">
        <v>71</v>
      </c>
      <c r="T3" s="34"/>
      <c r="U3" s="36"/>
      <c r="V3" s="34"/>
      <c r="W3" s="36"/>
      <c r="X3" s="34"/>
      <c r="Y3" s="36"/>
      <c r="Z3" s="34"/>
      <c r="AA3" s="36"/>
      <c r="AB3" s="37"/>
    </row>
    <row r="4" spans="1:29">
      <c r="A4" s="14" t="s">
        <v>49</v>
      </c>
      <c r="C4" s="19">
        <v>-0.7</v>
      </c>
      <c r="D4" s="19"/>
      <c r="F4" s="19"/>
      <c r="G4" s="19">
        <v>-0.95</v>
      </c>
      <c r="H4" s="19"/>
      <c r="J4" s="19"/>
      <c r="K4" s="19">
        <v>-1.25</v>
      </c>
      <c r="L4" s="19"/>
      <c r="N4" s="19"/>
      <c r="O4" s="19">
        <v>-1.5</v>
      </c>
      <c r="P4" s="19"/>
      <c r="R4" s="19"/>
      <c r="S4" s="19">
        <v>-1.75</v>
      </c>
      <c r="T4" s="19"/>
      <c r="V4" s="19"/>
      <c r="W4" s="19">
        <v>-1.75</v>
      </c>
      <c r="X4" s="19"/>
      <c r="Z4" s="19"/>
      <c r="AA4" s="19">
        <v>-1.75</v>
      </c>
      <c r="AB4" s="19"/>
    </row>
    <row r="5" spans="1:29">
      <c r="B5" s="16" t="s">
        <v>57</v>
      </c>
      <c r="C5" s="18" t="s">
        <v>4</v>
      </c>
      <c r="D5" s="16" t="s">
        <v>4</v>
      </c>
      <c r="F5" s="16" t="s">
        <v>57</v>
      </c>
      <c r="G5" s="17" t="s">
        <v>4</v>
      </c>
      <c r="H5" s="16" t="s">
        <v>4</v>
      </c>
      <c r="J5" s="16" t="s">
        <v>57</v>
      </c>
      <c r="K5" s="17" t="s">
        <v>4</v>
      </c>
      <c r="L5" s="16" t="s">
        <v>4</v>
      </c>
      <c r="N5" s="16" t="s">
        <v>57</v>
      </c>
      <c r="O5" s="17" t="s">
        <v>4</v>
      </c>
      <c r="P5" s="16" t="s">
        <v>4</v>
      </c>
      <c r="R5" s="16" t="s">
        <v>57</v>
      </c>
      <c r="S5" s="17" t="s">
        <v>4</v>
      </c>
      <c r="T5" s="16" t="s">
        <v>4</v>
      </c>
      <c r="V5" s="16" t="s">
        <v>57</v>
      </c>
      <c r="W5" s="17" t="s">
        <v>4</v>
      </c>
      <c r="X5" s="16" t="s">
        <v>4</v>
      </c>
      <c r="Z5" s="16" t="s">
        <v>57</v>
      </c>
      <c r="AA5" s="17" t="s">
        <v>4</v>
      </c>
      <c r="AB5" s="16" t="s">
        <v>4</v>
      </c>
    </row>
    <row r="6" spans="1:29" ht="16.5">
      <c r="A6" s="13" t="s">
        <v>58</v>
      </c>
      <c r="B6" s="14">
        <v>100</v>
      </c>
      <c r="C6" s="20">
        <v>54.404999999999994</v>
      </c>
      <c r="D6" s="21">
        <f>ROUND(C6*1000, 0)</f>
        <v>54405</v>
      </c>
      <c r="F6" s="18">
        <v>100</v>
      </c>
      <c r="G6" s="17">
        <v>54.404999999999994</v>
      </c>
      <c r="H6" s="21">
        <f>ROUND(G6*1000, 0)</f>
        <v>54405</v>
      </c>
      <c r="J6" s="18">
        <v>100</v>
      </c>
      <c r="K6" s="17">
        <v>54.404999999999994</v>
      </c>
      <c r="L6" s="21">
        <f>ROUND(K6*1000, 0)</f>
        <v>54405</v>
      </c>
      <c r="N6" s="18">
        <v>100</v>
      </c>
      <c r="O6" s="17">
        <v>54.404999999999994</v>
      </c>
      <c r="P6" s="21">
        <f>ROUND(O6*1000, 0)</f>
        <v>54405</v>
      </c>
      <c r="R6" s="18">
        <v>100</v>
      </c>
      <c r="S6" s="17">
        <v>54.404999999999994</v>
      </c>
      <c r="T6" s="21">
        <f>ROUND(S6*1000, 0)</f>
        <v>54405</v>
      </c>
      <c r="V6" s="18">
        <v>100</v>
      </c>
      <c r="W6" s="17">
        <v>54.404999999999994</v>
      </c>
      <c r="X6" s="21">
        <f>ROUND(W6*1000, 0)</f>
        <v>54405</v>
      </c>
      <c r="Z6" s="18">
        <v>100</v>
      </c>
      <c r="AA6" s="17">
        <v>54.404999999999994</v>
      </c>
      <c r="AB6" s="21">
        <f>ROUND(AA6*1000, 0)</f>
        <v>54405</v>
      </c>
      <c r="AC6" s="17"/>
    </row>
    <row r="7" spans="1:29">
      <c r="A7" s="18">
        <v>40</v>
      </c>
      <c r="B7" s="14">
        <v>97.5</v>
      </c>
      <c r="C7" s="20">
        <v>50.849735577483038</v>
      </c>
      <c r="D7" s="21">
        <f t="shared" ref="D7:D46" si="0">ROUND(C7*1000, 0)</f>
        <v>50850</v>
      </c>
      <c r="F7" s="18">
        <v>97.5</v>
      </c>
      <c r="G7" s="17">
        <v>50.045909011157136</v>
      </c>
      <c r="H7" s="21">
        <f t="shared" ref="H7:H46" si="1">ROUND(G7*1000, 0)</f>
        <v>50046</v>
      </c>
      <c r="J7" s="18">
        <v>97.5</v>
      </c>
      <c r="K7" s="17">
        <v>49.235459647779898</v>
      </c>
      <c r="L7" s="21">
        <f t="shared" ref="L7:L46" si="2">ROUND(K7*1000, 0)</f>
        <v>49235</v>
      </c>
      <c r="N7" s="18">
        <v>97.5</v>
      </c>
      <c r="O7" s="17">
        <v>48.282970321447408</v>
      </c>
      <c r="P7" s="21">
        <f t="shared" ref="P7:P46" si="3">ROUND(O7*1000, 0)</f>
        <v>48283</v>
      </c>
      <c r="R7" s="18">
        <v>97.5</v>
      </c>
      <c r="S7" s="17">
        <v>47.674605834464693</v>
      </c>
      <c r="T7" s="21">
        <f t="shared" ref="T7:T46" si="4">ROUND(S7*1000, 0)</f>
        <v>47675</v>
      </c>
      <c r="V7" s="18">
        <v>97.5</v>
      </c>
      <c r="W7" s="17">
        <v>47.298164475388589</v>
      </c>
      <c r="X7" s="21">
        <f t="shared" ref="X7:X46" si="5">ROUND(W7*1000, 0)</f>
        <v>47298</v>
      </c>
      <c r="Z7" s="18">
        <v>97.5</v>
      </c>
      <c r="AA7" s="17">
        <v>46.892894769177467</v>
      </c>
      <c r="AB7" s="21">
        <f t="shared" ref="AB7:AB46" si="6">ROUND(AA7*1000, 0)</f>
        <v>46893</v>
      </c>
      <c r="AC7" s="17"/>
    </row>
    <row r="8" spans="1:29">
      <c r="A8" s="18"/>
      <c r="B8" s="14">
        <v>95</v>
      </c>
      <c r="C8" s="20">
        <v>50.239590427351594</v>
      </c>
      <c r="D8" s="21">
        <f t="shared" si="0"/>
        <v>50240</v>
      </c>
      <c r="F8" s="18">
        <v>95</v>
      </c>
      <c r="G8" s="17">
        <v>49.362461148777072</v>
      </c>
      <c r="H8" s="21">
        <f t="shared" si="1"/>
        <v>49362</v>
      </c>
      <c r="J8" s="18">
        <v>95</v>
      </c>
      <c r="K8" s="17">
        <v>48.457834469754637</v>
      </c>
      <c r="L8" s="21">
        <f t="shared" si="2"/>
        <v>48458</v>
      </c>
      <c r="N8" s="18">
        <v>95</v>
      </c>
      <c r="O8" s="17">
        <v>47.419456842049335</v>
      </c>
      <c r="P8" s="21">
        <f t="shared" si="3"/>
        <v>47419</v>
      </c>
      <c r="R8" s="18">
        <v>95</v>
      </c>
      <c r="S8" s="17">
        <v>46.809586797369285</v>
      </c>
      <c r="T8" s="21">
        <f t="shared" si="4"/>
        <v>46810</v>
      </c>
      <c r="V8" s="18">
        <v>95</v>
      </c>
      <c r="W8" s="17">
        <v>46.305339053642847</v>
      </c>
      <c r="X8" s="21">
        <f t="shared" si="5"/>
        <v>46305</v>
      </c>
      <c r="Z8" s="18">
        <v>95</v>
      </c>
      <c r="AA8" s="17">
        <v>45.830487450057802</v>
      </c>
      <c r="AB8" s="21">
        <f t="shared" si="6"/>
        <v>45830</v>
      </c>
      <c r="AC8" s="17"/>
    </row>
    <row r="9" spans="1:29" ht="16.5">
      <c r="A9" s="13" t="s">
        <v>46</v>
      </c>
      <c r="B9" s="14">
        <v>92.5</v>
      </c>
      <c r="C9" s="20">
        <v>50.028345998310009</v>
      </c>
      <c r="D9" s="21">
        <f t="shared" si="0"/>
        <v>50028</v>
      </c>
      <c r="F9" s="18">
        <v>92.5</v>
      </c>
      <c r="G9" s="17">
        <v>49.159283897314964</v>
      </c>
      <c r="H9" s="21">
        <f t="shared" si="1"/>
        <v>49159</v>
      </c>
      <c r="J9" s="18">
        <v>92.5</v>
      </c>
      <c r="K9" s="17">
        <v>48.248137214548443</v>
      </c>
      <c r="L9" s="21">
        <f t="shared" si="2"/>
        <v>48248</v>
      </c>
      <c r="N9" s="18">
        <v>92.5</v>
      </c>
      <c r="O9" s="17">
        <v>47.215242913232373</v>
      </c>
      <c r="P9" s="21">
        <f t="shared" si="3"/>
        <v>47215</v>
      </c>
      <c r="R9" s="18">
        <v>92.5</v>
      </c>
      <c r="S9" s="17">
        <v>46.673094181924711</v>
      </c>
      <c r="T9" s="21">
        <f t="shared" si="4"/>
        <v>46673</v>
      </c>
      <c r="V9" s="18">
        <v>92.5</v>
      </c>
      <c r="W9" s="17">
        <v>46.108556561189097</v>
      </c>
      <c r="X9" s="21">
        <f t="shared" si="5"/>
        <v>46109</v>
      </c>
      <c r="Z9" s="18">
        <v>92.5</v>
      </c>
      <c r="AA9" s="17">
        <v>45.638852600410061</v>
      </c>
      <c r="AB9" s="21">
        <f t="shared" si="6"/>
        <v>45639</v>
      </c>
      <c r="AC9" s="17"/>
    </row>
    <row r="10" spans="1:29">
      <c r="A10" s="32">
        <v>1.1000000000000001</v>
      </c>
      <c r="B10" s="14">
        <v>90</v>
      </c>
      <c r="C10" s="20">
        <v>49.814182418948107</v>
      </c>
      <c r="D10" s="21">
        <f t="shared" si="0"/>
        <v>49814</v>
      </c>
      <c r="F10" s="18">
        <v>90</v>
      </c>
      <c r="G10" s="17">
        <v>48.938164257346543</v>
      </c>
      <c r="H10" s="21">
        <f t="shared" si="1"/>
        <v>48938</v>
      </c>
      <c r="J10" s="18">
        <v>90</v>
      </c>
      <c r="K10" s="17">
        <v>48.031345245037265</v>
      </c>
      <c r="L10" s="21">
        <f t="shared" si="2"/>
        <v>48031</v>
      </c>
      <c r="N10" s="18">
        <v>90</v>
      </c>
      <c r="O10" s="17">
        <v>47.012769905338473</v>
      </c>
      <c r="P10" s="21">
        <f t="shared" si="3"/>
        <v>47013</v>
      </c>
      <c r="R10" s="18">
        <v>90</v>
      </c>
      <c r="S10" s="17">
        <v>46.468776105808949</v>
      </c>
      <c r="T10" s="21">
        <f t="shared" si="4"/>
        <v>46469</v>
      </c>
      <c r="V10" s="18">
        <v>90</v>
      </c>
      <c r="W10" s="17">
        <v>45.904855735804489</v>
      </c>
      <c r="X10" s="21">
        <f t="shared" si="5"/>
        <v>45905</v>
      </c>
      <c r="Z10" s="18">
        <v>90</v>
      </c>
      <c r="AA10" s="17">
        <v>45.452330642561101</v>
      </c>
      <c r="AB10" s="21">
        <f t="shared" si="6"/>
        <v>45452</v>
      </c>
      <c r="AC10" s="17"/>
    </row>
    <row r="11" spans="1:29">
      <c r="B11" s="14">
        <v>87.5</v>
      </c>
      <c r="C11" s="20">
        <v>49.633031901053954</v>
      </c>
      <c r="D11" s="21">
        <f t="shared" si="0"/>
        <v>49633</v>
      </c>
      <c r="F11" s="18">
        <v>87.5</v>
      </c>
      <c r="G11" s="17">
        <v>48.736987900166447</v>
      </c>
      <c r="H11" s="21">
        <f t="shared" si="1"/>
        <v>48737</v>
      </c>
      <c r="J11" s="18">
        <v>87.5</v>
      </c>
      <c r="K11" s="17">
        <v>47.844237811936885</v>
      </c>
      <c r="L11" s="21">
        <f t="shared" si="2"/>
        <v>47844</v>
      </c>
      <c r="N11" s="18">
        <v>87.5</v>
      </c>
      <c r="O11" s="17">
        <v>46.847176150302538</v>
      </c>
      <c r="P11" s="21">
        <f t="shared" si="3"/>
        <v>46847</v>
      </c>
      <c r="R11" s="18">
        <v>87.5</v>
      </c>
      <c r="S11" s="17">
        <v>46.235380779522949</v>
      </c>
      <c r="T11" s="21">
        <f t="shared" si="4"/>
        <v>46235</v>
      </c>
      <c r="V11" s="18">
        <v>87.5</v>
      </c>
      <c r="W11" s="17">
        <v>45.731861479347344</v>
      </c>
      <c r="X11" s="21">
        <f t="shared" si="5"/>
        <v>45732</v>
      </c>
      <c r="Z11" s="18">
        <v>87.5</v>
      </c>
      <c r="AA11" s="17">
        <v>45.30833438523937</v>
      </c>
      <c r="AB11" s="21">
        <f t="shared" si="6"/>
        <v>45308</v>
      </c>
      <c r="AC11" s="17"/>
    </row>
    <row r="12" spans="1:29">
      <c r="B12" s="14">
        <v>85</v>
      </c>
      <c r="C12" s="20">
        <v>49.442331901388542</v>
      </c>
      <c r="D12" s="21">
        <f t="shared" si="0"/>
        <v>49442</v>
      </c>
      <c r="F12" s="18">
        <v>85</v>
      </c>
      <c r="G12" s="17">
        <v>48.530553469066405</v>
      </c>
      <c r="H12" s="21">
        <f t="shared" si="1"/>
        <v>48531</v>
      </c>
      <c r="J12" s="18">
        <v>85</v>
      </c>
      <c r="K12" s="17">
        <v>47.650260040287925</v>
      </c>
      <c r="L12" s="21">
        <f t="shared" si="2"/>
        <v>47650</v>
      </c>
      <c r="N12" s="18">
        <v>85</v>
      </c>
      <c r="O12" s="17">
        <v>46.668068433119217</v>
      </c>
      <c r="P12" s="21">
        <f t="shared" si="3"/>
        <v>46668</v>
      </c>
      <c r="R12" s="18">
        <v>85</v>
      </c>
      <c r="S12" s="17">
        <v>45.99823913865189</v>
      </c>
      <c r="T12" s="21">
        <f t="shared" si="4"/>
        <v>45998</v>
      </c>
      <c r="V12" s="18">
        <v>85</v>
      </c>
      <c r="W12" s="17">
        <v>45.557050446018231</v>
      </c>
      <c r="X12" s="21">
        <f t="shared" si="5"/>
        <v>45557</v>
      </c>
      <c r="Z12" s="18">
        <v>85</v>
      </c>
      <c r="AA12" s="17">
        <v>45.150897948982092</v>
      </c>
      <c r="AB12" s="21">
        <f t="shared" si="6"/>
        <v>45151</v>
      </c>
      <c r="AC12" s="17"/>
    </row>
    <row r="13" spans="1:29">
      <c r="B13" s="14">
        <v>82.5</v>
      </c>
      <c r="C13" s="20">
        <v>49.254625645199582</v>
      </c>
      <c r="D13" s="21">
        <f t="shared" si="0"/>
        <v>49255</v>
      </c>
      <c r="F13" s="18">
        <v>82.5</v>
      </c>
      <c r="G13" s="17">
        <v>48.351393927534289</v>
      </c>
      <c r="H13" s="21">
        <f t="shared" si="1"/>
        <v>48351</v>
      </c>
      <c r="J13" s="18">
        <v>82.5</v>
      </c>
      <c r="K13" s="17">
        <v>47.473668360569306</v>
      </c>
      <c r="L13" s="21">
        <f t="shared" si="2"/>
        <v>47474</v>
      </c>
      <c r="N13" s="18">
        <v>82.5</v>
      </c>
      <c r="O13" s="17">
        <v>46.470906703873176</v>
      </c>
      <c r="P13" s="21">
        <f t="shared" si="3"/>
        <v>46471</v>
      </c>
      <c r="R13" s="18">
        <v>82.5</v>
      </c>
      <c r="S13" s="17">
        <v>45.804978358198156</v>
      </c>
      <c r="T13" s="21">
        <f t="shared" si="4"/>
        <v>45805</v>
      </c>
      <c r="V13" s="18">
        <v>82.5</v>
      </c>
      <c r="W13" s="17">
        <v>45.440591805954931</v>
      </c>
      <c r="X13" s="21">
        <f t="shared" si="5"/>
        <v>45441</v>
      </c>
      <c r="Z13" s="18">
        <v>82.5</v>
      </c>
      <c r="AA13" s="17">
        <v>44.964638390513556</v>
      </c>
      <c r="AB13" s="21">
        <f t="shared" si="6"/>
        <v>44965</v>
      </c>
      <c r="AC13" s="17"/>
    </row>
    <row r="14" spans="1:29">
      <c r="B14" s="14">
        <v>80</v>
      </c>
      <c r="C14" s="20">
        <v>49.05894455924399</v>
      </c>
      <c r="D14" s="21">
        <f t="shared" si="0"/>
        <v>49059</v>
      </c>
      <c r="F14" s="18">
        <v>80</v>
      </c>
      <c r="G14" s="17">
        <v>48.16425955623555</v>
      </c>
      <c r="H14" s="21">
        <f t="shared" si="1"/>
        <v>48164</v>
      </c>
      <c r="J14" s="18">
        <v>80</v>
      </c>
      <c r="K14" s="17">
        <v>47.289101851084062</v>
      </c>
      <c r="L14" s="21">
        <f t="shared" si="2"/>
        <v>47289</v>
      </c>
      <c r="N14" s="18">
        <v>80</v>
      </c>
      <c r="O14" s="17">
        <v>46.265770144860511</v>
      </c>
      <c r="P14" s="21">
        <f t="shared" si="3"/>
        <v>46266</v>
      </c>
      <c r="R14" s="18">
        <v>80</v>
      </c>
      <c r="S14" s="17">
        <v>45.605577295808864</v>
      </c>
      <c r="T14" s="21">
        <f t="shared" si="4"/>
        <v>45606</v>
      </c>
      <c r="V14" s="18">
        <v>80</v>
      </c>
      <c r="W14" s="17">
        <v>45.325493391396201</v>
      </c>
      <c r="X14" s="21">
        <f t="shared" si="5"/>
        <v>45325</v>
      </c>
      <c r="Z14" s="18">
        <v>80</v>
      </c>
      <c r="AA14" s="17">
        <v>44.76683558230868</v>
      </c>
      <c r="AB14" s="21">
        <f t="shared" si="6"/>
        <v>44767</v>
      </c>
      <c r="AC14" s="17"/>
    </row>
    <row r="15" spans="1:29">
      <c r="B15" s="14">
        <v>77.5</v>
      </c>
      <c r="C15" s="20">
        <v>48.88969969483032</v>
      </c>
      <c r="D15" s="21">
        <f t="shared" si="0"/>
        <v>48890</v>
      </c>
      <c r="F15" s="18">
        <v>77.5</v>
      </c>
      <c r="G15" s="17">
        <v>48.007374630580628</v>
      </c>
      <c r="H15" s="21">
        <f t="shared" si="1"/>
        <v>48007</v>
      </c>
      <c r="J15" s="18">
        <v>77.5</v>
      </c>
      <c r="K15" s="17">
        <v>47.118142983280705</v>
      </c>
      <c r="L15" s="21">
        <f t="shared" si="2"/>
        <v>47118</v>
      </c>
      <c r="N15" s="18">
        <v>77.5</v>
      </c>
      <c r="O15" s="17">
        <v>46.0991408683782</v>
      </c>
      <c r="P15" s="21">
        <f t="shared" si="3"/>
        <v>46099</v>
      </c>
      <c r="R15" s="18">
        <v>77.5</v>
      </c>
      <c r="S15" s="17">
        <v>45.441415548485701</v>
      </c>
      <c r="T15" s="21">
        <f t="shared" si="4"/>
        <v>45441</v>
      </c>
      <c r="V15" s="18">
        <v>77.5</v>
      </c>
      <c r="W15" s="17">
        <v>45.188936530545185</v>
      </c>
      <c r="X15" s="21">
        <f t="shared" si="5"/>
        <v>45189</v>
      </c>
      <c r="Z15" s="18">
        <v>77.5</v>
      </c>
      <c r="AA15" s="17">
        <v>44.606185054151936</v>
      </c>
      <c r="AB15" s="21">
        <f t="shared" si="6"/>
        <v>44606</v>
      </c>
      <c r="AC15" s="17"/>
    </row>
    <row r="16" spans="1:29">
      <c r="B16" s="14">
        <v>75</v>
      </c>
      <c r="C16" s="20">
        <v>48.739250811298525</v>
      </c>
      <c r="D16" s="21">
        <f t="shared" si="0"/>
        <v>48739</v>
      </c>
      <c r="F16" s="18">
        <v>75</v>
      </c>
      <c r="G16" s="17">
        <v>47.871181382640088</v>
      </c>
      <c r="H16" s="21">
        <f t="shared" si="1"/>
        <v>47871</v>
      </c>
      <c r="J16" s="18">
        <v>75</v>
      </c>
      <c r="K16" s="17">
        <v>46.960682850862419</v>
      </c>
      <c r="L16" s="21">
        <f t="shared" si="2"/>
        <v>46961</v>
      </c>
      <c r="N16" s="18">
        <v>75</v>
      </c>
      <c r="O16" s="17">
        <v>45.956386542140734</v>
      </c>
      <c r="P16" s="21">
        <f t="shared" si="3"/>
        <v>45956</v>
      </c>
      <c r="R16" s="18">
        <v>75</v>
      </c>
      <c r="S16" s="17">
        <v>45.302923800015691</v>
      </c>
      <c r="T16" s="21">
        <f t="shared" si="4"/>
        <v>45303</v>
      </c>
      <c r="V16" s="18">
        <v>75</v>
      </c>
      <c r="W16" s="17">
        <v>45.036517616715066</v>
      </c>
      <c r="X16" s="21">
        <f t="shared" si="5"/>
        <v>45037</v>
      </c>
      <c r="Z16" s="18">
        <v>75</v>
      </c>
      <c r="AA16" s="17">
        <v>44.473951401577672</v>
      </c>
      <c r="AB16" s="21">
        <f t="shared" si="6"/>
        <v>44474</v>
      </c>
      <c r="AC16" s="17"/>
    </row>
    <row r="17" spans="2:29">
      <c r="B17" s="14">
        <v>72.5</v>
      </c>
      <c r="C17" s="20">
        <v>48.590083825982447</v>
      </c>
      <c r="D17" s="21">
        <f t="shared" si="0"/>
        <v>48590</v>
      </c>
      <c r="F17" s="18">
        <v>72.5</v>
      </c>
      <c r="G17" s="17">
        <v>47.725643565969811</v>
      </c>
      <c r="H17" s="21">
        <f t="shared" si="1"/>
        <v>47726</v>
      </c>
      <c r="J17" s="18">
        <v>72.5</v>
      </c>
      <c r="K17" s="17">
        <v>46.80243190338463</v>
      </c>
      <c r="L17" s="21">
        <f t="shared" si="2"/>
        <v>46802</v>
      </c>
      <c r="N17" s="18">
        <v>72.5</v>
      </c>
      <c r="O17" s="17">
        <v>45.813188298296311</v>
      </c>
      <c r="P17" s="21">
        <f t="shared" si="3"/>
        <v>45813</v>
      </c>
      <c r="R17" s="18">
        <v>72.5</v>
      </c>
      <c r="S17" s="17">
        <v>45.169437863476908</v>
      </c>
      <c r="T17" s="21">
        <f t="shared" si="4"/>
        <v>45169</v>
      </c>
      <c r="V17" s="18">
        <v>72.5</v>
      </c>
      <c r="W17" s="17">
        <v>44.872143264777534</v>
      </c>
      <c r="X17" s="21">
        <f t="shared" si="5"/>
        <v>44872</v>
      </c>
      <c r="Z17" s="18">
        <v>72.5</v>
      </c>
      <c r="AA17" s="17">
        <v>44.353427550411624</v>
      </c>
      <c r="AB17" s="21">
        <f t="shared" si="6"/>
        <v>44353</v>
      </c>
      <c r="AC17" s="17"/>
    </row>
    <row r="18" spans="2:29">
      <c r="B18" s="14">
        <v>70</v>
      </c>
      <c r="C18" s="20">
        <v>48.459285343633397</v>
      </c>
      <c r="D18" s="21">
        <f t="shared" si="0"/>
        <v>48459</v>
      </c>
      <c r="F18" s="18">
        <v>70</v>
      </c>
      <c r="G18" s="17">
        <v>47.579671923395139</v>
      </c>
      <c r="H18" s="21">
        <f t="shared" si="1"/>
        <v>47580</v>
      </c>
      <c r="J18" s="18">
        <v>70</v>
      </c>
      <c r="K18" s="17">
        <v>46.660781571533811</v>
      </c>
      <c r="L18" s="21">
        <f t="shared" si="2"/>
        <v>46661</v>
      </c>
      <c r="N18" s="18">
        <v>70</v>
      </c>
      <c r="O18" s="17">
        <v>45.683920034724729</v>
      </c>
      <c r="P18" s="21">
        <f t="shared" si="3"/>
        <v>45684</v>
      </c>
      <c r="R18" s="18">
        <v>70</v>
      </c>
      <c r="S18" s="17">
        <v>45.058254835284529</v>
      </c>
      <c r="T18" s="21">
        <f t="shared" si="4"/>
        <v>45058</v>
      </c>
      <c r="V18" s="18">
        <v>70</v>
      </c>
      <c r="W18" s="17">
        <v>44.731744432134882</v>
      </c>
      <c r="X18" s="21">
        <f t="shared" si="5"/>
        <v>44732</v>
      </c>
      <c r="Z18" s="18">
        <v>70</v>
      </c>
      <c r="AA18" s="17">
        <v>44.267906090757542</v>
      </c>
      <c r="AB18" s="21">
        <f t="shared" si="6"/>
        <v>44268</v>
      </c>
      <c r="AC18" s="17"/>
    </row>
    <row r="19" spans="2:29">
      <c r="B19" s="14">
        <v>67.5</v>
      </c>
      <c r="C19" s="20">
        <v>48.346823886811997</v>
      </c>
      <c r="D19" s="21">
        <f t="shared" si="0"/>
        <v>48347</v>
      </c>
      <c r="F19" s="18">
        <v>67.5</v>
      </c>
      <c r="G19" s="17">
        <v>47.443938063171913</v>
      </c>
      <c r="H19" s="21">
        <f t="shared" si="1"/>
        <v>47444</v>
      </c>
      <c r="J19" s="18">
        <v>67.5</v>
      </c>
      <c r="K19" s="17">
        <v>46.538531269244245</v>
      </c>
      <c r="L19" s="21">
        <f t="shared" si="2"/>
        <v>46539</v>
      </c>
      <c r="N19" s="18">
        <v>67.5</v>
      </c>
      <c r="O19" s="17">
        <v>45.572421487082607</v>
      </c>
      <c r="P19" s="21">
        <f t="shared" si="3"/>
        <v>45572</v>
      </c>
      <c r="R19" s="18">
        <v>67.5</v>
      </c>
      <c r="S19" s="17">
        <v>44.974699859277912</v>
      </c>
      <c r="T19" s="21">
        <f t="shared" si="4"/>
        <v>44975</v>
      </c>
      <c r="V19" s="18">
        <v>67.5</v>
      </c>
      <c r="W19" s="17">
        <v>44.625366144129487</v>
      </c>
      <c r="X19" s="21">
        <f t="shared" si="5"/>
        <v>44625</v>
      </c>
      <c r="Z19" s="18">
        <v>67.5</v>
      </c>
      <c r="AA19" s="17">
        <v>44.226301464414874</v>
      </c>
      <c r="AB19" s="21">
        <f t="shared" si="6"/>
        <v>44226</v>
      </c>
      <c r="AC19" s="17"/>
    </row>
    <row r="20" spans="2:29">
      <c r="B20" s="14">
        <v>65</v>
      </c>
      <c r="C20" s="20">
        <v>48.235310482379958</v>
      </c>
      <c r="D20" s="21">
        <f t="shared" si="0"/>
        <v>48235</v>
      </c>
      <c r="F20" s="18">
        <v>65</v>
      </c>
      <c r="G20" s="17">
        <v>47.330326128798291</v>
      </c>
      <c r="H20" s="21">
        <f t="shared" si="1"/>
        <v>47330</v>
      </c>
      <c r="J20" s="18">
        <v>65</v>
      </c>
      <c r="K20" s="17">
        <v>46.442393727481601</v>
      </c>
      <c r="L20" s="21">
        <f t="shared" si="2"/>
        <v>46442</v>
      </c>
      <c r="N20" s="18">
        <v>65</v>
      </c>
      <c r="O20" s="17">
        <v>45.484424326184936</v>
      </c>
      <c r="P20" s="21">
        <f t="shared" si="3"/>
        <v>45484</v>
      </c>
      <c r="R20" s="18">
        <v>65</v>
      </c>
      <c r="S20" s="17">
        <v>44.894359886809568</v>
      </c>
      <c r="T20" s="21">
        <f t="shared" si="4"/>
        <v>44894</v>
      </c>
      <c r="V20" s="18">
        <v>65</v>
      </c>
      <c r="W20" s="17">
        <v>44.522530401369345</v>
      </c>
      <c r="X20" s="21">
        <f t="shared" si="5"/>
        <v>44523</v>
      </c>
      <c r="Z20" s="18">
        <v>65</v>
      </c>
      <c r="AA20" s="17">
        <v>44.179342679459864</v>
      </c>
      <c r="AB20" s="21">
        <f t="shared" si="6"/>
        <v>44179</v>
      </c>
      <c r="AC20" s="17"/>
    </row>
    <row r="21" spans="2:29">
      <c r="B21" s="14">
        <v>62.5</v>
      </c>
      <c r="C21" s="20">
        <v>48.152147331452554</v>
      </c>
      <c r="D21" s="21">
        <f t="shared" si="0"/>
        <v>48152</v>
      </c>
      <c r="F21" s="18">
        <v>62.5</v>
      </c>
      <c r="G21" s="17">
        <v>47.26594549898283</v>
      </c>
      <c r="H21" s="21">
        <f t="shared" si="1"/>
        <v>47266</v>
      </c>
      <c r="J21" s="18">
        <v>62.5</v>
      </c>
      <c r="K21" s="17">
        <v>46.399065314237752</v>
      </c>
      <c r="L21" s="21">
        <f t="shared" si="2"/>
        <v>46399</v>
      </c>
      <c r="N21" s="18">
        <v>62.5</v>
      </c>
      <c r="O21" s="17">
        <v>45.446492851352701</v>
      </c>
      <c r="P21" s="21">
        <f t="shared" si="3"/>
        <v>45446</v>
      </c>
      <c r="R21" s="18">
        <v>62.5</v>
      </c>
      <c r="S21" s="17">
        <v>44.843757937338935</v>
      </c>
      <c r="T21" s="21">
        <f t="shared" si="4"/>
        <v>44844</v>
      </c>
      <c r="V21" s="18">
        <v>62.5</v>
      </c>
      <c r="W21" s="17">
        <v>44.450165911126675</v>
      </c>
      <c r="X21" s="21">
        <f t="shared" si="5"/>
        <v>44450</v>
      </c>
      <c r="Z21" s="18">
        <v>62.5</v>
      </c>
      <c r="AA21" s="17">
        <v>44.126941543395205</v>
      </c>
      <c r="AB21" s="21">
        <f t="shared" si="6"/>
        <v>44127</v>
      </c>
      <c r="AC21" s="17"/>
    </row>
    <row r="22" spans="2:29">
      <c r="B22" s="14">
        <v>60</v>
      </c>
      <c r="C22" s="20">
        <v>48.013107577593587</v>
      </c>
      <c r="D22" s="21">
        <f t="shared" si="0"/>
        <v>48013</v>
      </c>
      <c r="F22" s="18">
        <v>60</v>
      </c>
      <c r="G22" s="17">
        <v>47.143522397830601</v>
      </c>
      <c r="H22" s="21">
        <f t="shared" si="1"/>
        <v>47144</v>
      </c>
      <c r="J22" s="18">
        <v>60</v>
      </c>
      <c r="K22" s="17">
        <v>46.291425210772879</v>
      </c>
      <c r="L22" s="21">
        <f t="shared" si="2"/>
        <v>46291</v>
      </c>
      <c r="N22" s="18">
        <v>60</v>
      </c>
      <c r="O22" s="17">
        <v>45.346054729165722</v>
      </c>
      <c r="P22" s="21">
        <f t="shared" si="3"/>
        <v>45346</v>
      </c>
      <c r="R22" s="18">
        <v>60</v>
      </c>
      <c r="S22" s="17">
        <v>44.72492621429835</v>
      </c>
      <c r="T22" s="21">
        <f t="shared" si="4"/>
        <v>44725</v>
      </c>
      <c r="V22" s="18">
        <v>60</v>
      </c>
      <c r="W22" s="17">
        <v>44.308927625986144</v>
      </c>
      <c r="X22" s="21">
        <f t="shared" si="5"/>
        <v>44309</v>
      </c>
      <c r="Z22" s="18">
        <v>60</v>
      </c>
      <c r="AA22" s="17">
        <v>44.00115349051552</v>
      </c>
      <c r="AB22" s="21">
        <f t="shared" si="6"/>
        <v>44001</v>
      </c>
      <c r="AC22" s="17"/>
    </row>
    <row r="23" spans="2:29">
      <c r="B23" s="14">
        <v>57.5</v>
      </c>
      <c r="C23" s="20">
        <v>47.936632025567732</v>
      </c>
      <c r="D23" s="21">
        <f t="shared" si="0"/>
        <v>47937</v>
      </c>
      <c r="F23" s="18">
        <v>57.5</v>
      </c>
      <c r="G23" s="17">
        <v>47.076808511996106</v>
      </c>
      <c r="H23" s="21">
        <f t="shared" si="1"/>
        <v>47077</v>
      </c>
      <c r="J23" s="18">
        <v>57.5</v>
      </c>
      <c r="K23" s="17">
        <v>46.224105737370991</v>
      </c>
      <c r="L23" s="21">
        <f t="shared" si="2"/>
        <v>46224</v>
      </c>
      <c r="N23" s="18">
        <v>57.5</v>
      </c>
      <c r="O23" s="17">
        <v>45.290203216984843</v>
      </c>
      <c r="P23" s="21">
        <f t="shared" si="3"/>
        <v>45290</v>
      </c>
      <c r="R23" s="18">
        <v>57.5</v>
      </c>
      <c r="S23" s="17">
        <v>44.651485405242404</v>
      </c>
      <c r="T23" s="21">
        <f t="shared" si="4"/>
        <v>44651</v>
      </c>
      <c r="V23" s="18">
        <v>57.5</v>
      </c>
      <c r="W23" s="17">
        <v>44.245431398022184</v>
      </c>
      <c r="X23" s="21">
        <f t="shared" si="5"/>
        <v>44245</v>
      </c>
      <c r="Z23" s="18">
        <v>57.5</v>
      </c>
      <c r="AA23" s="17">
        <v>43.918135428284707</v>
      </c>
      <c r="AB23" s="21">
        <f t="shared" si="6"/>
        <v>43918</v>
      </c>
      <c r="AC23" s="17"/>
    </row>
    <row r="24" spans="2:29">
      <c r="B24" s="14">
        <v>55</v>
      </c>
      <c r="C24" s="20">
        <v>47.745352000089881</v>
      </c>
      <c r="D24" s="21">
        <f t="shared" si="0"/>
        <v>47745</v>
      </c>
      <c r="F24" s="18">
        <v>55</v>
      </c>
      <c r="G24" s="17">
        <v>46.890200869512974</v>
      </c>
      <c r="H24" s="21">
        <f t="shared" si="1"/>
        <v>46890</v>
      </c>
      <c r="J24" s="18">
        <v>55</v>
      </c>
      <c r="K24" s="17">
        <v>46.026297463386179</v>
      </c>
      <c r="L24" s="21">
        <f t="shared" si="2"/>
        <v>46026</v>
      </c>
      <c r="N24" s="18">
        <v>55</v>
      </c>
      <c r="O24" s="17">
        <v>45.105904062765738</v>
      </c>
      <c r="P24" s="21">
        <f t="shared" si="3"/>
        <v>45106</v>
      </c>
      <c r="R24" s="18">
        <v>55</v>
      </c>
      <c r="S24" s="17">
        <v>44.450568414768583</v>
      </c>
      <c r="T24" s="21">
        <f t="shared" si="4"/>
        <v>44451</v>
      </c>
      <c r="V24" s="18">
        <v>55</v>
      </c>
      <c r="W24" s="17">
        <v>44.084685104465336</v>
      </c>
      <c r="X24" s="21">
        <f t="shared" si="5"/>
        <v>44085</v>
      </c>
      <c r="Z24" s="18">
        <v>55</v>
      </c>
      <c r="AA24" s="17">
        <v>43.705484225632887</v>
      </c>
      <c r="AB24" s="21">
        <f t="shared" si="6"/>
        <v>43705</v>
      </c>
      <c r="AC24" s="17"/>
    </row>
    <row r="25" spans="2:29">
      <c r="B25" s="14">
        <v>52.5</v>
      </c>
      <c r="C25" s="20">
        <v>47.674434400835267</v>
      </c>
      <c r="D25" s="21">
        <f t="shared" si="0"/>
        <v>47674</v>
      </c>
      <c r="F25" s="18">
        <v>52.5</v>
      </c>
      <c r="G25" s="17">
        <v>46.822033604932074</v>
      </c>
      <c r="H25" s="21">
        <f t="shared" si="1"/>
        <v>46822</v>
      </c>
      <c r="J25" s="18">
        <v>52.5</v>
      </c>
      <c r="K25" s="17">
        <v>45.949998426326019</v>
      </c>
      <c r="L25" s="21">
        <f t="shared" si="2"/>
        <v>45950</v>
      </c>
      <c r="N25" s="18">
        <v>52.5</v>
      </c>
      <c r="O25" s="17">
        <v>45.036328465494094</v>
      </c>
      <c r="P25" s="21">
        <f t="shared" si="3"/>
        <v>45036</v>
      </c>
      <c r="R25" s="18">
        <v>52.5</v>
      </c>
      <c r="S25" s="17">
        <v>44.370312419930308</v>
      </c>
      <c r="T25" s="21">
        <f t="shared" si="4"/>
        <v>44370</v>
      </c>
      <c r="V25" s="18">
        <v>52.5</v>
      </c>
      <c r="W25" s="17">
        <v>44.037375481587354</v>
      </c>
      <c r="X25" s="21">
        <f t="shared" si="5"/>
        <v>44037</v>
      </c>
      <c r="Z25" s="18">
        <v>52.5</v>
      </c>
      <c r="AA25" s="17">
        <v>43.608108892903651</v>
      </c>
      <c r="AB25" s="21">
        <f t="shared" si="6"/>
        <v>43608</v>
      </c>
      <c r="AC25" s="17"/>
    </row>
    <row r="26" spans="2:29">
      <c r="B26" s="14">
        <v>50</v>
      </c>
      <c r="C26" s="20">
        <v>47.581955663379574</v>
      </c>
      <c r="D26" s="21">
        <f t="shared" si="0"/>
        <v>47582</v>
      </c>
      <c r="F26" s="14">
        <v>50</v>
      </c>
      <c r="G26" s="17">
        <v>46.730430751408093</v>
      </c>
      <c r="H26" s="21">
        <f t="shared" si="1"/>
        <v>46730</v>
      </c>
      <c r="J26" s="14">
        <v>50</v>
      </c>
      <c r="K26" s="17">
        <v>45.859579432918729</v>
      </c>
      <c r="L26" s="21">
        <f t="shared" si="2"/>
        <v>45860</v>
      </c>
      <c r="N26" s="18">
        <v>50</v>
      </c>
      <c r="O26" s="17">
        <v>44.929066895938135</v>
      </c>
      <c r="P26" s="21">
        <f t="shared" si="3"/>
        <v>44929</v>
      </c>
      <c r="R26" s="18">
        <v>50</v>
      </c>
      <c r="S26" s="17">
        <v>44.287430437879443</v>
      </c>
      <c r="T26" s="21">
        <f t="shared" si="4"/>
        <v>44287</v>
      </c>
      <c r="V26" s="18">
        <v>50</v>
      </c>
      <c r="W26" s="17">
        <v>43.943504101829575</v>
      </c>
      <c r="X26" s="21">
        <f t="shared" si="5"/>
        <v>43944</v>
      </c>
      <c r="Z26" s="18">
        <v>50</v>
      </c>
      <c r="AA26" s="17">
        <v>43.482976986301345</v>
      </c>
      <c r="AB26" s="21">
        <f t="shared" si="6"/>
        <v>43483</v>
      </c>
      <c r="AC26" s="17"/>
    </row>
    <row r="27" spans="2:29">
      <c r="B27" s="14">
        <v>47.5</v>
      </c>
      <c r="C27" s="20">
        <v>47.555235680787739</v>
      </c>
      <c r="D27" s="21">
        <f t="shared" si="0"/>
        <v>47555</v>
      </c>
      <c r="F27" s="18">
        <v>47.5</v>
      </c>
      <c r="G27" s="17">
        <v>46.704586652748013</v>
      </c>
      <c r="H27" s="21">
        <f t="shared" si="1"/>
        <v>46705</v>
      </c>
      <c r="J27" s="18">
        <v>47.5</v>
      </c>
      <c r="K27" s="17">
        <v>45.834919194375331</v>
      </c>
      <c r="L27" s="21">
        <f t="shared" si="2"/>
        <v>45835</v>
      </c>
      <c r="N27" s="18">
        <v>47.5</v>
      </c>
      <c r="O27" s="17">
        <v>44.887564081246062</v>
      </c>
      <c r="P27" s="21">
        <f t="shared" si="3"/>
        <v>44888</v>
      </c>
      <c r="R27" s="18">
        <v>47.5</v>
      </c>
      <c r="S27" s="17">
        <v>44.282564882497937</v>
      </c>
      <c r="T27" s="21">
        <f t="shared" si="4"/>
        <v>44283</v>
      </c>
      <c r="V27" s="18">
        <v>47.5</v>
      </c>
      <c r="W27" s="17">
        <v>43.916868100978384</v>
      </c>
      <c r="X27" s="21">
        <f t="shared" si="5"/>
        <v>43917</v>
      </c>
      <c r="Z27" s="18">
        <v>47.5</v>
      </c>
      <c r="AA27" s="17">
        <v>43.429709540642619</v>
      </c>
      <c r="AB27" s="21">
        <f t="shared" si="6"/>
        <v>43430</v>
      </c>
      <c r="AC27" s="17"/>
    </row>
    <row r="28" spans="2:29">
      <c r="B28" s="14">
        <v>45</v>
      </c>
      <c r="C28" s="20">
        <v>47.476727892596514</v>
      </c>
      <c r="D28" s="21">
        <f t="shared" si="0"/>
        <v>47477</v>
      </c>
      <c r="F28" s="18">
        <v>45</v>
      </c>
      <c r="G28" s="17">
        <v>46.62353798193142</v>
      </c>
      <c r="H28" s="21">
        <f t="shared" si="1"/>
        <v>46624</v>
      </c>
      <c r="J28" s="18">
        <v>45</v>
      </c>
      <c r="K28" s="17">
        <v>45.754478891339623</v>
      </c>
      <c r="L28" s="21">
        <f t="shared" si="2"/>
        <v>45754</v>
      </c>
      <c r="N28" s="18">
        <v>45</v>
      </c>
      <c r="O28" s="17">
        <v>44.801708058936399</v>
      </c>
      <c r="P28" s="21">
        <f t="shared" si="3"/>
        <v>44802</v>
      </c>
      <c r="R28" s="18">
        <v>45</v>
      </c>
      <c r="S28" s="17">
        <v>44.194765303873886</v>
      </c>
      <c r="T28" s="21">
        <f t="shared" si="4"/>
        <v>44195</v>
      </c>
      <c r="V28" s="18">
        <v>45</v>
      </c>
      <c r="W28" s="17">
        <v>43.824359290883365</v>
      </c>
      <c r="X28" s="21">
        <f t="shared" si="5"/>
        <v>43824</v>
      </c>
      <c r="Z28" s="18">
        <v>45</v>
      </c>
      <c r="AA28" s="17">
        <v>43.335493910977611</v>
      </c>
      <c r="AB28" s="21">
        <f t="shared" si="6"/>
        <v>43335</v>
      </c>
      <c r="AC28" s="17"/>
    </row>
    <row r="29" spans="2:29">
      <c r="B29" s="14">
        <v>42.5</v>
      </c>
      <c r="C29" s="20">
        <v>47.448463135571203</v>
      </c>
      <c r="D29" s="21">
        <f t="shared" si="0"/>
        <v>47448</v>
      </c>
      <c r="F29" s="18">
        <v>42.5</v>
      </c>
      <c r="G29" s="17">
        <v>46.592856735268157</v>
      </c>
      <c r="H29" s="21">
        <f t="shared" si="1"/>
        <v>46593</v>
      </c>
      <c r="J29" s="18">
        <v>42.5</v>
      </c>
      <c r="K29" s="17">
        <v>45.723982943759729</v>
      </c>
      <c r="L29" s="21">
        <f t="shared" si="2"/>
        <v>45724</v>
      </c>
      <c r="N29" s="18">
        <v>42.5</v>
      </c>
      <c r="O29" s="17">
        <v>44.768021499267341</v>
      </c>
      <c r="P29" s="21">
        <f t="shared" si="3"/>
        <v>44768</v>
      </c>
      <c r="R29" s="18">
        <v>42.5</v>
      </c>
      <c r="S29" s="17">
        <v>44.14596430379089</v>
      </c>
      <c r="T29" s="21">
        <f t="shared" si="4"/>
        <v>44146</v>
      </c>
      <c r="V29" s="18">
        <v>42.5</v>
      </c>
      <c r="W29" s="17">
        <v>43.784998209606528</v>
      </c>
      <c r="X29" s="21">
        <f t="shared" si="5"/>
        <v>43785</v>
      </c>
      <c r="Z29" s="18">
        <v>42.5</v>
      </c>
      <c r="AA29" s="17">
        <v>43.311665791125201</v>
      </c>
      <c r="AB29" s="21">
        <f t="shared" si="6"/>
        <v>43312</v>
      </c>
      <c r="AC29" s="17"/>
    </row>
    <row r="30" spans="2:29">
      <c r="B30" s="14">
        <v>40</v>
      </c>
      <c r="C30" s="20">
        <v>47.312022660143853</v>
      </c>
      <c r="D30" s="21">
        <f t="shared" si="0"/>
        <v>47312</v>
      </c>
      <c r="F30" s="18">
        <v>40</v>
      </c>
      <c r="G30" s="17">
        <v>46.423637481282846</v>
      </c>
      <c r="H30" s="21">
        <f t="shared" si="1"/>
        <v>46424</v>
      </c>
      <c r="J30" s="18">
        <v>40</v>
      </c>
      <c r="K30" s="17">
        <v>45.522441161067533</v>
      </c>
      <c r="L30" s="21">
        <f t="shared" si="2"/>
        <v>45522</v>
      </c>
      <c r="N30" s="18">
        <v>40</v>
      </c>
      <c r="O30" s="17">
        <v>44.519496889671764</v>
      </c>
      <c r="P30" s="21">
        <f t="shared" si="3"/>
        <v>44519</v>
      </c>
      <c r="R30" s="18">
        <v>40</v>
      </c>
      <c r="S30" s="17">
        <v>43.854568594881407</v>
      </c>
      <c r="T30" s="21">
        <f t="shared" si="4"/>
        <v>43855</v>
      </c>
      <c r="V30" s="18">
        <v>40</v>
      </c>
      <c r="W30" s="17">
        <v>43.502074001190955</v>
      </c>
      <c r="X30" s="21">
        <f t="shared" si="5"/>
        <v>43502</v>
      </c>
      <c r="Z30" s="18">
        <v>40</v>
      </c>
      <c r="AA30" s="17">
        <v>43.045770275961935</v>
      </c>
      <c r="AB30" s="21">
        <f t="shared" si="6"/>
        <v>43046</v>
      </c>
      <c r="AC30" s="17"/>
    </row>
    <row r="31" spans="2:29">
      <c r="B31" s="14">
        <v>37.5</v>
      </c>
      <c r="C31" s="20">
        <v>47.290732003999153</v>
      </c>
      <c r="D31" s="21">
        <f t="shared" si="0"/>
        <v>47291</v>
      </c>
      <c r="F31" s="18">
        <v>37.5</v>
      </c>
      <c r="G31" s="17">
        <v>46.404779396456178</v>
      </c>
      <c r="H31" s="21">
        <f t="shared" si="1"/>
        <v>46405</v>
      </c>
      <c r="J31" s="18">
        <v>37.5</v>
      </c>
      <c r="K31" s="17">
        <v>45.503840351629513</v>
      </c>
      <c r="L31" s="21">
        <f t="shared" si="2"/>
        <v>45504</v>
      </c>
      <c r="N31" s="18">
        <v>37.5</v>
      </c>
      <c r="O31" s="17">
        <v>44.501510763551074</v>
      </c>
      <c r="P31" s="21">
        <f t="shared" si="3"/>
        <v>44502</v>
      </c>
      <c r="R31" s="18">
        <v>37.5</v>
      </c>
      <c r="S31" s="17">
        <v>43.808735011641119</v>
      </c>
      <c r="T31" s="21">
        <f t="shared" si="4"/>
        <v>43809</v>
      </c>
      <c r="V31" s="18">
        <v>37.5</v>
      </c>
      <c r="W31" s="17">
        <v>43.450842110795101</v>
      </c>
      <c r="X31" s="21">
        <f t="shared" si="5"/>
        <v>43451</v>
      </c>
      <c r="Z31" s="18">
        <v>37.5</v>
      </c>
      <c r="AA31" s="17">
        <v>43.00129661542227</v>
      </c>
      <c r="AB31" s="21">
        <f t="shared" si="6"/>
        <v>43001</v>
      </c>
      <c r="AC31" s="17"/>
    </row>
    <row r="32" spans="2:29">
      <c r="B32" s="14">
        <v>35</v>
      </c>
      <c r="C32" s="20">
        <v>47.251705311675629</v>
      </c>
      <c r="D32" s="21">
        <f t="shared" si="0"/>
        <v>47252</v>
      </c>
      <c r="F32" s="18">
        <v>35</v>
      </c>
      <c r="G32" s="17">
        <v>46.368943343494749</v>
      </c>
      <c r="H32" s="21">
        <f t="shared" si="1"/>
        <v>46369</v>
      </c>
      <c r="J32" s="18">
        <v>35</v>
      </c>
      <c r="K32" s="17">
        <v>45.467416081965119</v>
      </c>
      <c r="L32" s="21">
        <f t="shared" si="2"/>
        <v>45467</v>
      </c>
      <c r="N32" s="18">
        <v>35</v>
      </c>
      <c r="O32" s="17">
        <v>44.466271870448537</v>
      </c>
      <c r="P32" s="21">
        <f t="shared" si="3"/>
        <v>44466</v>
      </c>
      <c r="R32" s="18">
        <v>35</v>
      </c>
      <c r="S32" s="17">
        <v>43.751648479180446</v>
      </c>
      <c r="T32" s="21">
        <f t="shared" si="4"/>
        <v>43752</v>
      </c>
      <c r="V32" s="18">
        <v>35</v>
      </c>
      <c r="W32" s="17">
        <v>43.372974858331041</v>
      </c>
      <c r="X32" s="21">
        <f t="shared" si="5"/>
        <v>43373</v>
      </c>
      <c r="Z32" s="18">
        <v>35</v>
      </c>
      <c r="AA32" s="17">
        <v>42.91888366525388</v>
      </c>
      <c r="AB32" s="21">
        <f t="shared" si="6"/>
        <v>42919</v>
      </c>
      <c r="AC32" s="17"/>
    </row>
    <row r="33" spans="2:29">
      <c r="B33" s="14">
        <v>32.5</v>
      </c>
      <c r="C33" s="20">
        <v>47.225058152596709</v>
      </c>
      <c r="D33" s="21">
        <f t="shared" si="0"/>
        <v>47225</v>
      </c>
      <c r="F33" s="18">
        <v>32.5</v>
      </c>
      <c r="G33" s="17">
        <v>46.336195621544604</v>
      </c>
      <c r="H33" s="21">
        <f t="shared" si="1"/>
        <v>46336</v>
      </c>
      <c r="J33" s="18">
        <v>32.5</v>
      </c>
      <c r="K33" s="17">
        <v>45.429454829126279</v>
      </c>
      <c r="L33" s="21">
        <f t="shared" si="2"/>
        <v>45429</v>
      </c>
      <c r="N33" s="18">
        <v>32.5</v>
      </c>
      <c r="O33" s="17">
        <v>44.433072373892152</v>
      </c>
      <c r="P33" s="21">
        <f t="shared" si="3"/>
        <v>44433</v>
      </c>
      <c r="R33" s="18">
        <v>32.5</v>
      </c>
      <c r="S33" s="17">
        <v>43.709139194761185</v>
      </c>
      <c r="T33" s="21">
        <f t="shared" si="4"/>
        <v>43709</v>
      </c>
      <c r="V33" s="18">
        <v>32.5</v>
      </c>
      <c r="W33" s="17">
        <v>43.308460927541411</v>
      </c>
      <c r="X33" s="21">
        <f t="shared" si="5"/>
        <v>43308</v>
      </c>
      <c r="Z33" s="18">
        <v>32.5</v>
      </c>
      <c r="AA33" s="17">
        <v>42.848773948023421</v>
      </c>
      <c r="AB33" s="21">
        <f t="shared" si="6"/>
        <v>42849</v>
      </c>
      <c r="AC33" s="17"/>
    </row>
    <row r="34" spans="2:29">
      <c r="B34" s="14">
        <v>30</v>
      </c>
      <c r="C34" s="20">
        <v>47.194987977552969</v>
      </c>
      <c r="D34" s="21">
        <f t="shared" si="0"/>
        <v>47195</v>
      </c>
      <c r="F34" s="18">
        <v>30</v>
      </c>
      <c r="G34" s="17">
        <v>46.291760020226299</v>
      </c>
      <c r="H34" s="21">
        <f t="shared" si="1"/>
        <v>46292</v>
      </c>
      <c r="J34" s="18">
        <v>30</v>
      </c>
      <c r="K34" s="17">
        <v>45.375942909334078</v>
      </c>
      <c r="L34" s="21">
        <f t="shared" si="2"/>
        <v>45376</v>
      </c>
      <c r="N34" s="18">
        <v>30</v>
      </c>
      <c r="O34" s="17">
        <v>44.388551132303405</v>
      </c>
      <c r="P34" s="21">
        <f t="shared" si="3"/>
        <v>44389</v>
      </c>
      <c r="R34" s="18">
        <v>30</v>
      </c>
      <c r="S34" s="17">
        <v>43.68148527185204</v>
      </c>
      <c r="T34" s="21">
        <f t="shared" si="4"/>
        <v>43681</v>
      </c>
      <c r="V34" s="18">
        <v>30</v>
      </c>
      <c r="W34" s="8">
        <v>43.278164867005735</v>
      </c>
      <c r="X34" s="21">
        <f t="shared" si="5"/>
        <v>43278</v>
      </c>
      <c r="Z34" s="18">
        <v>30</v>
      </c>
      <c r="AA34" s="17">
        <v>42.791795422681517</v>
      </c>
      <c r="AB34" s="21">
        <f t="shared" si="6"/>
        <v>42792</v>
      </c>
      <c r="AC34" s="17"/>
    </row>
    <row r="35" spans="2:29">
      <c r="B35" s="14">
        <v>27.5</v>
      </c>
      <c r="C35" s="20">
        <v>47.122392511084101</v>
      </c>
      <c r="D35" s="21">
        <f t="shared" si="0"/>
        <v>47122</v>
      </c>
      <c r="F35" s="18">
        <v>27.5</v>
      </c>
      <c r="G35" s="17">
        <v>46.202602756238726</v>
      </c>
      <c r="H35" s="21">
        <f t="shared" si="1"/>
        <v>46203</v>
      </c>
      <c r="J35" s="18">
        <v>27.5</v>
      </c>
      <c r="K35" s="17">
        <v>45.277805126570364</v>
      </c>
      <c r="L35" s="21">
        <f t="shared" si="2"/>
        <v>45278</v>
      </c>
      <c r="N35" s="18">
        <v>27.5</v>
      </c>
      <c r="O35" s="17">
        <v>44.289340518862787</v>
      </c>
      <c r="P35" s="21">
        <f t="shared" si="3"/>
        <v>44289</v>
      </c>
      <c r="R35" s="18">
        <v>27.5</v>
      </c>
      <c r="S35" s="17">
        <v>43.609861236781931</v>
      </c>
      <c r="T35" s="21">
        <f t="shared" si="4"/>
        <v>43610</v>
      </c>
      <c r="V35" s="18">
        <v>27.5</v>
      </c>
      <c r="W35" s="17">
        <v>43.205108851105564</v>
      </c>
      <c r="X35" s="21">
        <f t="shared" si="5"/>
        <v>43205</v>
      </c>
      <c r="Z35" s="18">
        <v>27.5</v>
      </c>
      <c r="AA35" s="17">
        <v>42.690739024577262</v>
      </c>
      <c r="AB35" s="21">
        <f t="shared" si="6"/>
        <v>42691</v>
      </c>
      <c r="AC35" s="17"/>
    </row>
    <row r="36" spans="2:29">
      <c r="B36" s="14">
        <v>25</v>
      </c>
      <c r="C36" s="20">
        <v>47.013237610354118</v>
      </c>
      <c r="D36" s="21">
        <f t="shared" si="0"/>
        <v>47013</v>
      </c>
      <c r="F36" s="18">
        <v>25</v>
      </c>
      <c r="G36" s="17">
        <v>46.074681573656676</v>
      </c>
      <c r="H36" s="21">
        <f t="shared" si="1"/>
        <v>46075</v>
      </c>
      <c r="J36" s="18">
        <v>25</v>
      </c>
      <c r="K36" s="17">
        <v>45.141456919700708</v>
      </c>
      <c r="L36" s="21">
        <f t="shared" si="2"/>
        <v>45141</v>
      </c>
      <c r="N36" s="18">
        <v>25</v>
      </c>
      <c r="O36" s="17">
        <v>44.136500993172099</v>
      </c>
      <c r="P36" s="21">
        <f t="shared" si="3"/>
        <v>44137</v>
      </c>
      <c r="R36" s="18">
        <v>25</v>
      </c>
      <c r="S36" s="17">
        <v>43.47874160441544</v>
      </c>
      <c r="T36" s="21">
        <f t="shared" si="4"/>
        <v>43479</v>
      </c>
      <c r="V36" s="18">
        <v>25</v>
      </c>
      <c r="W36" s="17">
        <v>43.059512440017031</v>
      </c>
      <c r="X36" s="21">
        <f t="shared" si="5"/>
        <v>43060</v>
      </c>
      <c r="Z36" s="18">
        <v>25</v>
      </c>
      <c r="AA36" s="17">
        <v>42.541783039663251</v>
      </c>
      <c r="AB36" s="21">
        <f t="shared" si="6"/>
        <v>42542</v>
      </c>
      <c r="AC36" s="17"/>
    </row>
    <row r="37" spans="2:29">
      <c r="B37" s="14">
        <v>22.5</v>
      </c>
      <c r="C37" s="20">
        <v>46.893725285847594</v>
      </c>
      <c r="D37" s="21">
        <f t="shared" si="0"/>
        <v>46894</v>
      </c>
      <c r="F37" s="18">
        <v>22.5</v>
      </c>
      <c r="G37" s="17">
        <v>45.936705196695009</v>
      </c>
      <c r="H37" s="21">
        <f t="shared" si="1"/>
        <v>45937</v>
      </c>
      <c r="J37" s="18">
        <v>22.5</v>
      </c>
      <c r="K37" s="17">
        <v>44.995925332512726</v>
      </c>
      <c r="L37" s="21">
        <f t="shared" si="2"/>
        <v>44996</v>
      </c>
      <c r="N37" s="18">
        <v>22.5</v>
      </c>
      <c r="O37" s="17">
        <v>43.965642706703697</v>
      </c>
      <c r="P37" s="21">
        <f t="shared" si="3"/>
        <v>43966</v>
      </c>
      <c r="R37" s="18">
        <v>22.5</v>
      </c>
      <c r="S37" s="17">
        <v>43.323991037257308</v>
      </c>
      <c r="T37" s="21">
        <f t="shared" si="4"/>
        <v>43324</v>
      </c>
      <c r="V37" s="18">
        <v>22.5</v>
      </c>
      <c r="W37" s="17">
        <v>42.878254397467941</v>
      </c>
      <c r="X37" s="21">
        <f t="shared" si="5"/>
        <v>42878</v>
      </c>
      <c r="Z37" s="18">
        <v>22.5</v>
      </c>
      <c r="AA37" s="17">
        <v>42.377068082626664</v>
      </c>
      <c r="AB37" s="21">
        <f t="shared" si="6"/>
        <v>42377</v>
      </c>
      <c r="AC37" s="17"/>
    </row>
    <row r="38" spans="2:29">
      <c r="B38" s="14">
        <v>20</v>
      </c>
      <c r="C38" s="20">
        <v>46.748227335061742</v>
      </c>
      <c r="D38" s="21">
        <f t="shared" si="0"/>
        <v>46748</v>
      </c>
      <c r="F38" s="18">
        <v>20</v>
      </c>
      <c r="G38" s="17">
        <v>45.776487106214709</v>
      </c>
      <c r="H38" s="21">
        <f t="shared" si="1"/>
        <v>45776</v>
      </c>
      <c r="J38" s="18">
        <v>20</v>
      </c>
      <c r="K38" s="17">
        <v>44.830943962901756</v>
      </c>
      <c r="L38" s="21">
        <f t="shared" si="2"/>
        <v>44831</v>
      </c>
      <c r="N38" s="18">
        <v>20</v>
      </c>
      <c r="O38" s="17">
        <v>43.774886132380757</v>
      </c>
      <c r="P38" s="21">
        <f t="shared" si="3"/>
        <v>43775</v>
      </c>
      <c r="R38" s="18">
        <v>20</v>
      </c>
      <c r="S38" s="17">
        <v>43.141730836900336</v>
      </c>
      <c r="T38" s="21">
        <f t="shared" si="4"/>
        <v>43142</v>
      </c>
      <c r="V38" s="18">
        <v>20</v>
      </c>
      <c r="W38" s="17">
        <v>42.67319612093047</v>
      </c>
      <c r="X38" s="21">
        <f t="shared" si="5"/>
        <v>42673</v>
      </c>
      <c r="Z38" s="18">
        <v>20</v>
      </c>
      <c r="AA38" s="17">
        <v>42.187659778600079</v>
      </c>
      <c r="AB38" s="21">
        <f t="shared" si="6"/>
        <v>42188</v>
      </c>
      <c r="AC38" s="17"/>
    </row>
    <row r="39" spans="2:29">
      <c r="B39" s="14">
        <v>17.5</v>
      </c>
      <c r="C39" s="20">
        <v>46.563977220463407</v>
      </c>
      <c r="D39" s="21">
        <f t="shared" si="0"/>
        <v>46564</v>
      </c>
      <c r="F39" s="18">
        <v>17.5</v>
      </c>
      <c r="G39" s="17">
        <v>45.582857426495437</v>
      </c>
      <c r="H39" s="21">
        <f t="shared" si="1"/>
        <v>45583</v>
      </c>
      <c r="J39" s="18">
        <v>17.5</v>
      </c>
      <c r="K39" s="17">
        <v>44.63903870513672</v>
      </c>
      <c r="L39" s="21">
        <f t="shared" si="2"/>
        <v>44639</v>
      </c>
      <c r="N39" s="18">
        <v>17.5</v>
      </c>
      <c r="O39" s="17">
        <v>43.556901482736137</v>
      </c>
      <c r="P39" s="21">
        <f t="shared" si="3"/>
        <v>43557</v>
      </c>
      <c r="R39" s="18">
        <v>17.5</v>
      </c>
      <c r="S39" s="17">
        <v>42.904727812814102</v>
      </c>
      <c r="T39" s="21">
        <f t="shared" si="4"/>
        <v>42905</v>
      </c>
      <c r="V39" s="18">
        <v>17.5</v>
      </c>
      <c r="W39" s="17">
        <v>42.439430937372023</v>
      </c>
      <c r="X39" s="21">
        <f t="shared" si="5"/>
        <v>42439</v>
      </c>
      <c r="Z39" s="18">
        <v>17.5</v>
      </c>
      <c r="AA39" s="17">
        <v>41.953827204595754</v>
      </c>
      <c r="AB39" s="21">
        <f t="shared" si="6"/>
        <v>41954</v>
      </c>
      <c r="AC39" s="17"/>
    </row>
    <row r="40" spans="2:29">
      <c r="B40" s="14">
        <v>15</v>
      </c>
      <c r="C40" s="20">
        <v>46.311918504865503</v>
      </c>
      <c r="D40" s="21">
        <f t="shared" si="0"/>
        <v>46312</v>
      </c>
      <c r="F40" s="18">
        <v>15</v>
      </c>
      <c r="G40" s="17">
        <v>45.32239231085692</v>
      </c>
      <c r="H40" s="21">
        <f t="shared" si="1"/>
        <v>45322</v>
      </c>
      <c r="J40" s="18">
        <v>15</v>
      </c>
      <c r="K40" s="17">
        <v>44.380298011452403</v>
      </c>
      <c r="L40" s="21">
        <f t="shared" si="2"/>
        <v>44380</v>
      </c>
      <c r="N40" s="18">
        <v>15</v>
      </c>
      <c r="O40" s="17">
        <v>43.270710456003869</v>
      </c>
      <c r="P40" s="21">
        <f t="shared" si="3"/>
        <v>43271</v>
      </c>
      <c r="R40" s="18">
        <v>15</v>
      </c>
      <c r="S40" s="17">
        <v>42.588566710621173</v>
      </c>
      <c r="T40" s="21">
        <f t="shared" si="4"/>
        <v>42589</v>
      </c>
      <c r="V40" s="18">
        <v>15</v>
      </c>
      <c r="W40" s="8">
        <v>42.134814179077217</v>
      </c>
      <c r="X40" s="21">
        <f t="shared" si="5"/>
        <v>42135</v>
      </c>
      <c r="Z40" s="18">
        <v>15</v>
      </c>
      <c r="AA40" s="17">
        <v>41.641268354054205</v>
      </c>
      <c r="AB40" s="21">
        <f t="shared" si="6"/>
        <v>41641</v>
      </c>
      <c r="AC40" s="17"/>
    </row>
    <row r="41" spans="2:29">
      <c r="B41" s="14">
        <v>12.5</v>
      </c>
      <c r="C41" s="20">
        <v>46.176030708560866</v>
      </c>
      <c r="D41" s="21">
        <f t="shared" si="0"/>
        <v>46176</v>
      </c>
      <c r="F41" s="18">
        <v>12.5</v>
      </c>
      <c r="G41" s="17">
        <v>45.169764603003401</v>
      </c>
      <c r="H41" s="21">
        <f t="shared" si="1"/>
        <v>45170</v>
      </c>
      <c r="J41" s="18">
        <v>12.5</v>
      </c>
      <c r="K41" s="17">
        <v>44.205311136124173</v>
      </c>
      <c r="L41" s="21">
        <f t="shared" si="2"/>
        <v>44205</v>
      </c>
      <c r="N41" s="18">
        <v>12.5</v>
      </c>
      <c r="O41" s="17">
        <v>43.062244624264174</v>
      </c>
      <c r="P41" s="21">
        <f t="shared" si="3"/>
        <v>43062</v>
      </c>
      <c r="R41" s="18">
        <v>12.5</v>
      </c>
      <c r="S41" s="17">
        <v>42.400646803201589</v>
      </c>
      <c r="T41" s="21">
        <f t="shared" si="4"/>
        <v>42401</v>
      </c>
      <c r="V41" s="18">
        <v>12.5</v>
      </c>
      <c r="W41" s="17">
        <v>41.937540429833604</v>
      </c>
      <c r="X41" s="21">
        <f t="shared" si="5"/>
        <v>41938</v>
      </c>
      <c r="Z41" s="18">
        <v>12.5</v>
      </c>
      <c r="AA41" s="17">
        <v>41.50683496117508</v>
      </c>
      <c r="AB41" s="21">
        <f t="shared" si="6"/>
        <v>41507</v>
      </c>
      <c r="AC41" s="17"/>
    </row>
    <row r="42" spans="2:29">
      <c r="B42" s="14">
        <v>10</v>
      </c>
      <c r="C42" s="20">
        <v>45.736748858648056</v>
      </c>
      <c r="D42" s="21">
        <f t="shared" si="0"/>
        <v>45737</v>
      </c>
      <c r="F42" s="18">
        <v>10</v>
      </c>
      <c r="G42" s="17">
        <v>44.711404988330756</v>
      </c>
      <c r="H42" s="21">
        <f t="shared" si="1"/>
        <v>44711</v>
      </c>
      <c r="J42" s="18">
        <v>10</v>
      </c>
      <c r="K42" s="17">
        <v>43.721183906547054</v>
      </c>
      <c r="L42" s="21">
        <f t="shared" si="2"/>
        <v>43721</v>
      </c>
      <c r="N42" s="18">
        <v>10</v>
      </c>
      <c r="O42" s="17">
        <v>42.545258642342844</v>
      </c>
      <c r="P42" s="21">
        <f t="shared" si="3"/>
        <v>42545</v>
      </c>
      <c r="R42" s="18">
        <v>10</v>
      </c>
      <c r="S42" s="17">
        <v>41.90181762411553</v>
      </c>
      <c r="T42" s="21">
        <f t="shared" si="4"/>
        <v>41902</v>
      </c>
      <c r="V42" s="18">
        <v>10</v>
      </c>
      <c r="W42" s="17">
        <v>41.398438595341645</v>
      </c>
      <c r="X42" s="21">
        <f t="shared" si="5"/>
        <v>41398</v>
      </c>
      <c r="Z42" s="18">
        <v>10</v>
      </c>
      <c r="AA42" s="17">
        <v>41.057269297439873</v>
      </c>
      <c r="AB42" s="21">
        <f t="shared" si="6"/>
        <v>41057</v>
      </c>
      <c r="AC42" s="17"/>
    </row>
    <row r="43" spans="2:29">
      <c r="B43" s="14">
        <v>7.5</v>
      </c>
      <c r="C43" s="20">
        <v>45.465875952374915</v>
      </c>
      <c r="D43" s="21">
        <f t="shared" si="0"/>
        <v>45466</v>
      </c>
      <c r="F43" s="18">
        <v>7.5</v>
      </c>
      <c r="G43" s="17">
        <v>44.415038406056134</v>
      </c>
      <c r="H43" s="21">
        <f t="shared" si="1"/>
        <v>44415</v>
      </c>
      <c r="J43" s="18">
        <v>7.5</v>
      </c>
      <c r="K43" s="17">
        <v>43.374268498947572</v>
      </c>
      <c r="L43" s="21">
        <f t="shared" si="2"/>
        <v>43374</v>
      </c>
      <c r="N43" s="18">
        <v>7.5</v>
      </c>
      <c r="O43" s="17">
        <v>42.136667009788056</v>
      </c>
      <c r="P43" s="21">
        <f t="shared" si="3"/>
        <v>42137</v>
      </c>
      <c r="R43" s="18">
        <v>7.5</v>
      </c>
      <c r="S43" s="17">
        <v>41.565152019800593</v>
      </c>
      <c r="T43" s="21">
        <f t="shared" si="4"/>
        <v>41565</v>
      </c>
      <c r="V43" s="18">
        <v>7.5</v>
      </c>
      <c r="W43" s="17">
        <v>40.920398394503842</v>
      </c>
      <c r="X43" s="21">
        <f t="shared" si="5"/>
        <v>40920</v>
      </c>
      <c r="Z43" s="18">
        <v>7.5</v>
      </c>
      <c r="AA43" s="17">
        <v>40.816045077086649</v>
      </c>
      <c r="AB43" s="21">
        <f t="shared" si="6"/>
        <v>40816</v>
      </c>
      <c r="AC43" s="17"/>
    </row>
    <row r="44" spans="2:29">
      <c r="B44" s="14">
        <v>5</v>
      </c>
      <c r="C44" s="20">
        <v>45.053620106361805</v>
      </c>
      <c r="D44" s="21">
        <f t="shared" si="0"/>
        <v>45054</v>
      </c>
      <c r="F44" s="18">
        <v>5</v>
      </c>
      <c r="G44" s="17">
        <v>43.967533859065064</v>
      </c>
      <c r="H44" s="21">
        <f t="shared" si="1"/>
        <v>43968</v>
      </c>
      <c r="J44" s="18">
        <v>5</v>
      </c>
      <c r="K44" s="17">
        <v>42.850465560685095</v>
      </c>
      <c r="L44" s="21">
        <f t="shared" si="2"/>
        <v>42850</v>
      </c>
      <c r="N44" s="18">
        <v>5</v>
      </c>
      <c r="O44" s="17">
        <v>41.524649698604968</v>
      </c>
      <c r="P44" s="21">
        <f t="shared" si="3"/>
        <v>41525</v>
      </c>
      <c r="R44" s="18">
        <v>5</v>
      </c>
      <c r="S44" s="17">
        <v>41.027203069543809</v>
      </c>
      <c r="T44" s="21">
        <f t="shared" si="4"/>
        <v>41027</v>
      </c>
      <c r="V44" s="18">
        <v>5</v>
      </c>
      <c r="W44" s="17">
        <v>40.597295591120805</v>
      </c>
      <c r="X44" s="21">
        <f t="shared" si="5"/>
        <v>40597</v>
      </c>
      <c r="Z44" s="18">
        <v>5</v>
      </c>
      <c r="AA44" s="17">
        <v>40.473664565951324</v>
      </c>
      <c r="AB44" s="21">
        <f t="shared" si="6"/>
        <v>40474</v>
      </c>
      <c r="AC44" s="17"/>
    </row>
    <row r="45" spans="2:29">
      <c r="B45" s="14">
        <v>2.5</v>
      </c>
      <c r="C45" s="20">
        <v>43.99167624622352</v>
      </c>
      <c r="D45" s="21">
        <f t="shared" si="0"/>
        <v>43992</v>
      </c>
      <c r="F45" s="18">
        <v>2.5</v>
      </c>
      <c r="G45" s="17">
        <v>42.984420718129499</v>
      </c>
      <c r="H45" s="21">
        <f t="shared" si="1"/>
        <v>42984</v>
      </c>
      <c r="J45" s="18">
        <v>2.5</v>
      </c>
      <c r="K45" s="17">
        <v>41.923008671222156</v>
      </c>
      <c r="L45" s="21">
        <f t="shared" si="2"/>
        <v>41923</v>
      </c>
      <c r="N45" s="18">
        <v>2.5</v>
      </c>
      <c r="O45" s="17">
        <v>41.178732951830902</v>
      </c>
      <c r="P45" s="21">
        <f t="shared" si="3"/>
        <v>41179</v>
      </c>
      <c r="R45" s="18">
        <v>2.5</v>
      </c>
      <c r="S45" s="17">
        <v>40.972651755118989</v>
      </c>
      <c r="T45" s="21">
        <f t="shared" si="4"/>
        <v>40973</v>
      </c>
      <c r="V45" s="18">
        <v>2.5</v>
      </c>
      <c r="W45" s="8">
        <v>40.601732190971774</v>
      </c>
      <c r="X45" s="21">
        <f t="shared" si="5"/>
        <v>40602</v>
      </c>
      <c r="Z45" s="18">
        <v>2.5</v>
      </c>
      <c r="AA45" s="17">
        <v>40.489604768476511</v>
      </c>
      <c r="AB45" s="21">
        <f t="shared" si="6"/>
        <v>40490</v>
      </c>
      <c r="AC45" s="17"/>
    </row>
    <row r="46" spans="2:29">
      <c r="B46" s="14">
        <v>0</v>
      </c>
      <c r="C46" s="3">
        <v>39</v>
      </c>
      <c r="D46" s="21">
        <f t="shared" si="0"/>
        <v>39000</v>
      </c>
      <c r="F46" s="18">
        <v>0</v>
      </c>
      <c r="G46" s="3">
        <v>39</v>
      </c>
      <c r="H46" s="21">
        <f t="shared" si="1"/>
        <v>39000</v>
      </c>
      <c r="J46" s="18">
        <v>0</v>
      </c>
      <c r="K46" s="3">
        <v>39</v>
      </c>
      <c r="L46" s="21">
        <f t="shared" si="2"/>
        <v>39000</v>
      </c>
      <c r="N46" s="18">
        <v>0</v>
      </c>
      <c r="O46" s="3">
        <v>39</v>
      </c>
      <c r="P46" s="21">
        <f t="shared" si="3"/>
        <v>39000</v>
      </c>
      <c r="R46" s="18">
        <v>0</v>
      </c>
      <c r="S46" s="3">
        <v>39</v>
      </c>
      <c r="T46" s="21">
        <f t="shared" si="4"/>
        <v>39000</v>
      </c>
      <c r="V46" s="18">
        <v>0</v>
      </c>
      <c r="W46" s="3">
        <v>39</v>
      </c>
      <c r="X46" s="21">
        <f t="shared" si="5"/>
        <v>39000</v>
      </c>
      <c r="Z46" s="18">
        <v>0</v>
      </c>
      <c r="AA46" s="3">
        <v>39</v>
      </c>
      <c r="AB46" s="21">
        <f t="shared" si="6"/>
        <v>39000</v>
      </c>
      <c r="AC46" s="17"/>
    </row>
  </sheetData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6"/>
  <sheetViews>
    <sheetView topLeftCell="F1" zoomScaleNormal="100" workbookViewId="0">
      <selection activeCell="C7" sqref="C7"/>
    </sheetView>
  </sheetViews>
  <sheetFormatPr defaultRowHeight="15.75"/>
  <cols>
    <col min="1" max="1" width="16" style="22" customWidth="1"/>
    <col min="2" max="3" width="9" style="26"/>
    <col min="4" max="4" width="9.625" style="24" bestFit="1" customWidth="1"/>
    <col min="5" max="5" width="9" style="24"/>
    <col min="6" max="6" width="9" style="26"/>
    <col min="7" max="7" width="9" style="25"/>
    <col min="8" max="10" width="9" style="26"/>
    <col min="11" max="11" width="9" style="25"/>
    <col min="12" max="14" width="9" style="26"/>
    <col min="15" max="15" width="9" style="25"/>
    <col min="16" max="18" width="9" style="26"/>
    <col min="19" max="19" width="9" style="25"/>
    <col min="20" max="22" width="9" style="26"/>
    <col min="23" max="23" width="9" style="25"/>
    <col min="24" max="26" width="9" style="26"/>
    <col min="27" max="27" width="9" style="25"/>
    <col min="28" max="28" width="9" style="26"/>
    <col min="29" max="16384" width="9" style="22"/>
  </cols>
  <sheetData>
    <row r="1" spans="1:29">
      <c r="A1" s="22" t="s">
        <v>0</v>
      </c>
      <c r="B1" s="23">
        <v>3</v>
      </c>
      <c r="C1" s="23" t="s">
        <v>50</v>
      </c>
      <c r="F1" s="23">
        <v>5</v>
      </c>
      <c r="G1" s="25" t="s">
        <v>59</v>
      </c>
      <c r="H1" s="23"/>
      <c r="I1" s="23"/>
      <c r="J1" s="23">
        <v>7</v>
      </c>
      <c r="K1" s="25" t="s">
        <v>27</v>
      </c>
      <c r="L1" s="23"/>
      <c r="M1" s="23"/>
      <c r="N1" s="23">
        <v>9</v>
      </c>
      <c r="O1" s="25" t="s">
        <v>60</v>
      </c>
      <c r="P1" s="23"/>
      <c r="Q1" s="23"/>
      <c r="R1" s="23">
        <v>11.2</v>
      </c>
      <c r="S1" s="25" t="s">
        <v>26</v>
      </c>
      <c r="T1" s="23"/>
      <c r="U1" s="23"/>
      <c r="V1" s="23">
        <v>13</v>
      </c>
      <c r="W1" s="25" t="s">
        <v>61</v>
      </c>
      <c r="X1" s="23"/>
      <c r="Y1" s="23"/>
      <c r="Z1" s="23">
        <v>15</v>
      </c>
      <c r="AA1" s="25" t="s">
        <v>29</v>
      </c>
    </row>
    <row r="2" spans="1:29">
      <c r="A2" s="22" t="s">
        <v>53</v>
      </c>
      <c r="B2" s="23">
        <f>B1/7.8*10.4</f>
        <v>4</v>
      </c>
      <c r="C2" s="23" t="s">
        <v>5</v>
      </c>
      <c r="F2" s="23">
        <f>F1/7.8*10.4</f>
        <v>6.6666666666666679</v>
      </c>
      <c r="G2" s="25" t="s">
        <v>32</v>
      </c>
      <c r="H2" s="23"/>
      <c r="I2" s="23"/>
      <c r="J2" s="23">
        <f>J1/7.8*10.4</f>
        <v>9.3333333333333339</v>
      </c>
      <c r="K2" s="25" t="s">
        <v>31</v>
      </c>
      <c r="L2" s="23"/>
      <c r="M2" s="23"/>
      <c r="N2" s="23">
        <f>N1/7.8*10.4</f>
        <v>12.000000000000002</v>
      </c>
      <c r="O2" s="25" t="s">
        <v>30</v>
      </c>
      <c r="P2" s="23"/>
      <c r="Q2" s="23"/>
      <c r="R2" s="23">
        <f>R1/7.8*10.4</f>
        <v>14.933333333333334</v>
      </c>
      <c r="S2" s="25" t="s">
        <v>56</v>
      </c>
      <c r="T2" s="23"/>
      <c r="U2" s="23"/>
      <c r="V2" s="23"/>
      <c r="X2" s="23"/>
      <c r="Y2" s="23"/>
      <c r="Z2" s="23"/>
    </row>
    <row r="3" spans="1:29" s="14" customFormat="1">
      <c r="A3" s="33" t="s">
        <v>72</v>
      </c>
      <c r="B3" s="34">
        <f>B1/7.8*13</f>
        <v>5</v>
      </c>
      <c r="C3" s="34" t="s">
        <v>67</v>
      </c>
      <c r="D3" s="35"/>
      <c r="E3" s="36"/>
      <c r="F3" s="34">
        <f>F1/7.8*13</f>
        <v>8.3333333333333339</v>
      </c>
      <c r="G3" s="36" t="s">
        <v>68</v>
      </c>
      <c r="H3" s="34"/>
      <c r="I3" s="36"/>
      <c r="J3" s="34">
        <f>J1/7.8*13</f>
        <v>11.666666666666668</v>
      </c>
      <c r="K3" s="36" t="s">
        <v>69</v>
      </c>
      <c r="L3" s="34"/>
      <c r="M3" s="36"/>
      <c r="N3" s="34">
        <f>N1/7.8*13</f>
        <v>15.000000000000002</v>
      </c>
      <c r="O3" s="36" t="s">
        <v>70</v>
      </c>
      <c r="P3" s="34"/>
      <c r="Q3" s="36"/>
      <c r="R3" s="34">
        <f>R1/7.8*13</f>
        <v>18.666666666666668</v>
      </c>
      <c r="S3" s="36" t="s">
        <v>71</v>
      </c>
      <c r="T3" s="34"/>
      <c r="U3" s="36"/>
      <c r="V3" s="34"/>
      <c r="W3" s="36"/>
      <c r="X3" s="34"/>
      <c r="Y3" s="36"/>
      <c r="Z3" s="34"/>
      <c r="AA3" s="36"/>
      <c r="AB3" s="37"/>
    </row>
    <row r="4" spans="1:29" ht="16.5">
      <c r="A4" s="22" t="s">
        <v>66</v>
      </c>
      <c r="B4" s="13" t="s">
        <v>47</v>
      </c>
      <c r="C4" s="27">
        <v>-0.35</v>
      </c>
      <c r="D4" s="27"/>
      <c r="E4" s="27"/>
      <c r="F4" s="27"/>
      <c r="G4" s="27">
        <v>-0.55000000000000004</v>
      </c>
      <c r="H4" s="27"/>
      <c r="I4" s="27"/>
      <c r="J4" s="27"/>
      <c r="K4" s="27">
        <v>-0.75</v>
      </c>
      <c r="L4" s="27"/>
      <c r="M4" s="27"/>
      <c r="N4" s="27"/>
      <c r="O4" s="27">
        <v>-0.95</v>
      </c>
      <c r="P4" s="27"/>
      <c r="Q4" s="27"/>
      <c r="R4" s="27"/>
      <c r="S4" s="27">
        <v>-1.1499999999999999</v>
      </c>
      <c r="T4" s="27"/>
      <c r="U4" s="27"/>
      <c r="V4" s="27"/>
      <c r="W4" s="27">
        <v>-1.1499999999999999</v>
      </c>
      <c r="X4" s="27"/>
      <c r="Y4" s="27"/>
      <c r="Z4" s="27"/>
      <c r="AA4" s="27">
        <v>-1.1499999999999999</v>
      </c>
      <c r="AB4" s="27"/>
      <c r="AC4" s="28"/>
    </row>
    <row r="5" spans="1:29">
      <c r="B5" s="24" t="s">
        <v>62</v>
      </c>
      <c r="C5" s="26" t="s">
        <v>63</v>
      </c>
      <c r="D5" s="24" t="s">
        <v>63</v>
      </c>
      <c r="F5" s="24" t="s">
        <v>62</v>
      </c>
      <c r="G5" s="25" t="s">
        <v>63</v>
      </c>
      <c r="H5" s="24" t="s">
        <v>63</v>
      </c>
      <c r="I5" s="24"/>
      <c r="J5" s="24" t="s">
        <v>62</v>
      </c>
      <c r="K5" s="25" t="s">
        <v>63</v>
      </c>
      <c r="L5" s="24" t="s">
        <v>63</v>
      </c>
      <c r="M5" s="24"/>
      <c r="N5" s="24" t="s">
        <v>62</v>
      </c>
      <c r="O5" s="25" t="s">
        <v>63</v>
      </c>
      <c r="P5" s="24" t="s">
        <v>63</v>
      </c>
      <c r="Q5" s="24"/>
      <c r="R5" s="24" t="s">
        <v>62</v>
      </c>
      <c r="S5" s="25" t="s">
        <v>63</v>
      </c>
      <c r="T5" s="24" t="s">
        <v>63</v>
      </c>
      <c r="U5" s="24"/>
      <c r="V5" s="24" t="s">
        <v>62</v>
      </c>
      <c r="W5" s="25" t="s">
        <v>63</v>
      </c>
      <c r="X5" s="24" t="s">
        <v>63</v>
      </c>
      <c r="Y5" s="24"/>
      <c r="Z5" s="24" t="s">
        <v>62</v>
      </c>
      <c r="AA5" s="25" t="s">
        <v>63</v>
      </c>
      <c r="AB5" s="24" t="s">
        <v>63</v>
      </c>
      <c r="AC5" s="26"/>
    </row>
    <row r="6" spans="1:29" ht="16.5">
      <c r="A6" s="13" t="s">
        <v>64</v>
      </c>
      <c r="B6" s="22">
        <v>100</v>
      </c>
      <c r="C6" s="29">
        <v>54.404999999999994</v>
      </c>
      <c r="D6" s="30">
        <f>ROUND(C6*1000, 0)</f>
        <v>54405</v>
      </c>
      <c r="E6" s="17"/>
      <c r="F6" s="26">
        <v>100</v>
      </c>
      <c r="G6" s="25">
        <v>54.404999999999994</v>
      </c>
      <c r="H6" s="30">
        <f>ROUND(G6*1000, 0)</f>
        <v>54405</v>
      </c>
      <c r="I6" s="17"/>
      <c r="J6" s="26">
        <v>100</v>
      </c>
      <c r="K6" s="25">
        <v>54.404999999999994</v>
      </c>
      <c r="L6" s="30">
        <f>ROUND(K6*1000, 0)</f>
        <v>54405</v>
      </c>
      <c r="M6" s="17"/>
      <c r="N6" s="26">
        <v>100</v>
      </c>
      <c r="O6" s="25">
        <v>54.404999999999994</v>
      </c>
      <c r="P6" s="30">
        <f>ROUND(O6*1000, 0)</f>
        <v>54405</v>
      </c>
      <c r="Q6" s="17"/>
      <c r="R6" s="26">
        <v>100</v>
      </c>
      <c r="S6" s="25">
        <v>54.404999999999994</v>
      </c>
      <c r="T6" s="30">
        <f>ROUND(S6*1000, 0)</f>
        <v>54405</v>
      </c>
      <c r="U6" s="17"/>
      <c r="V6" s="26">
        <v>100</v>
      </c>
      <c r="W6" s="25">
        <v>54.404999999999994</v>
      </c>
      <c r="X6" s="30">
        <f>ROUND(W6*1000, 0)</f>
        <v>54405</v>
      </c>
      <c r="Y6" s="17"/>
      <c r="Z6" s="26">
        <v>100</v>
      </c>
      <c r="AA6" s="25">
        <v>54.404999999999994</v>
      </c>
      <c r="AB6" s="30">
        <f>ROUND(AA6*1000, 0)</f>
        <v>54405</v>
      </c>
      <c r="AC6" s="17"/>
    </row>
    <row r="7" spans="1:29">
      <c r="A7" s="26">
        <v>40</v>
      </c>
      <c r="B7" s="22">
        <v>97.5</v>
      </c>
      <c r="C7" s="29">
        <v>51.304735577483044</v>
      </c>
      <c r="D7" s="30">
        <f t="shared" ref="D7:D46" si="0">ROUND(C7*1000, 0)</f>
        <v>51305</v>
      </c>
      <c r="E7" s="17"/>
      <c r="F7" s="26">
        <v>97.5</v>
      </c>
      <c r="G7" s="25">
        <v>50.565909011157139</v>
      </c>
      <c r="H7" s="30">
        <f t="shared" ref="H7:H46" si="1">ROUND(G7*1000, 0)</f>
        <v>50566</v>
      </c>
      <c r="I7" s="17"/>
      <c r="J7" s="26">
        <v>97.5</v>
      </c>
      <c r="K7" s="25">
        <v>49.820459647779899</v>
      </c>
      <c r="L7" s="30">
        <f t="shared" ref="L7:L46" si="2">ROUND(K7*1000, 0)</f>
        <v>49820</v>
      </c>
      <c r="M7" s="17"/>
      <c r="N7" s="26">
        <v>97.5</v>
      </c>
      <c r="O7" s="25">
        <v>49.062970321447395</v>
      </c>
      <c r="P7" s="30">
        <f t="shared" ref="P7:P46" si="3">ROUND(O7*1000, 0)</f>
        <v>49063</v>
      </c>
      <c r="Q7" s="17"/>
      <c r="R7" s="26">
        <v>97.5</v>
      </c>
      <c r="S7" s="25">
        <v>48.389605834464703</v>
      </c>
      <c r="T7" s="30">
        <f t="shared" ref="T7:T46" si="4">ROUND(S7*1000, 0)</f>
        <v>48390</v>
      </c>
      <c r="U7" s="17"/>
      <c r="V7" s="26">
        <v>97.5</v>
      </c>
      <c r="W7" s="25">
        <v>48.013164475388599</v>
      </c>
      <c r="X7" s="30">
        <f t="shared" ref="X7:X46" si="5">ROUND(W7*1000, 0)</f>
        <v>48013</v>
      </c>
      <c r="Y7" s="17"/>
      <c r="Z7" s="26">
        <v>97.5</v>
      </c>
      <c r="AA7" s="25">
        <v>47.607894769177477</v>
      </c>
      <c r="AB7" s="30">
        <f t="shared" ref="AB7:AB46" si="6">ROUND(AA7*1000, 0)</f>
        <v>47608</v>
      </c>
      <c r="AC7" s="17"/>
    </row>
    <row r="8" spans="1:29">
      <c r="A8" s="26"/>
      <c r="B8" s="22">
        <v>95</v>
      </c>
      <c r="C8" s="29">
        <v>50.694590427351599</v>
      </c>
      <c r="D8" s="30">
        <f t="shared" si="0"/>
        <v>50695</v>
      </c>
      <c r="E8" s="17"/>
      <c r="F8" s="26">
        <v>95</v>
      </c>
      <c r="G8" s="25">
        <v>49.882461148777075</v>
      </c>
      <c r="H8" s="30">
        <f t="shared" si="1"/>
        <v>49882</v>
      </c>
      <c r="I8" s="17"/>
      <c r="J8" s="26">
        <v>95</v>
      </c>
      <c r="K8" s="25">
        <v>49.042834469754645</v>
      </c>
      <c r="L8" s="30">
        <f t="shared" si="2"/>
        <v>49043</v>
      </c>
      <c r="M8" s="17"/>
      <c r="N8" s="26">
        <v>95</v>
      </c>
      <c r="O8" s="25">
        <v>48.199456842049329</v>
      </c>
      <c r="P8" s="30">
        <f t="shared" si="3"/>
        <v>48199</v>
      </c>
      <c r="Q8" s="17"/>
      <c r="R8" s="26">
        <v>95</v>
      </c>
      <c r="S8" s="25">
        <v>47.524586797369295</v>
      </c>
      <c r="T8" s="30">
        <f t="shared" si="4"/>
        <v>47525</v>
      </c>
      <c r="U8" s="17"/>
      <c r="V8" s="26">
        <v>95</v>
      </c>
      <c r="W8" s="25">
        <v>47.020339053642857</v>
      </c>
      <c r="X8" s="30">
        <f t="shared" si="5"/>
        <v>47020</v>
      </c>
      <c r="Y8" s="17"/>
      <c r="Z8" s="26">
        <v>95</v>
      </c>
      <c r="AA8" s="25">
        <v>46.545487450057799</v>
      </c>
      <c r="AB8" s="30">
        <f t="shared" si="6"/>
        <v>46545</v>
      </c>
      <c r="AC8" s="17"/>
    </row>
    <row r="9" spans="1:29" ht="16.5">
      <c r="A9" s="13" t="s">
        <v>65</v>
      </c>
      <c r="B9" s="22">
        <v>92.5</v>
      </c>
      <c r="C9" s="29">
        <v>50.483345998310014</v>
      </c>
      <c r="D9" s="30">
        <f t="shared" si="0"/>
        <v>50483</v>
      </c>
      <c r="E9" s="17"/>
      <c r="F9" s="26">
        <v>92.5</v>
      </c>
      <c r="G9" s="25">
        <v>49.679283897314981</v>
      </c>
      <c r="H9" s="30">
        <f t="shared" si="1"/>
        <v>49679</v>
      </c>
      <c r="I9" s="17"/>
      <c r="J9" s="26">
        <v>92.5</v>
      </c>
      <c r="K9" s="25">
        <v>48.833137214548444</v>
      </c>
      <c r="L9" s="30">
        <f t="shared" si="2"/>
        <v>48833</v>
      </c>
      <c r="M9" s="17"/>
      <c r="N9" s="26">
        <v>92.5</v>
      </c>
      <c r="O9" s="25">
        <v>47.99524291323236</v>
      </c>
      <c r="P9" s="30">
        <f t="shared" si="3"/>
        <v>47995</v>
      </c>
      <c r="Q9" s="17"/>
      <c r="R9" s="26">
        <v>92.5</v>
      </c>
      <c r="S9" s="25">
        <v>47.388094181924707</v>
      </c>
      <c r="T9" s="30">
        <f t="shared" si="4"/>
        <v>47388</v>
      </c>
      <c r="U9" s="17"/>
      <c r="V9" s="26">
        <v>92.5</v>
      </c>
      <c r="W9" s="25">
        <v>46.823556561189108</v>
      </c>
      <c r="X9" s="30">
        <f t="shared" si="5"/>
        <v>46824</v>
      </c>
      <c r="Y9" s="17"/>
      <c r="Z9" s="26">
        <v>92.5</v>
      </c>
      <c r="AA9" s="25">
        <v>46.353852600410065</v>
      </c>
      <c r="AB9" s="30">
        <f t="shared" si="6"/>
        <v>46354</v>
      </c>
      <c r="AC9" s="17"/>
    </row>
    <row r="10" spans="1:29">
      <c r="A10" s="32">
        <v>1.1000000000000001</v>
      </c>
      <c r="B10" s="22">
        <v>90</v>
      </c>
      <c r="C10" s="29">
        <v>50.269182418948112</v>
      </c>
      <c r="D10" s="30">
        <f t="shared" si="0"/>
        <v>50269</v>
      </c>
      <c r="E10" s="17"/>
      <c r="F10" s="26">
        <v>90</v>
      </c>
      <c r="G10" s="25">
        <v>49.45816425734656</v>
      </c>
      <c r="H10" s="30">
        <f t="shared" si="1"/>
        <v>49458</v>
      </c>
      <c r="I10" s="17"/>
      <c r="J10" s="26">
        <v>90</v>
      </c>
      <c r="K10" s="25">
        <v>48.616345245037266</v>
      </c>
      <c r="L10" s="30">
        <f t="shared" si="2"/>
        <v>48616</v>
      </c>
      <c r="M10" s="17"/>
      <c r="N10" s="26">
        <v>90</v>
      </c>
      <c r="O10" s="25">
        <v>47.79276990533846</v>
      </c>
      <c r="P10" s="30">
        <f t="shared" si="3"/>
        <v>47793</v>
      </c>
      <c r="Q10" s="17"/>
      <c r="R10" s="26">
        <v>90</v>
      </c>
      <c r="S10" s="25">
        <v>47.18377610580896</v>
      </c>
      <c r="T10" s="30">
        <f t="shared" si="4"/>
        <v>47184</v>
      </c>
      <c r="U10" s="17"/>
      <c r="V10" s="26">
        <v>90</v>
      </c>
      <c r="W10" s="25">
        <v>46.619855735804499</v>
      </c>
      <c r="X10" s="30">
        <f t="shared" si="5"/>
        <v>46620</v>
      </c>
      <c r="Y10" s="17"/>
      <c r="Z10" s="26">
        <v>90</v>
      </c>
      <c r="AA10" s="25">
        <v>46.167330642561112</v>
      </c>
      <c r="AB10" s="30">
        <f t="shared" si="6"/>
        <v>46167</v>
      </c>
      <c r="AC10" s="17"/>
    </row>
    <row r="11" spans="1:29">
      <c r="B11" s="22">
        <v>87.5</v>
      </c>
      <c r="C11" s="29">
        <v>50.088031901053952</v>
      </c>
      <c r="D11" s="30">
        <f t="shared" si="0"/>
        <v>50088</v>
      </c>
      <c r="E11" s="17"/>
      <c r="F11" s="26">
        <v>87.5</v>
      </c>
      <c r="G11" s="25">
        <v>49.256987900166465</v>
      </c>
      <c r="H11" s="30">
        <f t="shared" si="1"/>
        <v>49257</v>
      </c>
      <c r="I11" s="17"/>
      <c r="J11" s="26">
        <v>87.5</v>
      </c>
      <c r="K11" s="25">
        <v>48.429237811936893</v>
      </c>
      <c r="L11" s="30">
        <f t="shared" si="2"/>
        <v>48429</v>
      </c>
      <c r="M11" s="17"/>
      <c r="N11" s="26">
        <v>87.5</v>
      </c>
      <c r="O11" s="25">
        <v>47.627176150302532</v>
      </c>
      <c r="P11" s="30">
        <f t="shared" si="3"/>
        <v>47627</v>
      </c>
      <c r="Q11" s="17"/>
      <c r="R11" s="26">
        <v>87.5</v>
      </c>
      <c r="S11" s="25">
        <v>46.950380779522959</v>
      </c>
      <c r="T11" s="30">
        <f t="shared" si="4"/>
        <v>46950</v>
      </c>
      <c r="U11" s="17"/>
      <c r="V11" s="26">
        <v>87.5</v>
      </c>
      <c r="W11" s="25">
        <v>46.446861479347348</v>
      </c>
      <c r="X11" s="30">
        <f t="shared" si="5"/>
        <v>46447</v>
      </c>
      <c r="Y11" s="17"/>
      <c r="Z11" s="26">
        <v>87.5</v>
      </c>
      <c r="AA11" s="25">
        <v>46.023334385239366</v>
      </c>
      <c r="AB11" s="30">
        <f t="shared" si="6"/>
        <v>46023</v>
      </c>
      <c r="AC11" s="17"/>
    </row>
    <row r="12" spans="1:29">
      <c r="B12" s="22">
        <v>85</v>
      </c>
      <c r="C12" s="29">
        <v>49.897331901388547</v>
      </c>
      <c r="D12" s="30">
        <f t="shared" si="0"/>
        <v>49897</v>
      </c>
      <c r="E12" s="17"/>
      <c r="F12" s="26">
        <v>85</v>
      </c>
      <c r="G12" s="25">
        <v>49.050553469066408</v>
      </c>
      <c r="H12" s="30">
        <f t="shared" si="1"/>
        <v>49051</v>
      </c>
      <c r="I12" s="17"/>
      <c r="J12" s="26">
        <v>85</v>
      </c>
      <c r="K12" s="25">
        <v>48.235260040287933</v>
      </c>
      <c r="L12" s="30">
        <f t="shared" si="2"/>
        <v>48235</v>
      </c>
      <c r="M12" s="17"/>
      <c r="N12" s="26">
        <v>85</v>
      </c>
      <c r="O12" s="25">
        <v>47.448068433119211</v>
      </c>
      <c r="P12" s="30">
        <f t="shared" si="3"/>
        <v>47448</v>
      </c>
      <c r="Q12" s="17"/>
      <c r="R12" s="26">
        <v>85</v>
      </c>
      <c r="S12" s="25">
        <v>46.713239138651886</v>
      </c>
      <c r="T12" s="30">
        <f t="shared" si="4"/>
        <v>46713</v>
      </c>
      <c r="U12" s="17"/>
      <c r="V12" s="26">
        <v>85</v>
      </c>
      <c r="W12" s="25">
        <v>46.272050446018241</v>
      </c>
      <c r="X12" s="30">
        <f t="shared" si="5"/>
        <v>46272</v>
      </c>
      <c r="Y12" s="17"/>
      <c r="Z12" s="26">
        <v>85</v>
      </c>
      <c r="AA12" s="25">
        <v>45.865897948982088</v>
      </c>
      <c r="AB12" s="30">
        <f t="shared" si="6"/>
        <v>45866</v>
      </c>
      <c r="AC12" s="17"/>
    </row>
    <row r="13" spans="1:29">
      <c r="B13" s="22">
        <v>82.5</v>
      </c>
      <c r="C13" s="29">
        <v>49.709625645199587</v>
      </c>
      <c r="D13" s="30">
        <f t="shared" si="0"/>
        <v>49710</v>
      </c>
      <c r="E13" s="17"/>
      <c r="F13" s="26">
        <v>82.5</v>
      </c>
      <c r="G13" s="25">
        <v>48.871393927534292</v>
      </c>
      <c r="H13" s="30">
        <f t="shared" si="1"/>
        <v>48871</v>
      </c>
      <c r="I13" s="17"/>
      <c r="J13" s="26">
        <v>82.5</v>
      </c>
      <c r="K13" s="25">
        <v>48.0586683605693</v>
      </c>
      <c r="L13" s="30">
        <f t="shared" si="2"/>
        <v>48059</v>
      </c>
      <c r="M13" s="17"/>
      <c r="N13" s="26">
        <v>82.5</v>
      </c>
      <c r="O13" s="25">
        <v>47.250906703873163</v>
      </c>
      <c r="P13" s="30">
        <f t="shared" si="3"/>
        <v>47251</v>
      </c>
      <c r="Q13" s="17"/>
      <c r="R13" s="26">
        <v>82.5</v>
      </c>
      <c r="S13" s="25">
        <v>46.519978358198152</v>
      </c>
      <c r="T13" s="30">
        <f t="shared" si="4"/>
        <v>46520</v>
      </c>
      <c r="U13" s="17"/>
      <c r="V13" s="26">
        <v>82.5</v>
      </c>
      <c r="W13" s="25">
        <v>46.155591805954941</v>
      </c>
      <c r="X13" s="30">
        <f t="shared" si="5"/>
        <v>46156</v>
      </c>
      <c r="Y13" s="17"/>
      <c r="Z13" s="26">
        <v>82.5</v>
      </c>
      <c r="AA13" s="25">
        <v>45.679638390513567</v>
      </c>
      <c r="AB13" s="30">
        <f t="shared" si="6"/>
        <v>45680</v>
      </c>
      <c r="AC13" s="17"/>
    </row>
    <row r="14" spans="1:29">
      <c r="B14" s="22">
        <v>80</v>
      </c>
      <c r="C14" s="29">
        <v>49.513944559243996</v>
      </c>
      <c r="D14" s="30">
        <f t="shared" si="0"/>
        <v>49514</v>
      </c>
      <c r="E14" s="17"/>
      <c r="F14" s="26">
        <v>80</v>
      </c>
      <c r="G14" s="25">
        <v>48.684259556235553</v>
      </c>
      <c r="H14" s="30">
        <f t="shared" si="1"/>
        <v>48684</v>
      </c>
      <c r="I14" s="17"/>
      <c r="J14" s="26">
        <v>80</v>
      </c>
      <c r="K14" s="25">
        <v>47.874101851084056</v>
      </c>
      <c r="L14" s="30">
        <f t="shared" si="2"/>
        <v>47874</v>
      </c>
      <c r="M14" s="17"/>
      <c r="N14" s="26">
        <v>80</v>
      </c>
      <c r="O14" s="25">
        <v>47.045770144860505</v>
      </c>
      <c r="P14" s="30">
        <f t="shared" si="3"/>
        <v>47046</v>
      </c>
      <c r="Q14" s="17"/>
      <c r="R14" s="26">
        <v>80</v>
      </c>
      <c r="S14" s="25">
        <v>46.320577295808867</v>
      </c>
      <c r="T14" s="30">
        <f t="shared" si="4"/>
        <v>46321</v>
      </c>
      <c r="U14" s="17"/>
      <c r="V14" s="26">
        <v>80</v>
      </c>
      <c r="W14" s="25">
        <v>46.040493391396197</v>
      </c>
      <c r="X14" s="30">
        <f t="shared" si="5"/>
        <v>46040</v>
      </c>
      <c r="Y14" s="17"/>
      <c r="Z14" s="26">
        <v>80</v>
      </c>
      <c r="AA14" s="25">
        <v>45.481835582308676</v>
      </c>
      <c r="AB14" s="30">
        <f t="shared" si="6"/>
        <v>45482</v>
      </c>
      <c r="AC14" s="17"/>
    </row>
    <row r="15" spans="1:29">
      <c r="B15" s="22">
        <v>77.5</v>
      </c>
      <c r="C15" s="29">
        <v>49.344699694830318</v>
      </c>
      <c r="D15" s="30">
        <f t="shared" si="0"/>
        <v>49345</v>
      </c>
      <c r="E15" s="17"/>
      <c r="F15" s="26">
        <v>77.5</v>
      </c>
      <c r="G15" s="25">
        <v>48.527374630580638</v>
      </c>
      <c r="H15" s="30">
        <f t="shared" si="1"/>
        <v>48527</v>
      </c>
      <c r="I15" s="17"/>
      <c r="J15" s="26">
        <v>77.5</v>
      </c>
      <c r="K15" s="25">
        <v>47.703142983280713</v>
      </c>
      <c r="L15" s="30">
        <f t="shared" si="2"/>
        <v>47703</v>
      </c>
      <c r="M15" s="17"/>
      <c r="N15" s="26">
        <v>77.5</v>
      </c>
      <c r="O15" s="25">
        <v>46.879140868378194</v>
      </c>
      <c r="P15" s="30">
        <f t="shared" si="3"/>
        <v>46879</v>
      </c>
      <c r="Q15" s="17"/>
      <c r="R15" s="26">
        <v>77.5</v>
      </c>
      <c r="S15" s="25">
        <v>46.156415548485711</v>
      </c>
      <c r="T15" s="30">
        <f t="shared" si="4"/>
        <v>46156</v>
      </c>
      <c r="U15" s="17"/>
      <c r="V15" s="26">
        <v>77.5</v>
      </c>
      <c r="W15" s="25">
        <v>45.903936530545195</v>
      </c>
      <c r="X15" s="30">
        <f t="shared" si="5"/>
        <v>45904</v>
      </c>
      <c r="Y15" s="17"/>
      <c r="Z15" s="26">
        <v>77.5</v>
      </c>
      <c r="AA15" s="25">
        <v>45.321185054151947</v>
      </c>
      <c r="AB15" s="30">
        <f t="shared" si="6"/>
        <v>45321</v>
      </c>
      <c r="AC15" s="17"/>
    </row>
    <row r="16" spans="1:29">
      <c r="B16" s="22">
        <v>75</v>
      </c>
      <c r="C16" s="29">
        <v>49.194250811298524</v>
      </c>
      <c r="D16" s="30">
        <f t="shared" si="0"/>
        <v>49194</v>
      </c>
      <c r="E16" s="17"/>
      <c r="F16" s="26">
        <v>75</v>
      </c>
      <c r="G16" s="25">
        <v>48.391181382640099</v>
      </c>
      <c r="H16" s="30">
        <f t="shared" si="1"/>
        <v>48391</v>
      </c>
      <c r="I16" s="17"/>
      <c r="J16" s="26">
        <v>75</v>
      </c>
      <c r="K16" s="25">
        <v>47.545682850862427</v>
      </c>
      <c r="L16" s="30">
        <f t="shared" si="2"/>
        <v>47546</v>
      </c>
      <c r="M16" s="17"/>
      <c r="N16" s="26">
        <v>75</v>
      </c>
      <c r="O16" s="25">
        <v>46.736386542140728</v>
      </c>
      <c r="P16" s="30">
        <f t="shared" si="3"/>
        <v>46736</v>
      </c>
      <c r="Q16" s="17"/>
      <c r="R16" s="26">
        <v>75</v>
      </c>
      <c r="S16" s="25">
        <v>46.017923800015694</v>
      </c>
      <c r="T16" s="30">
        <f t="shared" si="4"/>
        <v>46018</v>
      </c>
      <c r="U16" s="17"/>
      <c r="V16" s="26">
        <v>75</v>
      </c>
      <c r="W16" s="25">
        <v>45.751517616715077</v>
      </c>
      <c r="X16" s="30">
        <f t="shared" si="5"/>
        <v>45752</v>
      </c>
      <c r="Y16" s="17"/>
      <c r="Z16" s="26">
        <v>75</v>
      </c>
      <c r="AA16" s="25">
        <v>45.188951401577683</v>
      </c>
      <c r="AB16" s="30">
        <f t="shared" si="6"/>
        <v>45189</v>
      </c>
      <c r="AC16" s="17"/>
    </row>
    <row r="17" spans="2:29">
      <c r="B17" s="22">
        <v>72.5</v>
      </c>
      <c r="C17" s="29">
        <v>49.045083825982445</v>
      </c>
      <c r="D17" s="30">
        <f t="shared" si="0"/>
        <v>49045</v>
      </c>
      <c r="E17" s="17"/>
      <c r="F17" s="26">
        <v>72.5</v>
      </c>
      <c r="G17" s="25">
        <v>48.245643565969814</v>
      </c>
      <c r="H17" s="30">
        <f t="shared" si="1"/>
        <v>48246</v>
      </c>
      <c r="I17" s="17"/>
      <c r="J17" s="26">
        <v>72.5</v>
      </c>
      <c r="K17" s="25">
        <v>47.387431903384638</v>
      </c>
      <c r="L17" s="30">
        <f t="shared" si="2"/>
        <v>47387</v>
      </c>
      <c r="M17" s="17"/>
      <c r="N17" s="26">
        <v>72.5</v>
      </c>
      <c r="O17" s="25">
        <v>46.593188298296305</v>
      </c>
      <c r="P17" s="30">
        <f t="shared" si="3"/>
        <v>46593</v>
      </c>
      <c r="Q17" s="17"/>
      <c r="R17" s="26">
        <v>72.5</v>
      </c>
      <c r="S17" s="25">
        <v>45.884437863476919</v>
      </c>
      <c r="T17" s="30">
        <f t="shared" si="4"/>
        <v>45884</v>
      </c>
      <c r="U17" s="17"/>
      <c r="V17" s="26">
        <v>72.5</v>
      </c>
      <c r="W17" s="25">
        <v>45.587143264777545</v>
      </c>
      <c r="X17" s="30">
        <f t="shared" si="5"/>
        <v>45587</v>
      </c>
      <c r="Y17" s="17"/>
      <c r="Z17" s="26">
        <v>72.5</v>
      </c>
      <c r="AA17" s="25">
        <v>45.068427550411634</v>
      </c>
      <c r="AB17" s="30">
        <f t="shared" si="6"/>
        <v>45068</v>
      </c>
      <c r="AC17" s="17"/>
    </row>
    <row r="18" spans="2:29">
      <c r="B18" s="22">
        <v>70</v>
      </c>
      <c r="C18" s="29">
        <v>48.914285343633395</v>
      </c>
      <c r="D18" s="30">
        <f t="shared" si="0"/>
        <v>48914</v>
      </c>
      <c r="E18" s="17"/>
      <c r="F18" s="26">
        <v>70</v>
      </c>
      <c r="G18" s="25">
        <v>48.09967192339515</v>
      </c>
      <c r="H18" s="30">
        <f t="shared" si="1"/>
        <v>48100</v>
      </c>
      <c r="I18" s="17"/>
      <c r="J18" s="26">
        <v>70</v>
      </c>
      <c r="K18" s="25">
        <v>47.245781571533811</v>
      </c>
      <c r="L18" s="30">
        <f t="shared" si="2"/>
        <v>47246</v>
      </c>
      <c r="M18" s="17"/>
      <c r="N18" s="26">
        <v>70</v>
      </c>
      <c r="O18" s="25">
        <v>46.463920034724715</v>
      </c>
      <c r="P18" s="30">
        <f t="shared" si="3"/>
        <v>46464</v>
      </c>
      <c r="Q18" s="17"/>
      <c r="R18" s="26">
        <v>70</v>
      </c>
      <c r="S18" s="25">
        <v>45.773254835284533</v>
      </c>
      <c r="T18" s="30">
        <f t="shared" si="4"/>
        <v>45773</v>
      </c>
      <c r="U18" s="17"/>
      <c r="V18" s="26">
        <v>70</v>
      </c>
      <c r="W18" s="25">
        <v>45.446744432134885</v>
      </c>
      <c r="X18" s="30">
        <f t="shared" si="5"/>
        <v>45447</v>
      </c>
      <c r="Y18" s="17"/>
      <c r="Z18" s="26">
        <v>70</v>
      </c>
      <c r="AA18" s="25">
        <v>44.982906090757538</v>
      </c>
      <c r="AB18" s="30">
        <f t="shared" si="6"/>
        <v>44983</v>
      </c>
      <c r="AC18" s="17"/>
    </row>
    <row r="19" spans="2:29">
      <c r="B19" s="22">
        <v>67.5</v>
      </c>
      <c r="C19" s="29">
        <v>48.801823886812002</v>
      </c>
      <c r="D19" s="30">
        <f t="shared" si="0"/>
        <v>48802</v>
      </c>
      <c r="E19" s="17"/>
      <c r="F19" s="26">
        <v>67.5</v>
      </c>
      <c r="G19" s="25">
        <v>47.963938063171916</v>
      </c>
      <c r="H19" s="30">
        <f t="shared" si="1"/>
        <v>47964</v>
      </c>
      <c r="I19" s="17"/>
      <c r="J19" s="26">
        <v>67.5</v>
      </c>
      <c r="K19" s="25">
        <v>47.123531269244253</v>
      </c>
      <c r="L19" s="30">
        <f t="shared" si="2"/>
        <v>47124</v>
      </c>
      <c r="M19" s="17"/>
      <c r="N19" s="26">
        <v>67.5</v>
      </c>
      <c r="O19" s="25">
        <v>46.352421487082601</v>
      </c>
      <c r="P19" s="30">
        <f t="shared" si="3"/>
        <v>46352</v>
      </c>
      <c r="Q19" s="17"/>
      <c r="R19" s="26">
        <v>67.5</v>
      </c>
      <c r="S19" s="25">
        <v>45.689699859277923</v>
      </c>
      <c r="T19" s="30">
        <f t="shared" si="4"/>
        <v>45690</v>
      </c>
      <c r="U19" s="17"/>
      <c r="V19" s="26">
        <v>67.5</v>
      </c>
      <c r="W19" s="25">
        <v>45.34036614412949</v>
      </c>
      <c r="X19" s="30">
        <f t="shared" si="5"/>
        <v>45340</v>
      </c>
      <c r="Y19" s="17"/>
      <c r="Z19" s="26">
        <v>67.5</v>
      </c>
      <c r="AA19" s="25">
        <v>44.941301464414884</v>
      </c>
      <c r="AB19" s="30">
        <f t="shared" si="6"/>
        <v>44941</v>
      </c>
      <c r="AC19" s="17"/>
    </row>
    <row r="20" spans="2:29">
      <c r="B20" s="22">
        <v>65</v>
      </c>
      <c r="C20" s="29">
        <v>48.690310482379964</v>
      </c>
      <c r="D20" s="30">
        <f t="shared" si="0"/>
        <v>48690</v>
      </c>
      <c r="E20" s="17"/>
      <c r="F20" s="26">
        <v>65</v>
      </c>
      <c r="G20" s="25">
        <v>47.850326128798294</v>
      </c>
      <c r="H20" s="30">
        <f t="shared" si="1"/>
        <v>47850</v>
      </c>
      <c r="I20" s="17"/>
      <c r="J20" s="26">
        <v>65</v>
      </c>
      <c r="K20" s="25">
        <v>47.027393727481609</v>
      </c>
      <c r="L20" s="30">
        <f t="shared" si="2"/>
        <v>47027</v>
      </c>
      <c r="M20" s="17"/>
      <c r="N20" s="26">
        <v>65</v>
      </c>
      <c r="O20" s="25">
        <v>46.264424326184923</v>
      </c>
      <c r="P20" s="30">
        <f t="shared" si="3"/>
        <v>46264</v>
      </c>
      <c r="Q20" s="17"/>
      <c r="R20" s="26">
        <v>65</v>
      </c>
      <c r="S20" s="25">
        <v>45.609359886809571</v>
      </c>
      <c r="T20" s="30">
        <f t="shared" si="4"/>
        <v>45609</v>
      </c>
      <c r="U20" s="17"/>
      <c r="V20" s="26">
        <v>65</v>
      </c>
      <c r="W20" s="25">
        <v>45.237530401369348</v>
      </c>
      <c r="X20" s="30">
        <f t="shared" si="5"/>
        <v>45238</v>
      </c>
      <c r="Y20" s="17"/>
      <c r="Z20" s="26">
        <v>65</v>
      </c>
      <c r="AA20" s="25">
        <v>44.894342679459875</v>
      </c>
      <c r="AB20" s="30">
        <f t="shared" si="6"/>
        <v>44894</v>
      </c>
      <c r="AC20" s="17"/>
    </row>
    <row r="21" spans="2:29">
      <c r="B21" s="22">
        <v>62.5</v>
      </c>
      <c r="C21" s="29">
        <v>48.607147331452552</v>
      </c>
      <c r="D21" s="30">
        <f t="shared" si="0"/>
        <v>48607</v>
      </c>
      <c r="E21" s="17"/>
      <c r="F21" s="26">
        <v>62.5</v>
      </c>
      <c r="G21" s="25">
        <v>47.785945498982841</v>
      </c>
      <c r="H21" s="30">
        <f t="shared" si="1"/>
        <v>47786</v>
      </c>
      <c r="I21" s="17"/>
      <c r="J21" s="26">
        <v>62.5</v>
      </c>
      <c r="K21" s="25">
        <v>46.984065314237753</v>
      </c>
      <c r="L21" s="30">
        <f t="shared" si="2"/>
        <v>46984</v>
      </c>
      <c r="M21" s="17"/>
      <c r="N21" s="26">
        <v>62.5</v>
      </c>
      <c r="O21" s="25">
        <v>46.226492851352688</v>
      </c>
      <c r="P21" s="30">
        <f t="shared" si="3"/>
        <v>46226</v>
      </c>
      <c r="Q21" s="17"/>
      <c r="R21" s="26">
        <v>62.5</v>
      </c>
      <c r="S21" s="25">
        <v>45.558757937338939</v>
      </c>
      <c r="T21" s="30">
        <f t="shared" si="4"/>
        <v>45559</v>
      </c>
      <c r="U21" s="17"/>
      <c r="V21" s="26">
        <v>62.5</v>
      </c>
      <c r="W21" s="25">
        <v>45.165165911126671</v>
      </c>
      <c r="X21" s="30">
        <f t="shared" si="5"/>
        <v>45165</v>
      </c>
      <c r="Y21" s="17"/>
      <c r="Z21" s="26">
        <v>62.5</v>
      </c>
      <c r="AA21" s="25">
        <v>44.841941543395215</v>
      </c>
      <c r="AB21" s="30">
        <f t="shared" si="6"/>
        <v>44842</v>
      </c>
      <c r="AC21" s="17"/>
    </row>
    <row r="22" spans="2:29">
      <c r="B22" s="22">
        <v>60</v>
      </c>
      <c r="C22" s="29">
        <v>48.468107577593585</v>
      </c>
      <c r="D22" s="30">
        <f t="shared" si="0"/>
        <v>48468</v>
      </c>
      <c r="E22" s="17"/>
      <c r="F22" s="26">
        <v>60</v>
      </c>
      <c r="G22" s="25">
        <v>47.663522397830604</v>
      </c>
      <c r="H22" s="30">
        <f t="shared" si="1"/>
        <v>47664</v>
      </c>
      <c r="I22" s="17"/>
      <c r="J22" s="26">
        <v>60</v>
      </c>
      <c r="K22" s="25">
        <v>46.876425210772879</v>
      </c>
      <c r="L22" s="30">
        <f t="shared" si="2"/>
        <v>46876</v>
      </c>
      <c r="M22" s="17"/>
      <c r="N22" s="26">
        <v>60</v>
      </c>
      <c r="O22" s="25">
        <v>46.126054729165709</v>
      </c>
      <c r="P22" s="30">
        <f t="shared" si="3"/>
        <v>46126</v>
      </c>
      <c r="Q22" s="17"/>
      <c r="R22" s="26">
        <v>60</v>
      </c>
      <c r="S22" s="25">
        <v>45.439926214298346</v>
      </c>
      <c r="T22" s="30">
        <f t="shared" si="4"/>
        <v>45440</v>
      </c>
      <c r="U22" s="17"/>
      <c r="V22" s="26">
        <v>60</v>
      </c>
      <c r="W22" s="25">
        <v>45.023927625986154</v>
      </c>
      <c r="X22" s="30">
        <f t="shared" si="5"/>
        <v>45024</v>
      </c>
      <c r="Y22" s="17"/>
      <c r="Z22" s="26">
        <v>60</v>
      </c>
      <c r="AA22" s="25">
        <v>44.716153490515531</v>
      </c>
      <c r="AB22" s="30">
        <f t="shared" si="6"/>
        <v>44716</v>
      </c>
      <c r="AC22" s="17"/>
    </row>
    <row r="23" spans="2:29">
      <c r="B23" s="22">
        <v>57.5</v>
      </c>
      <c r="C23" s="29">
        <v>48.391632025567731</v>
      </c>
      <c r="D23" s="30">
        <f t="shared" si="0"/>
        <v>48392</v>
      </c>
      <c r="E23" s="17"/>
      <c r="F23" s="26">
        <v>57.5</v>
      </c>
      <c r="G23" s="25">
        <v>47.596808511996123</v>
      </c>
      <c r="H23" s="30">
        <f t="shared" si="1"/>
        <v>47597</v>
      </c>
      <c r="I23" s="17"/>
      <c r="J23" s="26">
        <v>57.5</v>
      </c>
      <c r="K23" s="25">
        <v>46.809105737370999</v>
      </c>
      <c r="L23" s="30">
        <f t="shared" si="2"/>
        <v>46809</v>
      </c>
      <c r="M23" s="17"/>
      <c r="N23" s="26">
        <v>57.5</v>
      </c>
      <c r="O23" s="25">
        <v>46.070203216984829</v>
      </c>
      <c r="P23" s="30">
        <f t="shared" si="3"/>
        <v>46070</v>
      </c>
      <c r="Q23" s="17"/>
      <c r="R23" s="26">
        <v>57.5</v>
      </c>
      <c r="S23" s="25">
        <v>45.3664854052424</v>
      </c>
      <c r="T23" s="30">
        <f t="shared" si="4"/>
        <v>45366</v>
      </c>
      <c r="U23" s="17"/>
      <c r="V23" s="26">
        <v>57.5</v>
      </c>
      <c r="W23" s="25">
        <v>44.960431398022195</v>
      </c>
      <c r="X23" s="30">
        <f t="shared" si="5"/>
        <v>44960</v>
      </c>
      <c r="Y23" s="17"/>
      <c r="Z23" s="26">
        <v>57.5</v>
      </c>
      <c r="AA23" s="25">
        <v>44.633135428284717</v>
      </c>
      <c r="AB23" s="30">
        <f t="shared" si="6"/>
        <v>44633</v>
      </c>
      <c r="AC23" s="17"/>
    </row>
    <row r="24" spans="2:29">
      <c r="B24" s="22">
        <v>55</v>
      </c>
      <c r="C24" s="29">
        <v>48.200352000089886</v>
      </c>
      <c r="D24" s="30">
        <f t="shared" si="0"/>
        <v>48200</v>
      </c>
      <c r="E24" s="17"/>
      <c r="F24" s="26">
        <v>55</v>
      </c>
      <c r="G24" s="25">
        <v>47.410200869512984</v>
      </c>
      <c r="H24" s="30">
        <f t="shared" si="1"/>
        <v>47410</v>
      </c>
      <c r="I24" s="17"/>
      <c r="J24" s="26">
        <v>55</v>
      </c>
      <c r="K24" s="25">
        <v>46.61129746338618</v>
      </c>
      <c r="L24" s="30">
        <f t="shared" si="2"/>
        <v>46611</v>
      </c>
      <c r="M24" s="17"/>
      <c r="N24" s="26">
        <v>55</v>
      </c>
      <c r="O24" s="25">
        <v>45.885904062765732</v>
      </c>
      <c r="P24" s="30">
        <f t="shared" si="3"/>
        <v>45886</v>
      </c>
      <c r="Q24" s="17"/>
      <c r="R24" s="26">
        <v>55</v>
      </c>
      <c r="S24" s="25">
        <v>45.165568414768593</v>
      </c>
      <c r="T24" s="30">
        <f t="shared" si="4"/>
        <v>45166</v>
      </c>
      <c r="U24" s="17"/>
      <c r="V24" s="26">
        <v>55</v>
      </c>
      <c r="W24" s="25">
        <v>44.799685104465333</v>
      </c>
      <c r="X24" s="30">
        <f t="shared" si="5"/>
        <v>44800</v>
      </c>
      <c r="Y24" s="17"/>
      <c r="Z24" s="26">
        <v>55</v>
      </c>
      <c r="AA24" s="25">
        <v>44.420484225632883</v>
      </c>
      <c r="AB24" s="30">
        <f t="shared" si="6"/>
        <v>44420</v>
      </c>
      <c r="AC24" s="17"/>
    </row>
    <row r="25" spans="2:29">
      <c r="B25" s="22">
        <v>52.5</v>
      </c>
      <c r="C25" s="29">
        <v>48.129434400835265</v>
      </c>
      <c r="D25" s="30">
        <f t="shared" si="0"/>
        <v>48129</v>
      </c>
      <c r="E25" s="17"/>
      <c r="F25" s="26">
        <v>52.5</v>
      </c>
      <c r="G25" s="25">
        <v>47.342033604932084</v>
      </c>
      <c r="H25" s="30">
        <f t="shared" si="1"/>
        <v>47342</v>
      </c>
      <c r="I25" s="17"/>
      <c r="J25" s="26">
        <v>52.5</v>
      </c>
      <c r="K25" s="25">
        <v>46.534998426326027</v>
      </c>
      <c r="L25" s="30">
        <f t="shared" si="2"/>
        <v>46535</v>
      </c>
      <c r="M25" s="17"/>
      <c r="N25" s="26">
        <v>52.5</v>
      </c>
      <c r="O25" s="25">
        <v>45.816328465494081</v>
      </c>
      <c r="P25" s="30">
        <f t="shared" si="3"/>
        <v>45816</v>
      </c>
      <c r="Q25" s="17"/>
      <c r="R25" s="26">
        <v>52.5</v>
      </c>
      <c r="S25" s="25">
        <v>45.085312419930318</v>
      </c>
      <c r="T25" s="30">
        <f t="shared" si="4"/>
        <v>45085</v>
      </c>
      <c r="U25" s="17"/>
      <c r="V25" s="26">
        <v>52.5</v>
      </c>
      <c r="W25" s="25">
        <v>44.752375481587364</v>
      </c>
      <c r="X25" s="30">
        <f t="shared" si="5"/>
        <v>44752</v>
      </c>
      <c r="Y25" s="17"/>
      <c r="Z25" s="26">
        <v>52.5</v>
      </c>
      <c r="AA25" s="25">
        <v>44.323108892903655</v>
      </c>
      <c r="AB25" s="30">
        <f t="shared" si="6"/>
        <v>44323</v>
      </c>
      <c r="AC25" s="17"/>
    </row>
    <row r="26" spans="2:29">
      <c r="B26" s="22">
        <v>50</v>
      </c>
      <c r="C26" s="29">
        <v>48.036955663379572</v>
      </c>
      <c r="D26" s="30">
        <f t="shared" si="0"/>
        <v>48037</v>
      </c>
      <c r="E26" s="17"/>
      <c r="F26" s="22">
        <v>50</v>
      </c>
      <c r="G26" s="25">
        <v>47.250430751408103</v>
      </c>
      <c r="H26" s="30">
        <f t="shared" si="1"/>
        <v>47250</v>
      </c>
      <c r="I26" s="17"/>
      <c r="J26" s="22">
        <v>50</v>
      </c>
      <c r="K26" s="25">
        <v>46.444579432918736</v>
      </c>
      <c r="L26" s="30">
        <f t="shared" si="2"/>
        <v>46445</v>
      </c>
      <c r="M26" s="17"/>
      <c r="N26" s="26">
        <v>50</v>
      </c>
      <c r="O26" s="25">
        <v>45.709066895938129</v>
      </c>
      <c r="P26" s="30">
        <f t="shared" si="3"/>
        <v>45709</v>
      </c>
      <c r="Q26" s="17"/>
      <c r="R26" s="26">
        <v>50</v>
      </c>
      <c r="S26" s="25">
        <v>45.002430437879447</v>
      </c>
      <c r="T26" s="30">
        <f t="shared" si="4"/>
        <v>45002</v>
      </c>
      <c r="U26" s="17"/>
      <c r="V26" s="26">
        <v>50</v>
      </c>
      <c r="W26" s="25">
        <v>44.658504101829585</v>
      </c>
      <c r="X26" s="30">
        <f t="shared" si="5"/>
        <v>44659</v>
      </c>
      <c r="Y26" s="17"/>
      <c r="Z26" s="26">
        <v>50</v>
      </c>
      <c r="AA26" s="25">
        <v>44.197976986301342</v>
      </c>
      <c r="AB26" s="30">
        <f t="shared" si="6"/>
        <v>44198</v>
      </c>
      <c r="AC26" s="17"/>
    </row>
    <row r="27" spans="2:29">
      <c r="B27" s="22">
        <v>47.5</v>
      </c>
      <c r="C27" s="29">
        <v>48.010235680787744</v>
      </c>
      <c r="D27" s="30">
        <f t="shared" si="0"/>
        <v>48010</v>
      </c>
      <c r="E27" s="17"/>
      <c r="F27" s="26">
        <v>47.5</v>
      </c>
      <c r="G27" s="25">
        <v>47.224586652748016</v>
      </c>
      <c r="H27" s="30">
        <f t="shared" si="1"/>
        <v>47225</v>
      </c>
      <c r="I27" s="17"/>
      <c r="J27" s="26">
        <v>47.5</v>
      </c>
      <c r="K27" s="25">
        <v>46.419919194375339</v>
      </c>
      <c r="L27" s="30">
        <f t="shared" si="2"/>
        <v>46420</v>
      </c>
      <c r="M27" s="17"/>
      <c r="N27" s="26">
        <v>47.5</v>
      </c>
      <c r="O27" s="25">
        <v>45.667564081246049</v>
      </c>
      <c r="P27" s="30">
        <f t="shared" si="3"/>
        <v>45668</v>
      </c>
      <c r="Q27" s="17"/>
      <c r="R27" s="26">
        <v>47.5</v>
      </c>
      <c r="S27" s="25">
        <v>44.997564882497947</v>
      </c>
      <c r="T27" s="30">
        <f t="shared" si="4"/>
        <v>44998</v>
      </c>
      <c r="U27" s="17"/>
      <c r="V27" s="26">
        <v>47.5</v>
      </c>
      <c r="W27" s="25">
        <v>44.631868100978387</v>
      </c>
      <c r="X27" s="30">
        <f t="shared" si="5"/>
        <v>44632</v>
      </c>
      <c r="Y27" s="17"/>
      <c r="Z27" s="26">
        <v>47.5</v>
      </c>
      <c r="AA27" s="25">
        <v>44.144709540642623</v>
      </c>
      <c r="AB27" s="30">
        <f t="shared" si="6"/>
        <v>44145</v>
      </c>
      <c r="AC27" s="17"/>
    </row>
    <row r="28" spans="2:29">
      <c r="B28" s="22">
        <v>45</v>
      </c>
      <c r="C28" s="29">
        <v>47.93172789259652</v>
      </c>
      <c r="D28" s="30">
        <f t="shared" si="0"/>
        <v>47932</v>
      </c>
      <c r="E28" s="17"/>
      <c r="F28" s="26">
        <v>45</v>
      </c>
      <c r="G28" s="25">
        <v>47.143537981931438</v>
      </c>
      <c r="H28" s="30">
        <f t="shared" si="1"/>
        <v>47144</v>
      </c>
      <c r="I28" s="17"/>
      <c r="J28" s="26">
        <v>45</v>
      </c>
      <c r="K28" s="25">
        <v>46.339478891339617</v>
      </c>
      <c r="L28" s="30">
        <f t="shared" si="2"/>
        <v>46339</v>
      </c>
      <c r="M28" s="17"/>
      <c r="N28" s="26">
        <v>45</v>
      </c>
      <c r="O28" s="25">
        <v>45.581708058936385</v>
      </c>
      <c r="P28" s="30">
        <f t="shared" si="3"/>
        <v>45582</v>
      </c>
      <c r="Q28" s="17"/>
      <c r="R28" s="26">
        <v>45</v>
      </c>
      <c r="S28" s="25">
        <v>44.90976530387389</v>
      </c>
      <c r="T28" s="30">
        <f t="shared" si="4"/>
        <v>44910</v>
      </c>
      <c r="U28" s="17"/>
      <c r="V28" s="26">
        <v>45</v>
      </c>
      <c r="W28" s="25">
        <v>44.539359290883375</v>
      </c>
      <c r="X28" s="30">
        <f t="shared" si="5"/>
        <v>44539</v>
      </c>
      <c r="Y28" s="17"/>
      <c r="Z28" s="26">
        <v>45</v>
      </c>
      <c r="AA28" s="25">
        <v>44.050493910977607</v>
      </c>
      <c r="AB28" s="30">
        <f t="shared" si="6"/>
        <v>44050</v>
      </c>
      <c r="AC28" s="17"/>
    </row>
    <row r="29" spans="2:29">
      <c r="B29" s="22">
        <v>42.5</v>
      </c>
      <c r="C29" s="29">
        <v>47.903463135571208</v>
      </c>
      <c r="D29" s="30">
        <f t="shared" si="0"/>
        <v>47903</v>
      </c>
      <c r="E29" s="17"/>
      <c r="F29" s="26">
        <v>42.5</v>
      </c>
      <c r="G29" s="25">
        <v>47.11285673526816</v>
      </c>
      <c r="H29" s="30">
        <f t="shared" si="1"/>
        <v>47113</v>
      </c>
      <c r="I29" s="17"/>
      <c r="J29" s="26">
        <v>42.5</v>
      </c>
      <c r="K29" s="25">
        <v>46.30898294375973</v>
      </c>
      <c r="L29" s="30">
        <f t="shared" si="2"/>
        <v>46309</v>
      </c>
      <c r="M29" s="17"/>
      <c r="N29" s="26">
        <v>42.5</v>
      </c>
      <c r="O29" s="25">
        <v>45.548021499267335</v>
      </c>
      <c r="P29" s="30">
        <f t="shared" si="3"/>
        <v>45548</v>
      </c>
      <c r="Q29" s="17"/>
      <c r="R29" s="26">
        <v>42.5</v>
      </c>
      <c r="S29" s="25">
        <v>44.860964303790894</v>
      </c>
      <c r="T29" s="30">
        <f t="shared" si="4"/>
        <v>44861</v>
      </c>
      <c r="U29" s="17"/>
      <c r="V29" s="26">
        <v>42.5</v>
      </c>
      <c r="W29" s="25">
        <v>44.499998209606538</v>
      </c>
      <c r="X29" s="30">
        <f t="shared" si="5"/>
        <v>44500</v>
      </c>
      <c r="Y29" s="17"/>
      <c r="Z29" s="26">
        <v>42.5</v>
      </c>
      <c r="AA29" s="25">
        <v>44.026665791125211</v>
      </c>
      <c r="AB29" s="30">
        <f t="shared" si="6"/>
        <v>44027</v>
      </c>
      <c r="AC29" s="17"/>
    </row>
    <row r="30" spans="2:29">
      <c r="B30" s="22">
        <v>40</v>
      </c>
      <c r="C30" s="29">
        <v>47.812522660143856</v>
      </c>
      <c r="D30" s="30">
        <f t="shared" si="0"/>
        <v>47813</v>
      </c>
      <c r="E30" s="17"/>
      <c r="F30" s="26">
        <v>40</v>
      </c>
      <c r="G30" s="25">
        <v>46.995637481282856</v>
      </c>
      <c r="H30" s="30">
        <f t="shared" si="1"/>
        <v>46996</v>
      </c>
      <c r="I30" s="17"/>
      <c r="J30" s="26">
        <v>40</v>
      </c>
      <c r="K30" s="25">
        <v>46.165941161067529</v>
      </c>
      <c r="L30" s="30">
        <f t="shared" si="2"/>
        <v>46166</v>
      </c>
      <c r="M30" s="17"/>
      <c r="N30" s="26">
        <v>40</v>
      </c>
      <c r="O30" s="25">
        <v>45.377496889671761</v>
      </c>
      <c r="P30" s="30">
        <f t="shared" si="3"/>
        <v>45377</v>
      </c>
      <c r="Q30" s="17"/>
      <c r="R30" s="26">
        <v>40</v>
      </c>
      <c r="S30" s="25">
        <v>44.641068594881403</v>
      </c>
      <c r="T30" s="30">
        <f t="shared" si="4"/>
        <v>44641</v>
      </c>
      <c r="U30" s="17"/>
      <c r="V30" s="26">
        <v>40</v>
      </c>
      <c r="W30" s="25">
        <v>44.288574001190952</v>
      </c>
      <c r="X30" s="30">
        <f t="shared" si="5"/>
        <v>44289</v>
      </c>
      <c r="Y30" s="17"/>
      <c r="Z30" s="26">
        <v>40</v>
      </c>
      <c r="AA30" s="25">
        <v>43.832270275961946</v>
      </c>
      <c r="AB30" s="30">
        <f t="shared" si="6"/>
        <v>43832</v>
      </c>
      <c r="AC30" s="17"/>
    </row>
    <row r="31" spans="2:29">
      <c r="B31" s="22">
        <v>37.5</v>
      </c>
      <c r="C31" s="29">
        <v>47.791232003999156</v>
      </c>
      <c r="D31" s="30">
        <f t="shared" si="0"/>
        <v>47791</v>
      </c>
      <c r="E31" s="17"/>
      <c r="F31" s="26">
        <v>37.5</v>
      </c>
      <c r="G31" s="25">
        <v>46.976779396456187</v>
      </c>
      <c r="H31" s="30">
        <f t="shared" si="1"/>
        <v>46977</v>
      </c>
      <c r="I31" s="17"/>
      <c r="J31" s="26">
        <v>37.5</v>
      </c>
      <c r="K31" s="25">
        <v>46.147340351629509</v>
      </c>
      <c r="L31" s="30">
        <f t="shared" si="2"/>
        <v>46147</v>
      </c>
      <c r="M31" s="17"/>
      <c r="N31" s="26">
        <v>37.5</v>
      </c>
      <c r="O31" s="25">
        <v>45.359510763551064</v>
      </c>
      <c r="P31" s="30">
        <f t="shared" si="3"/>
        <v>45360</v>
      </c>
      <c r="Q31" s="17"/>
      <c r="R31" s="26">
        <v>37.5</v>
      </c>
      <c r="S31" s="25">
        <v>44.595235011641108</v>
      </c>
      <c r="T31" s="30">
        <f t="shared" si="4"/>
        <v>44595</v>
      </c>
      <c r="U31" s="17"/>
      <c r="V31" s="26">
        <v>37.5</v>
      </c>
      <c r="W31" s="25">
        <v>44.23734211079509</v>
      </c>
      <c r="X31" s="30">
        <f t="shared" si="5"/>
        <v>44237</v>
      </c>
      <c r="Y31" s="17"/>
      <c r="Z31" s="26">
        <v>37.5</v>
      </c>
      <c r="AA31" s="25">
        <v>43.787796615422266</v>
      </c>
      <c r="AB31" s="30">
        <f t="shared" si="6"/>
        <v>43788</v>
      </c>
      <c r="AC31" s="17"/>
    </row>
    <row r="32" spans="2:29">
      <c r="B32" s="22">
        <v>35</v>
      </c>
      <c r="C32" s="29">
        <v>47.752205311675638</v>
      </c>
      <c r="D32" s="30">
        <f t="shared" si="0"/>
        <v>47752</v>
      </c>
      <c r="E32" s="17"/>
      <c r="F32" s="26">
        <v>35</v>
      </c>
      <c r="G32" s="25">
        <v>46.940943343494752</v>
      </c>
      <c r="H32" s="30">
        <f t="shared" si="1"/>
        <v>46941</v>
      </c>
      <c r="I32" s="17"/>
      <c r="J32" s="26">
        <v>35</v>
      </c>
      <c r="K32" s="25">
        <v>46.110916081965122</v>
      </c>
      <c r="L32" s="30">
        <f t="shared" si="2"/>
        <v>46111</v>
      </c>
      <c r="M32" s="17"/>
      <c r="N32" s="26">
        <v>35</v>
      </c>
      <c r="O32" s="25">
        <v>45.324271870448541</v>
      </c>
      <c r="P32" s="30">
        <f t="shared" si="3"/>
        <v>45324</v>
      </c>
      <c r="Q32" s="17"/>
      <c r="R32" s="26">
        <v>35</v>
      </c>
      <c r="S32" s="25">
        <v>44.53814847918045</v>
      </c>
      <c r="T32" s="30">
        <f t="shared" si="4"/>
        <v>44538</v>
      </c>
      <c r="U32" s="17"/>
      <c r="V32" s="26">
        <v>35</v>
      </c>
      <c r="W32" s="25">
        <v>44.159474858331038</v>
      </c>
      <c r="X32" s="30">
        <f t="shared" si="5"/>
        <v>44159</v>
      </c>
      <c r="Y32" s="17"/>
      <c r="Z32" s="26">
        <v>35</v>
      </c>
      <c r="AA32" s="25">
        <v>43.705383665253891</v>
      </c>
      <c r="AB32" s="30">
        <f t="shared" si="6"/>
        <v>43705</v>
      </c>
      <c r="AC32" s="17"/>
    </row>
    <row r="33" spans="2:29">
      <c r="B33" s="22">
        <v>32.5</v>
      </c>
      <c r="C33" s="29">
        <v>47.725558152596712</v>
      </c>
      <c r="D33" s="30">
        <f t="shared" si="0"/>
        <v>47726</v>
      </c>
      <c r="E33" s="17"/>
      <c r="F33" s="26">
        <v>32.5</v>
      </c>
      <c r="G33" s="25">
        <v>46.908195621544614</v>
      </c>
      <c r="H33" s="30">
        <f t="shared" si="1"/>
        <v>46908</v>
      </c>
      <c r="I33" s="17"/>
      <c r="J33" s="26">
        <v>32.5</v>
      </c>
      <c r="K33" s="25">
        <v>46.072954829126274</v>
      </c>
      <c r="L33" s="30">
        <f t="shared" si="2"/>
        <v>46073</v>
      </c>
      <c r="M33" s="17"/>
      <c r="N33" s="26">
        <v>32.5</v>
      </c>
      <c r="O33" s="25">
        <v>45.291072373892149</v>
      </c>
      <c r="P33" s="30">
        <f t="shared" si="3"/>
        <v>45291</v>
      </c>
      <c r="Q33" s="17"/>
      <c r="R33" s="26">
        <v>32.5</v>
      </c>
      <c r="S33" s="25">
        <v>44.495639194761175</v>
      </c>
      <c r="T33" s="30">
        <f t="shared" si="4"/>
        <v>44496</v>
      </c>
      <c r="U33" s="17"/>
      <c r="V33" s="26">
        <v>32.5</v>
      </c>
      <c r="W33" s="25">
        <v>44.094960927541415</v>
      </c>
      <c r="X33" s="30">
        <f t="shared" si="5"/>
        <v>44095</v>
      </c>
      <c r="Y33" s="17"/>
      <c r="Z33" s="26">
        <v>32.5</v>
      </c>
      <c r="AA33" s="25">
        <v>43.635273948023432</v>
      </c>
      <c r="AB33" s="30">
        <f t="shared" si="6"/>
        <v>43635</v>
      </c>
      <c r="AC33" s="17"/>
    </row>
    <row r="34" spans="2:29">
      <c r="B34" s="22">
        <v>30</v>
      </c>
      <c r="C34" s="29">
        <v>47.695487977552986</v>
      </c>
      <c r="D34" s="30">
        <f t="shared" si="0"/>
        <v>47695</v>
      </c>
      <c r="E34" s="17"/>
      <c r="F34" s="26">
        <v>30</v>
      </c>
      <c r="G34" s="25">
        <v>46.863760020226309</v>
      </c>
      <c r="H34" s="30">
        <f t="shared" si="1"/>
        <v>46864</v>
      </c>
      <c r="I34" s="17"/>
      <c r="J34" s="26">
        <v>30</v>
      </c>
      <c r="K34" s="25">
        <v>46.019442909334074</v>
      </c>
      <c r="L34" s="30">
        <f t="shared" si="2"/>
        <v>46019</v>
      </c>
      <c r="M34" s="17"/>
      <c r="N34" s="26">
        <v>30</v>
      </c>
      <c r="O34" s="25">
        <v>45.246551132303402</v>
      </c>
      <c r="P34" s="30">
        <f t="shared" si="3"/>
        <v>45247</v>
      </c>
      <c r="Q34" s="17"/>
      <c r="R34" s="26">
        <v>30</v>
      </c>
      <c r="S34" s="25">
        <v>44.467985271852044</v>
      </c>
      <c r="T34" s="30">
        <f t="shared" si="4"/>
        <v>44468</v>
      </c>
      <c r="U34" s="17"/>
      <c r="V34" s="26">
        <v>30</v>
      </c>
      <c r="W34" s="25">
        <v>44.064664867005732</v>
      </c>
      <c r="X34" s="30">
        <f t="shared" si="5"/>
        <v>44065</v>
      </c>
      <c r="Y34" s="17"/>
      <c r="Z34" s="26">
        <v>30</v>
      </c>
      <c r="AA34" s="25">
        <v>43.578295422681506</v>
      </c>
      <c r="AB34" s="30">
        <f t="shared" si="6"/>
        <v>43578</v>
      </c>
      <c r="AC34" s="17"/>
    </row>
    <row r="35" spans="2:29">
      <c r="B35" s="22">
        <v>27.5</v>
      </c>
      <c r="C35" s="29">
        <v>47.622892511084103</v>
      </c>
      <c r="D35" s="30">
        <f t="shared" si="0"/>
        <v>47623</v>
      </c>
      <c r="E35" s="17"/>
      <c r="F35" s="26">
        <v>27.5</v>
      </c>
      <c r="G35" s="25">
        <v>46.774602756238735</v>
      </c>
      <c r="H35" s="30">
        <f t="shared" si="1"/>
        <v>46775</v>
      </c>
      <c r="I35" s="17"/>
      <c r="J35" s="26">
        <v>27.5</v>
      </c>
      <c r="K35" s="25">
        <v>45.92130512657036</v>
      </c>
      <c r="L35" s="30">
        <f t="shared" si="2"/>
        <v>45921</v>
      </c>
      <c r="M35" s="17"/>
      <c r="N35" s="26">
        <v>27.5</v>
      </c>
      <c r="O35" s="25">
        <v>45.147340518862784</v>
      </c>
      <c r="P35" s="30">
        <f t="shared" si="3"/>
        <v>45147</v>
      </c>
      <c r="Q35" s="17"/>
      <c r="R35" s="26">
        <v>27.5</v>
      </c>
      <c r="S35" s="25">
        <v>44.396361236781942</v>
      </c>
      <c r="T35" s="30">
        <f t="shared" si="4"/>
        <v>44396</v>
      </c>
      <c r="U35" s="17"/>
      <c r="V35" s="26">
        <v>27.5</v>
      </c>
      <c r="W35" s="25">
        <v>43.991608851105568</v>
      </c>
      <c r="X35" s="30">
        <f t="shared" si="5"/>
        <v>43992</v>
      </c>
      <c r="Y35" s="17"/>
      <c r="Z35" s="26">
        <v>27.5</v>
      </c>
      <c r="AA35" s="25">
        <v>43.477239024577273</v>
      </c>
      <c r="AB35" s="30">
        <f t="shared" si="6"/>
        <v>43477</v>
      </c>
      <c r="AC35" s="17"/>
    </row>
    <row r="36" spans="2:29">
      <c r="B36" s="22">
        <v>25</v>
      </c>
      <c r="C36" s="29">
        <v>47.513737610354127</v>
      </c>
      <c r="D36" s="30">
        <f t="shared" si="0"/>
        <v>47514</v>
      </c>
      <c r="E36" s="17"/>
      <c r="F36" s="26">
        <v>25</v>
      </c>
      <c r="G36" s="25">
        <v>46.646681573656679</v>
      </c>
      <c r="H36" s="30">
        <f t="shared" si="1"/>
        <v>46647</v>
      </c>
      <c r="I36" s="17"/>
      <c r="J36" s="26">
        <v>25</v>
      </c>
      <c r="K36" s="25">
        <v>45.784956919700704</v>
      </c>
      <c r="L36" s="30">
        <f t="shared" si="2"/>
        <v>45785</v>
      </c>
      <c r="M36" s="17"/>
      <c r="N36" s="26">
        <v>25</v>
      </c>
      <c r="O36" s="25">
        <v>44.994500993172096</v>
      </c>
      <c r="P36" s="30">
        <f t="shared" si="3"/>
        <v>44995</v>
      </c>
      <c r="Q36" s="17"/>
      <c r="R36" s="26">
        <v>25</v>
      </c>
      <c r="S36" s="25">
        <v>44.265241604415451</v>
      </c>
      <c r="T36" s="30">
        <f t="shared" si="4"/>
        <v>44265</v>
      </c>
      <c r="U36" s="17"/>
      <c r="V36" s="26">
        <v>25</v>
      </c>
      <c r="W36" s="25">
        <v>43.846012440017034</v>
      </c>
      <c r="X36" s="30">
        <f t="shared" si="5"/>
        <v>43846</v>
      </c>
      <c r="Y36" s="17"/>
      <c r="Z36" s="26">
        <v>25</v>
      </c>
      <c r="AA36" s="25">
        <v>43.328283039663248</v>
      </c>
      <c r="AB36" s="30">
        <f t="shared" si="6"/>
        <v>43328</v>
      </c>
      <c r="AC36" s="17"/>
    </row>
    <row r="37" spans="2:29">
      <c r="B37" s="22">
        <v>22.5</v>
      </c>
      <c r="C37" s="29">
        <v>47.394225285847597</v>
      </c>
      <c r="D37" s="30">
        <f t="shared" si="0"/>
        <v>47394</v>
      </c>
      <c r="E37" s="17"/>
      <c r="F37" s="26">
        <v>22.5</v>
      </c>
      <c r="G37" s="25">
        <v>46.508705196695011</v>
      </c>
      <c r="H37" s="30">
        <f t="shared" si="1"/>
        <v>46509</v>
      </c>
      <c r="I37" s="17"/>
      <c r="J37" s="26">
        <v>22.5</v>
      </c>
      <c r="K37" s="25">
        <v>45.639425332512729</v>
      </c>
      <c r="L37" s="30">
        <f t="shared" si="2"/>
        <v>45639</v>
      </c>
      <c r="M37" s="17"/>
      <c r="N37" s="26">
        <v>22.5</v>
      </c>
      <c r="O37" s="25">
        <v>44.823642706703687</v>
      </c>
      <c r="P37" s="30">
        <f t="shared" si="3"/>
        <v>44824</v>
      </c>
      <c r="Q37" s="17"/>
      <c r="R37" s="26">
        <v>22.5</v>
      </c>
      <c r="S37" s="25">
        <v>44.110491037257304</v>
      </c>
      <c r="T37" s="30">
        <f t="shared" si="4"/>
        <v>44110</v>
      </c>
      <c r="U37" s="17"/>
      <c r="V37" s="26">
        <v>22.5</v>
      </c>
      <c r="W37" s="25">
        <v>43.664754397467945</v>
      </c>
      <c r="X37" s="30">
        <f t="shared" si="5"/>
        <v>43665</v>
      </c>
      <c r="Y37" s="17"/>
      <c r="Z37" s="26">
        <v>22.5</v>
      </c>
      <c r="AA37" s="25">
        <v>43.163568082626661</v>
      </c>
      <c r="AB37" s="30">
        <f t="shared" si="6"/>
        <v>43164</v>
      </c>
      <c r="AC37" s="17"/>
    </row>
    <row r="38" spans="2:29">
      <c r="B38" s="22">
        <v>20</v>
      </c>
      <c r="C38" s="29">
        <v>47.248727335061751</v>
      </c>
      <c r="D38" s="30">
        <f t="shared" si="0"/>
        <v>47249</v>
      </c>
      <c r="E38" s="17"/>
      <c r="F38" s="26">
        <v>20</v>
      </c>
      <c r="G38" s="25">
        <v>46.348487106214719</v>
      </c>
      <c r="H38" s="30">
        <f t="shared" si="1"/>
        <v>46348</v>
      </c>
      <c r="I38" s="17"/>
      <c r="J38" s="26">
        <v>20</v>
      </c>
      <c r="K38" s="25">
        <v>45.474443962901759</v>
      </c>
      <c r="L38" s="30">
        <f t="shared" si="2"/>
        <v>45474</v>
      </c>
      <c r="M38" s="17"/>
      <c r="N38" s="26">
        <v>20</v>
      </c>
      <c r="O38" s="25">
        <v>44.632886132380762</v>
      </c>
      <c r="P38" s="30">
        <f t="shared" si="3"/>
        <v>44633</v>
      </c>
      <c r="Q38" s="17"/>
      <c r="R38" s="26">
        <v>20</v>
      </c>
      <c r="S38" s="25">
        <v>43.92823083690034</v>
      </c>
      <c r="T38" s="30">
        <f t="shared" si="4"/>
        <v>43928</v>
      </c>
      <c r="U38" s="17"/>
      <c r="V38" s="26">
        <v>20</v>
      </c>
      <c r="W38" s="25">
        <v>43.459696120930467</v>
      </c>
      <c r="X38" s="30">
        <f t="shared" si="5"/>
        <v>43460</v>
      </c>
      <c r="Y38" s="17"/>
      <c r="Z38" s="26">
        <v>20</v>
      </c>
      <c r="AA38" s="25">
        <v>42.974159778600082</v>
      </c>
      <c r="AB38" s="30">
        <f t="shared" si="6"/>
        <v>42974</v>
      </c>
      <c r="AC38" s="17"/>
    </row>
    <row r="39" spans="2:29">
      <c r="B39" s="22">
        <v>17.5</v>
      </c>
      <c r="C39" s="29">
        <v>47.064477220463409</v>
      </c>
      <c r="D39" s="30">
        <f t="shared" si="0"/>
        <v>47064</v>
      </c>
      <c r="E39" s="17"/>
      <c r="F39" s="26">
        <v>17.5</v>
      </c>
      <c r="G39" s="25">
        <v>46.154857426495447</v>
      </c>
      <c r="H39" s="30">
        <f t="shared" si="1"/>
        <v>46155</v>
      </c>
      <c r="I39" s="17"/>
      <c r="J39" s="26">
        <v>17.5</v>
      </c>
      <c r="K39" s="25">
        <v>45.282538705136716</v>
      </c>
      <c r="L39" s="30">
        <f t="shared" si="2"/>
        <v>45283</v>
      </c>
      <c r="M39" s="17"/>
      <c r="N39" s="26">
        <v>17.5</v>
      </c>
      <c r="O39" s="25">
        <v>44.414901482736127</v>
      </c>
      <c r="P39" s="30">
        <f t="shared" si="3"/>
        <v>44415</v>
      </c>
      <c r="Q39" s="17"/>
      <c r="R39" s="26">
        <v>17.5</v>
      </c>
      <c r="S39" s="25">
        <v>43.691227812814098</v>
      </c>
      <c r="T39" s="30">
        <f t="shared" si="4"/>
        <v>43691</v>
      </c>
      <c r="U39" s="17"/>
      <c r="V39" s="26">
        <v>17.5</v>
      </c>
      <c r="W39" s="25">
        <v>43.225930937372027</v>
      </c>
      <c r="X39" s="30">
        <f t="shared" si="5"/>
        <v>43226</v>
      </c>
      <c r="Y39" s="17"/>
      <c r="Z39" s="26">
        <v>17.5</v>
      </c>
      <c r="AA39" s="25">
        <v>42.740327204595751</v>
      </c>
      <c r="AB39" s="30">
        <f t="shared" si="6"/>
        <v>42740</v>
      </c>
      <c r="AC39" s="17"/>
    </row>
    <row r="40" spans="2:29">
      <c r="B40" s="22">
        <v>15</v>
      </c>
      <c r="C40" s="29">
        <v>46.812418504865505</v>
      </c>
      <c r="D40" s="30">
        <f t="shared" si="0"/>
        <v>46812</v>
      </c>
      <c r="E40" s="17"/>
      <c r="F40" s="26">
        <v>15</v>
      </c>
      <c r="G40" s="25">
        <v>45.894392310856929</v>
      </c>
      <c r="H40" s="30">
        <f t="shared" si="1"/>
        <v>45894</v>
      </c>
      <c r="I40" s="17"/>
      <c r="J40" s="26">
        <v>15</v>
      </c>
      <c r="K40" s="25">
        <v>45.023798011452399</v>
      </c>
      <c r="L40" s="30">
        <f t="shared" si="2"/>
        <v>45024</v>
      </c>
      <c r="M40" s="17"/>
      <c r="N40" s="26">
        <v>15</v>
      </c>
      <c r="O40" s="25">
        <v>44.128710456003873</v>
      </c>
      <c r="P40" s="30">
        <f t="shared" si="3"/>
        <v>44129</v>
      </c>
      <c r="Q40" s="17"/>
      <c r="R40" s="26">
        <v>15</v>
      </c>
      <c r="S40" s="25">
        <v>43.375066710621184</v>
      </c>
      <c r="T40" s="30">
        <f t="shared" si="4"/>
        <v>43375</v>
      </c>
      <c r="U40" s="17"/>
      <c r="V40" s="26">
        <v>15</v>
      </c>
      <c r="W40" s="25">
        <v>42.921314179077214</v>
      </c>
      <c r="X40" s="30">
        <f t="shared" si="5"/>
        <v>42921</v>
      </c>
      <c r="Y40" s="17"/>
      <c r="Z40" s="26">
        <v>15</v>
      </c>
      <c r="AA40" s="25">
        <v>42.427768354054209</v>
      </c>
      <c r="AB40" s="30">
        <f t="shared" si="6"/>
        <v>42428</v>
      </c>
      <c r="AC40" s="17"/>
    </row>
    <row r="41" spans="2:29">
      <c r="B41" s="22">
        <v>12.5</v>
      </c>
      <c r="C41" s="29">
        <v>46.676530708560875</v>
      </c>
      <c r="D41" s="30">
        <f t="shared" si="0"/>
        <v>46677</v>
      </c>
      <c r="E41" s="17"/>
      <c r="F41" s="26">
        <v>12.5</v>
      </c>
      <c r="G41" s="25">
        <v>45.741764603003411</v>
      </c>
      <c r="H41" s="30">
        <f t="shared" si="1"/>
        <v>45742</v>
      </c>
      <c r="I41" s="17"/>
      <c r="J41" s="26">
        <v>12.5</v>
      </c>
      <c r="K41" s="25">
        <v>44.848811136124169</v>
      </c>
      <c r="L41" s="30">
        <f t="shared" si="2"/>
        <v>44849</v>
      </c>
      <c r="M41" s="17"/>
      <c r="N41" s="26">
        <v>12.5</v>
      </c>
      <c r="O41" s="25">
        <v>43.920244624264171</v>
      </c>
      <c r="P41" s="30">
        <f t="shared" si="3"/>
        <v>43920</v>
      </c>
      <c r="Q41" s="17"/>
      <c r="R41" s="26">
        <v>12.5</v>
      </c>
      <c r="S41" s="25">
        <v>43.187146803201578</v>
      </c>
      <c r="T41" s="30">
        <f t="shared" si="4"/>
        <v>43187</v>
      </c>
      <c r="U41" s="17"/>
      <c r="V41" s="26">
        <v>12.5</v>
      </c>
      <c r="W41" s="25">
        <v>42.724040429833607</v>
      </c>
      <c r="X41" s="30">
        <f t="shared" si="5"/>
        <v>42724</v>
      </c>
      <c r="Y41" s="17"/>
      <c r="Z41" s="26">
        <v>12.5</v>
      </c>
      <c r="AA41" s="25">
        <v>42.214198746860028</v>
      </c>
      <c r="AB41" s="30">
        <f t="shared" si="6"/>
        <v>42214</v>
      </c>
      <c r="AC41" s="17"/>
    </row>
    <row r="42" spans="2:29">
      <c r="B42" s="22">
        <v>10</v>
      </c>
      <c r="C42" s="29">
        <v>46.237248858648059</v>
      </c>
      <c r="D42" s="30">
        <f t="shared" si="0"/>
        <v>46237</v>
      </c>
      <c r="E42" s="17"/>
      <c r="F42" s="26">
        <v>10</v>
      </c>
      <c r="G42" s="25">
        <v>45.283404988330759</v>
      </c>
      <c r="H42" s="30">
        <f t="shared" si="1"/>
        <v>45283</v>
      </c>
      <c r="I42" s="17"/>
      <c r="J42" s="26">
        <v>10</v>
      </c>
      <c r="K42" s="25">
        <v>44.364683906547043</v>
      </c>
      <c r="L42" s="30">
        <f t="shared" si="2"/>
        <v>44365</v>
      </c>
      <c r="M42" s="17"/>
      <c r="N42" s="26">
        <v>10</v>
      </c>
      <c r="O42" s="25">
        <v>43.403258642342848</v>
      </c>
      <c r="P42" s="30">
        <f t="shared" si="3"/>
        <v>43403</v>
      </c>
      <c r="Q42" s="17"/>
      <c r="R42" s="26">
        <v>10</v>
      </c>
      <c r="S42" s="25">
        <v>42.688317624115527</v>
      </c>
      <c r="T42" s="30">
        <f t="shared" si="4"/>
        <v>42688</v>
      </c>
      <c r="U42" s="17"/>
      <c r="V42" s="26">
        <v>10</v>
      </c>
      <c r="W42" s="25">
        <v>42.184938595341642</v>
      </c>
      <c r="X42" s="30">
        <f t="shared" si="5"/>
        <v>42185</v>
      </c>
      <c r="Y42" s="17"/>
      <c r="Z42" s="26">
        <v>10</v>
      </c>
      <c r="AA42" s="25">
        <v>41.654807345100814</v>
      </c>
      <c r="AB42" s="30">
        <f t="shared" si="6"/>
        <v>41655</v>
      </c>
      <c r="AC42" s="17"/>
    </row>
    <row r="43" spans="2:29">
      <c r="B43" s="22">
        <v>7.5</v>
      </c>
      <c r="C43" s="29">
        <v>45.966375952374925</v>
      </c>
      <c r="D43" s="30">
        <f t="shared" si="0"/>
        <v>45966</v>
      </c>
      <c r="E43" s="17"/>
      <c r="F43" s="26">
        <v>7.5</v>
      </c>
      <c r="G43" s="25">
        <v>44.987038406056143</v>
      </c>
      <c r="H43" s="30">
        <f t="shared" si="1"/>
        <v>44987</v>
      </c>
      <c r="I43" s="17"/>
      <c r="J43" s="26">
        <v>7.5</v>
      </c>
      <c r="K43" s="25">
        <v>44.017768498947561</v>
      </c>
      <c r="L43" s="30">
        <f t="shared" si="2"/>
        <v>44018</v>
      </c>
      <c r="M43" s="17"/>
      <c r="N43" s="26">
        <v>7.5</v>
      </c>
      <c r="O43" s="25">
        <v>42.99466700978806</v>
      </c>
      <c r="P43" s="30">
        <f t="shared" si="3"/>
        <v>42995</v>
      </c>
      <c r="Q43" s="17"/>
      <c r="R43" s="26">
        <v>7.5</v>
      </c>
      <c r="S43" s="25">
        <v>42.351652019800596</v>
      </c>
      <c r="T43" s="30">
        <f t="shared" si="4"/>
        <v>42352</v>
      </c>
      <c r="U43" s="17"/>
      <c r="V43" s="26">
        <v>7.5</v>
      </c>
      <c r="W43" s="25">
        <v>41.706898394503838</v>
      </c>
      <c r="X43" s="30">
        <f t="shared" si="5"/>
        <v>41707</v>
      </c>
      <c r="Y43" s="17"/>
      <c r="Z43" s="26">
        <v>7.5</v>
      </c>
      <c r="AA43" s="25">
        <v>41.147738301102663</v>
      </c>
      <c r="AB43" s="30">
        <f t="shared" si="6"/>
        <v>41148</v>
      </c>
      <c r="AC43" s="17"/>
    </row>
    <row r="44" spans="2:29">
      <c r="B44" s="22">
        <v>5</v>
      </c>
      <c r="C44" s="29">
        <v>45.554120106361815</v>
      </c>
      <c r="D44" s="30">
        <f t="shared" si="0"/>
        <v>45554</v>
      </c>
      <c r="E44" s="17"/>
      <c r="F44" s="26">
        <v>5</v>
      </c>
      <c r="G44" s="25">
        <v>44.539533859065074</v>
      </c>
      <c r="H44" s="30">
        <f t="shared" si="1"/>
        <v>44540</v>
      </c>
      <c r="I44" s="17"/>
      <c r="J44" s="26">
        <v>5</v>
      </c>
      <c r="K44" s="25">
        <v>43.493965560685091</v>
      </c>
      <c r="L44" s="30">
        <f t="shared" si="2"/>
        <v>43494</v>
      </c>
      <c r="M44" s="17"/>
      <c r="N44" s="26">
        <v>5</v>
      </c>
      <c r="O44" s="25">
        <v>42.382649698604965</v>
      </c>
      <c r="P44" s="30">
        <f t="shared" si="3"/>
        <v>42383</v>
      </c>
      <c r="Q44" s="17"/>
      <c r="R44" s="26">
        <v>5</v>
      </c>
      <c r="S44" s="25">
        <v>41.813703069543813</v>
      </c>
      <c r="T44" s="30">
        <f t="shared" si="4"/>
        <v>41814</v>
      </c>
      <c r="U44" s="17"/>
      <c r="V44" s="26">
        <v>5</v>
      </c>
      <c r="W44" s="25">
        <v>40.993795591120801</v>
      </c>
      <c r="X44" s="30">
        <f t="shared" si="5"/>
        <v>40994</v>
      </c>
      <c r="Y44" s="17"/>
      <c r="Z44" s="26">
        <v>5</v>
      </c>
      <c r="AA44" s="25">
        <v>40.695587661445302</v>
      </c>
      <c r="AB44" s="30">
        <f t="shared" si="6"/>
        <v>40696</v>
      </c>
      <c r="AC44" s="17"/>
    </row>
    <row r="45" spans="2:29">
      <c r="B45" s="22">
        <v>2.5</v>
      </c>
      <c r="C45" s="29">
        <v>44.492176246223536</v>
      </c>
      <c r="D45" s="30">
        <f t="shared" si="0"/>
        <v>44492</v>
      </c>
      <c r="E45" s="17"/>
      <c r="F45" s="26">
        <v>2.5</v>
      </c>
      <c r="G45" s="25">
        <v>43.556420718129509</v>
      </c>
      <c r="H45" s="30">
        <f t="shared" si="1"/>
        <v>43556</v>
      </c>
      <c r="I45" s="17"/>
      <c r="J45" s="26">
        <v>2.5</v>
      </c>
      <c r="K45" s="25">
        <v>42.566508671222152</v>
      </c>
      <c r="L45" s="30">
        <f t="shared" si="2"/>
        <v>42567</v>
      </c>
      <c r="M45" s="17"/>
      <c r="N45" s="26">
        <v>2.5</v>
      </c>
      <c r="O45" s="25">
        <v>41.516732951830917</v>
      </c>
      <c r="P45" s="30">
        <f t="shared" si="3"/>
        <v>41517</v>
      </c>
      <c r="Q45" s="17"/>
      <c r="R45" s="26">
        <v>2.5</v>
      </c>
      <c r="S45" s="25">
        <v>41.239151755118989</v>
      </c>
      <c r="T45" s="30">
        <f t="shared" si="4"/>
        <v>41239</v>
      </c>
      <c r="U45" s="17"/>
      <c r="V45" s="26">
        <v>2.5</v>
      </c>
      <c r="W45" s="25">
        <v>40.803232190971784</v>
      </c>
      <c r="X45" s="30">
        <f t="shared" si="5"/>
        <v>40803</v>
      </c>
      <c r="Y45" s="17"/>
      <c r="Z45" s="26">
        <v>2.5</v>
      </c>
      <c r="AA45" s="25">
        <v>40.640153226133904</v>
      </c>
      <c r="AB45" s="30">
        <f t="shared" si="6"/>
        <v>40640</v>
      </c>
      <c r="AC45" s="17"/>
    </row>
    <row r="46" spans="2:29">
      <c r="B46" s="22">
        <v>0</v>
      </c>
      <c r="C46" s="3">
        <v>39</v>
      </c>
      <c r="D46" s="30">
        <f t="shared" si="0"/>
        <v>39000</v>
      </c>
      <c r="E46" s="17"/>
      <c r="F46" s="26">
        <v>0</v>
      </c>
      <c r="G46" s="3">
        <v>39</v>
      </c>
      <c r="H46" s="30">
        <f t="shared" si="1"/>
        <v>39000</v>
      </c>
      <c r="I46" s="17"/>
      <c r="J46" s="26">
        <v>0</v>
      </c>
      <c r="K46" s="3">
        <v>39</v>
      </c>
      <c r="L46" s="30">
        <f t="shared" si="2"/>
        <v>39000</v>
      </c>
      <c r="M46" s="17"/>
      <c r="N46" s="26">
        <v>0</v>
      </c>
      <c r="O46" s="3">
        <v>39</v>
      </c>
      <c r="P46" s="30">
        <f t="shared" si="3"/>
        <v>39000</v>
      </c>
      <c r="Q46" s="17"/>
      <c r="R46" s="26">
        <v>0</v>
      </c>
      <c r="S46" s="3">
        <v>39</v>
      </c>
      <c r="T46" s="30">
        <f t="shared" si="4"/>
        <v>39000</v>
      </c>
      <c r="U46" s="17"/>
      <c r="V46" s="26">
        <v>0</v>
      </c>
      <c r="W46" s="3">
        <v>39</v>
      </c>
      <c r="X46" s="30">
        <f t="shared" si="5"/>
        <v>39000</v>
      </c>
      <c r="Y46" s="17"/>
      <c r="Z46" s="26">
        <v>0</v>
      </c>
      <c r="AA46" s="3">
        <v>39</v>
      </c>
      <c r="AB46" s="30">
        <f t="shared" si="6"/>
        <v>39000</v>
      </c>
      <c r="AC46" s="17"/>
    </row>
  </sheetData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6"/>
  <sheetViews>
    <sheetView workbookViewId="0">
      <selection activeCell="A3" sqref="A3:XFD3"/>
    </sheetView>
  </sheetViews>
  <sheetFormatPr defaultRowHeight="15.75"/>
  <cols>
    <col min="1" max="1" width="16" style="22" customWidth="1"/>
    <col min="2" max="3" width="9" style="26"/>
    <col min="4" max="4" width="9.625" style="24" bestFit="1" customWidth="1"/>
    <col min="5" max="5" width="9" style="24"/>
    <col min="6" max="6" width="9" style="26"/>
    <col min="7" max="7" width="9" style="25"/>
    <col min="8" max="10" width="9" style="26"/>
    <col min="11" max="11" width="9" style="25"/>
    <col min="12" max="14" width="9" style="26"/>
    <col min="15" max="15" width="9" style="25"/>
    <col min="16" max="18" width="9" style="26"/>
    <col min="19" max="19" width="9" style="25"/>
    <col min="20" max="22" width="9" style="26"/>
    <col min="23" max="23" width="9" style="25"/>
    <col min="24" max="26" width="9" style="26"/>
    <col min="27" max="27" width="9" style="25"/>
    <col min="28" max="28" width="9" style="26"/>
    <col min="29" max="16384" width="9" style="22"/>
  </cols>
  <sheetData>
    <row r="1" spans="1:29">
      <c r="A1" s="22" t="s">
        <v>0</v>
      </c>
      <c r="B1" s="23">
        <v>3</v>
      </c>
      <c r="C1" s="23" t="s">
        <v>50</v>
      </c>
      <c r="F1" s="23">
        <v>5</v>
      </c>
      <c r="G1" s="25" t="s">
        <v>59</v>
      </c>
      <c r="H1" s="23"/>
      <c r="I1" s="23"/>
      <c r="J1" s="23">
        <v>7</v>
      </c>
      <c r="K1" s="25" t="s">
        <v>27</v>
      </c>
      <c r="L1" s="23"/>
      <c r="M1" s="23"/>
      <c r="N1" s="23">
        <v>9</v>
      </c>
      <c r="O1" s="25" t="s">
        <v>60</v>
      </c>
      <c r="P1" s="23"/>
      <c r="Q1" s="23"/>
      <c r="R1" s="23">
        <v>11.2</v>
      </c>
      <c r="S1" s="25" t="s">
        <v>26</v>
      </c>
      <c r="T1" s="23"/>
      <c r="U1" s="23"/>
      <c r="V1" s="23">
        <v>13</v>
      </c>
      <c r="W1" s="25" t="s">
        <v>61</v>
      </c>
      <c r="X1" s="23"/>
      <c r="Y1" s="23"/>
      <c r="Z1" s="23">
        <v>15</v>
      </c>
      <c r="AA1" s="25" t="s">
        <v>29</v>
      </c>
    </row>
    <row r="2" spans="1:29">
      <c r="A2" s="22" t="s">
        <v>53</v>
      </c>
      <c r="B2" s="23">
        <f>B1/7.8*10.4</f>
        <v>4</v>
      </c>
      <c r="C2" s="23" t="s">
        <v>5</v>
      </c>
      <c r="F2" s="23">
        <f>F1/7.8*10.4</f>
        <v>6.6666666666666679</v>
      </c>
      <c r="G2" s="25" t="s">
        <v>32</v>
      </c>
      <c r="H2" s="23"/>
      <c r="I2" s="23"/>
      <c r="J2" s="23">
        <f>J1/7.8*10.4</f>
        <v>9.3333333333333339</v>
      </c>
      <c r="K2" s="25" t="s">
        <v>31</v>
      </c>
      <c r="L2" s="23"/>
      <c r="M2" s="23"/>
      <c r="N2" s="23">
        <f>N1/7.8*10.4</f>
        <v>12.000000000000002</v>
      </c>
      <c r="O2" s="25" t="s">
        <v>30</v>
      </c>
      <c r="P2" s="23"/>
      <c r="Q2" s="23"/>
      <c r="R2" s="23">
        <f>R1/7.8*10.4</f>
        <v>14.933333333333334</v>
      </c>
      <c r="S2" s="25" t="s">
        <v>56</v>
      </c>
      <c r="T2" s="23"/>
      <c r="U2" s="23"/>
      <c r="V2" s="23"/>
      <c r="X2" s="23"/>
      <c r="Y2" s="23"/>
      <c r="Z2" s="23"/>
    </row>
    <row r="3" spans="1:29" s="14" customFormat="1">
      <c r="A3" s="33" t="s">
        <v>72</v>
      </c>
      <c r="B3" s="34">
        <f>B1/7.8*13</f>
        <v>5</v>
      </c>
      <c r="C3" s="34" t="s">
        <v>67</v>
      </c>
      <c r="D3" s="35"/>
      <c r="E3" s="36"/>
      <c r="F3" s="34">
        <f>F1/7.8*13</f>
        <v>8.3333333333333339</v>
      </c>
      <c r="G3" s="36" t="s">
        <v>68</v>
      </c>
      <c r="H3" s="34"/>
      <c r="I3" s="36"/>
      <c r="J3" s="34">
        <f>J1/7.8*13</f>
        <v>11.666666666666668</v>
      </c>
      <c r="K3" s="36" t="s">
        <v>69</v>
      </c>
      <c r="L3" s="34"/>
      <c r="M3" s="36"/>
      <c r="N3" s="34">
        <f>N1/7.8*13</f>
        <v>15.000000000000002</v>
      </c>
      <c r="O3" s="36" t="s">
        <v>70</v>
      </c>
      <c r="P3" s="34"/>
      <c r="Q3" s="36"/>
      <c r="R3" s="34">
        <f>R1/7.8*13</f>
        <v>18.666666666666668</v>
      </c>
      <c r="S3" s="36" t="s">
        <v>71</v>
      </c>
      <c r="T3" s="34"/>
      <c r="U3" s="36"/>
      <c r="V3" s="34"/>
      <c r="W3" s="36"/>
      <c r="X3" s="34"/>
      <c r="Y3" s="36"/>
      <c r="Z3" s="34"/>
      <c r="AA3" s="36"/>
      <c r="AB3" s="37"/>
    </row>
    <row r="4" spans="1:29" ht="16.5">
      <c r="A4" s="22" t="s">
        <v>6</v>
      </c>
      <c r="B4" s="13" t="s">
        <v>47</v>
      </c>
      <c r="C4" s="23">
        <v>-0.3</v>
      </c>
      <c r="D4" s="23"/>
      <c r="E4" s="23"/>
      <c r="F4" s="23"/>
      <c r="G4" s="23">
        <v>-0.5</v>
      </c>
      <c r="H4" s="23"/>
      <c r="I4" s="23"/>
      <c r="J4" s="23"/>
      <c r="K4" s="23">
        <v>-0.7</v>
      </c>
      <c r="L4" s="23"/>
      <c r="M4" s="23"/>
      <c r="N4" s="23"/>
      <c r="O4" s="23">
        <v>-0.9</v>
      </c>
      <c r="P4" s="23"/>
      <c r="Q4" s="23"/>
      <c r="R4" s="23"/>
      <c r="S4" s="23">
        <v>-1.1000000000000001</v>
      </c>
      <c r="T4" s="23"/>
      <c r="U4" s="23"/>
      <c r="V4" s="23"/>
      <c r="W4" s="23">
        <v>-1.1000000000000001</v>
      </c>
      <c r="X4" s="23"/>
      <c r="Y4" s="23"/>
      <c r="Z4" s="23"/>
      <c r="AA4" s="23">
        <v>-1.1000000000000001</v>
      </c>
    </row>
    <row r="5" spans="1:29">
      <c r="B5" s="24" t="s">
        <v>2</v>
      </c>
      <c r="C5" s="26" t="s">
        <v>3</v>
      </c>
      <c r="D5" s="24" t="s">
        <v>3</v>
      </c>
      <c r="F5" s="24" t="s">
        <v>2</v>
      </c>
      <c r="G5" s="25" t="s">
        <v>3</v>
      </c>
      <c r="H5" s="24" t="s">
        <v>3</v>
      </c>
      <c r="I5" s="24"/>
      <c r="J5" s="24" t="s">
        <v>2</v>
      </c>
      <c r="K5" s="25" t="s">
        <v>3</v>
      </c>
      <c r="L5" s="24" t="s">
        <v>4</v>
      </c>
      <c r="M5" s="24"/>
      <c r="N5" s="24" t="s">
        <v>2</v>
      </c>
      <c r="O5" s="25" t="s">
        <v>3</v>
      </c>
      <c r="P5" s="24" t="s">
        <v>4</v>
      </c>
      <c r="Q5" s="24"/>
      <c r="R5" s="24" t="s">
        <v>2</v>
      </c>
      <c r="S5" s="25" t="s">
        <v>3</v>
      </c>
      <c r="T5" s="24" t="s">
        <v>4</v>
      </c>
      <c r="U5" s="24"/>
      <c r="V5" s="24" t="s">
        <v>2</v>
      </c>
      <c r="W5" s="25" t="s">
        <v>3</v>
      </c>
      <c r="X5" s="24" t="s">
        <v>4</v>
      </c>
      <c r="Y5" s="24"/>
      <c r="Z5" s="24" t="s">
        <v>2</v>
      </c>
      <c r="AA5" s="25" t="s">
        <v>3</v>
      </c>
      <c r="AB5" s="24" t="s">
        <v>4</v>
      </c>
      <c r="AC5" s="26"/>
    </row>
    <row r="6" spans="1:29" ht="16.5">
      <c r="A6" s="13" t="s">
        <v>45</v>
      </c>
      <c r="B6" s="22">
        <v>100</v>
      </c>
      <c r="C6" s="26">
        <v>54.404999999999994</v>
      </c>
      <c r="D6" s="30">
        <f t="shared" ref="D6:D46" si="0">ROUND(C6*1000, 0)</f>
        <v>54405</v>
      </c>
      <c r="E6" s="17"/>
      <c r="F6" s="26">
        <v>100</v>
      </c>
      <c r="G6" s="25">
        <v>54.404999999999994</v>
      </c>
      <c r="H6" s="30">
        <f t="shared" ref="H6:H46" si="1">ROUND(G6*1000, 0)</f>
        <v>54405</v>
      </c>
      <c r="I6" s="17"/>
      <c r="J6" s="26">
        <v>100</v>
      </c>
      <c r="K6" s="29">
        <v>54.404999999999994</v>
      </c>
      <c r="L6" s="30">
        <f>ROUND(K6*1000, 0)</f>
        <v>54405</v>
      </c>
      <c r="M6" s="17"/>
      <c r="N6" s="26">
        <v>100</v>
      </c>
      <c r="O6" s="25">
        <v>54.404999999999994</v>
      </c>
      <c r="P6" s="30">
        <f>ROUND(O6*1000, 0)</f>
        <v>54405</v>
      </c>
      <c r="Q6" s="17"/>
      <c r="R6" s="26">
        <v>100</v>
      </c>
      <c r="S6" s="25">
        <v>54.404999999999994</v>
      </c>
      <c r="T6" s="30">
        <f>ROUND(S6*1000, 0)</f>
        <v>54405</v>
      </c>
      <c r="U6" s="17"/>
      <c r="V6" s="26">
        <v>100</v>
      </c>
      <c r="W6" s="25">
        <v>54.404999999999994</v>
      </c>
      <c r="X6" s="30">
        <f>ROUND(W6*1000, 0)</f>
        <v>54405</v>
      </c>
      <c r="Y6" s="17"/>
      <c r="Z6" s="26">
        <v>100</v>
      </c>
      <c r="AA6" s="25">
        <v>54.404999999999994</v>
      </c>
      <c r="AB6" s="30">
        <f>ROUND(AA6*1000, 0)</f>
        <v>54405</v>
      </c>
      <c r="AC6" s="17"/>
    </row>
    <row r="7" spans="1:29">
      <c r="A7" s="26">
        <v>40</v>
      </c>
      <c r="B7" s="22">
        <v>97.5</v>
      </c>
      <c r="C7" s="26">
        <v>51.465270298245066</v>
      </c>
      <c r="D7" s="30">
        <f t="shared" si="0"/>
        <v>51465</v>
      </c>
      <c r="E7" s="17"/>
      <c r="F7" s="26">
        <v>97.5</v>
      </c>
      <c r="G7" s="25">
        <v>50.795365385506074</v>
      </c>
      <c r="H7" s="30">
        <f t="shared" si="1"/>
        <v>50795</v>
      </c>
      <c r="I7" s="17"/>
      <c r="J7" s="26">
        <v>97.5</v>
      </c>
      <c r="K7" s="29">
        <v>50.123288051214672</v>
      </c>
      <c r="L7" s="30">
        <f t="shared" ref="L7:L46" si="2">ROUND(K7*1000, 0)</f>
        <v>50123</v>
      </c>
      <c r="M7" s="17"/>
      <c r="N7" s="26">
        <v>97.5</v>
      </c>
      <c r="O7" s="25">
        <v>49.425873307396238</v>
      </c>
      <c r="P7" s="30">
        <f t="shared" ref="P7:P46" si="3">ROUND(O7*1000, 0)</f>
        <v>49426</v>
      </c>
      <c r="Q7" s="17"/>
      <c r="R7" s="26">
        <v>97.5</v>
      </c>
      <c r="S7" s="25">
        <v>48.771073107535834</v>
      </c>
      <c r="T7" s="30">
        <f t="shared" ref="T7:T46" si="4">ROUND(S7*1000, 0)</f>
        <v>48771</v>
      </c>
      <c r="U7" s="17"/>
      <c r="V7" s="26">
        <v>97.5</v>
      </c>
      <c r="W7" s="25">
        <v>48.433656005292804</v>
      </c>
      <c r="X7" s="30">
        <f t="shared" ref="X7:X46" si="5">ROUND(W7*1000, 0)</f>
        <v>48434</v>
      </c>
      <c r="Y7" s="17"/>
      <c r="Z7" s="26">
        <v>97.5</v>
      </c>
      <c r="AA7" s="25">
        <v>48.051093193705341</v>
      </c>
      <c r="AB7" s="30">
        <f t="shared" ref="AB7:AB46" si="6">ROUND(AA7*1000, 0)</f>
        <v>48051</v>
      </c>
      <c r="AC7" s="17"/>
    </row>
    <row r="8" spans="1:29">
      <c r="A8" s="26"/>
      <c r="B8" s="22">
        <v>95</v>
      </c>
      <c r="C8" s="26">
        <v>50.862949024277071</v>
      </c>
      <c r="D8" s="30">
        <f t="shared" si="0"/>
        <v>50863</v>
      </c>
      <c r="E8" s="17"/>
      <c r="F8" s="26">
        <v>95</v>
      </c>
      <c r="G8" s="25">
        <v>50.125502406874276</v>
      </c>
      <c r="H8" s="30">
        <f t="shared" si="1"/>
        <v>50126</v>
      </c>
      <c r="I8" s="17"/>
      <c r="J8" s="26">
        <v>95</v>
      </c>
      <c r="K8" s="29">
        <v>49.375758177230878</v>
      </c>
      <c r="L8" s="30">
        <f t="shared" si="2"/>
        <v>49376</v>
      </c>
      <c r="M8" s="17"/>
      <c r="N8" s="26">
        <v>95</v>
      </c>
      <c r="O8" s="25">
        <v>48.602782385099523</v>
      </c>
      <c r="P8" s="30">
        <f t="shared" si="3"/>
        <v>48603</v>
      </c>
      <c r="Q8" s="17"/>
      <c r="R8" s="26">
        <v>95</v>
      </c>
      <c r="S8" s="25">
        <v>47.914433872036</v>
      </c>
      <c r="T8" s="30">
        <f t="shared" si="4"/>
        <v>47914</v>
      </c>
      <c r="U8" s="17"/>
      <c r="V8" s="26">
        <v>95</v>
      </c>
      <c r="W8" s="25">
        <v>47.484809486446743</v>
      </c>
      <c r="X8" s="30">
        <f t="shared" si="5"/>
        <v>47485</v>
      </c>
      <c r="Y8" s="17"/>
      <c r="Z8" s="26">
        <v>95</v>
      </c>
      <c r="AA8" s="25">
        <v>47.036074757006325</v>
      </c>
      <c r="AB8" s="30">
        <f t="shared" si="6"/>
        <v>47036</v>
      </c>
      <c r="AC8" s="17"/>
    </row>
    <row r="9" spans="1:29" ht="16.5">
      <c r="A9" s="13" t="s">
        <v>46</v>
      </c>
      <c r="B9" s="22">
        <v>92.5</v>
      </c>
      <c r="C9" s="26">
        <v>50.645269474535716</v>
      </c>
      <c r="D9" s="30">
        <f t="shared" si="0"/>
        <v>50645</v>
      </c>
      <c r="E9" s="17"/>
      <c r="F9" s="26">
        <v>92.5</v>
      </c>
      <c r="G9" s="25">
        <v>49.914713851844532</v>
      </c>
      <c r="H9" s="30">
        <f t="shared" si="1"/>
        <v>49915</v>
      </c>
      <c r="I9" s="17"/>
      <c r="J9" s="26">
        <v>92.5</v>
      </c>
      <c r="K9" s="29">
        <v>49.157064241645962</v>
      </c>
      <c r="L9" s="30">
        <f t="shared" si="2"/>
        <v>49157</v>
      </c>
      <c r="M9" s="17"/>
      <c r="N9" s="26">
        <v>92.5</v>
      </c>
      <c r="O9" s="25">
        <v>48.386905310975635</v>
      </c>
      <c r="P9" s="30">
        <f t="shared" si="3"/>
        <v>48387</v>
      </c>
      <c r="Q9" s="17"/>
      <c r="R9" s="26">
        <v>92.5</v>
      </c>
      <c r="S9" s="25">
        <v>47.744617786158592</v>
      </c>
      <c r="T9" s="30">
        <f t="shared" si="4"/>
        <v>47745</v>
      </c>
      <c r="U9" s="17"/>
      <c r="V9" s="26">
        <v>92.5</v>
      </c>
      <c r="W9" s="25">
        <v>47.279634042823858</v>
      </c>
      <c r="X9" s="30">
        <f t="shared" si="5"/>
        <v>47280</v>
      </c>
      <c r="Y9" s="17"/>
      <c r="Z9" s="26">
        <v>92.5</v>
      </c>
      <c r="AA9" s="25">
        <v>46.826147971847213</v>
      </c>
      <c r="AB9" s="30">
        <f t="shared" si="6"/>
        <v>46826</v>
      </c>
      <c r="AC9" s="17"/>
    </row>
    <row r="10" spans="1:29">
      <c r="A10" s="32">
        <v>1.1000000000000001</v>
      </c>
      <c r="B10" s="22">
        <v>90</v>
      </c>
      <c r="C10" s="26">
        <v>50.423082377238444</v>
      </c>
      <c r="D10" s="30">
        <f t="shared" si="0"/>
        <v>50423</v>
      </c>
      <c r="E10" s="17"/>
      <c r="F10" s="26">
        <v>90</v>
      </c>
      <c r="G10" s="25">
        <v>49.694348736658441</v>
      </c>
      <c r="H10" s="30">
        <f t="shared" si="1"/>
        <v>49694</v>
      </c>
      <c r="I10" s="17"/>
      <c r="J10" s="26">
        <v>90</v>
      </c>
      <c r="K10" s="29">
        <v>48.931503007288079</v>
      </c>
      <c r="L10" s="30">
        <f t="shared" si="2"/>
        <v>48932</v>
      </c>
      <c r="M10" s="17"/>
      <c r="N10" s="26">
        <v>90</v>
      </c>
      <c r="O10" s="25">
        <v>48.168603832094171</v>
      </c>
      <c r="P10" s="30">
        <f t="shared" si="3"/>
        <v>48169</v>
      </c>
      <c r="Q10" s="17"/>
      <c r="R10" s="26">
        <v>90</v>
      </c>
      <c r="S10" s="25">
        <v>47.545581084003587</v>
      </c>
      <c r="T10" s="30">
        <f t="shared" si="4"/>
        <v>47546</v>
      </c>
      <c r="U10" s="17"/>
      <c r="V10" s="26">
        <v>90</v>
      </c>
      <c r="W10" s="25">
        <v>47.07283913412116</v>
      </c>
      <c r="X10" s="30">
        <f t="shared" si="5"/>
        <v>47073</v>
      </c>
      <c r="Y10" s="17"/>
      <c r="Z10" s="26">
        <v>90</v>
      </c>
      <c r="AA10" s="25">
        <v>46.615944714840914</v>
      </c>
      <c r="AB10" s="30">
        <f t="shared" si="6"/>
        <v>46616</v>
      </c>
      <c r="AC10" s="17"/>
    </row>
    <row r="11" spans="1:29">
      <c r="B11" s="22">
        <v>87.5</v>
      </c>
      <c r="C11" s="26">
        <v>50.232226244097895</v>
      </c>
      <c r="D11" s="30">
        <f t="shared" si="0"/>
        <v>50232</v>
      </c>
      <c r="E11" s="17"/>
      <c r="F11" s="26">
        <v>87.5</v>
      </c>
      <c r="G11" s="25">
        <v>49.496775360210783</v>
      </c>
      <c r="H11" s="30">
        <f t="shared" si="1"/>
        <v>49497</v>
      </c>
      <c r="I11" s="17"/>
      <c r="J11" s="26">
        <v>87.5</v>
      </c>
      <c r="K11" s="29">
        <v>48.734989588312501</v>
      </c>
      <c r="L11" s="30">
        <f t="shared" si="2"/>
        <v>48735</v>
      </c>
      <c r="M11" s="17"/>
      <c r="N11" s="26">
        <v>87.5</v>
      </c>
      <c r="O11" s="25">
        <v>47.985294785363081</v>
      </c>
      <c r="P11" s="30">
        <f t="shared" si="3"/>
        <v>47985</v>
      </c>
      <c r="Q11" s="17"/>
      <c r="R11" s="26">
        <v>87.5</v>
      </c>
      <c r="S11" s="25">
        <v>47.339597487205268</v>
      </c>
      <c r="T11" s="30">
        <f t="shared" si="4"/>
        <v>47340</v>
      </c>
      <c r="U11" s="17"/>
      <c r="V11" s="26">
        <v>87.5</v>
      </c>
      <c r="W11" s="25">
        <v>46.889629179749861</v>
      </c>
      <c r="X11" s="30">
        <f t="shared" si="5"/>
        <v>46890</v>
      </c>
      <c r="Y11" s="17"/>
      <c r="Z11" s="26">
        <v>87.5</v>
      </c>
      <c r="AA11" s="25">
        <v>46.441025160063909</v>
      </c>
      <c r="AB11" s="30">
        <f t="shared" si="6"/>
        <v>46441</v>
      </c>
      <c r="AC11" s="17"/>
    </row>
    <row r="12" spans="1:29">
      <c r="B12" s="22">
        <v>85</v>
      </c>
      <c r="C12" s="26">
        <v>50.039292519346652</v>
      </c>
      <c r="D12" s="30">
        <f t="shared" si="0"/>
        <v>50039</v>
      </c>
      <c r="E12" s="17"/>
      <c r="F12" s="26">
        <v>85</v>
      </c>
      <c r="G12" s="25">
        <v>49.293374847871029</v>
      </c>
      <c r="H12" s="30">
        <f t="shared" si="1"/>
        <v>49293</v>
      </c>
      <c r="I12" s="17"/>
      <c r="J12" s="26">
        <v>85</v>
      </c>
      <c r="K12" s="29">
        <v>48.536942031980161</v>
      </c>
      <c r="L12" s="30">
        <f t="shared" si="2"/>
        <v>48537</v>
      </c>
      <c r="M12" s="17"/>
      <c r="N12" s="26">
        <v>85</v>
      </c>
      <c r="O12" s="25">
        <v>47.801888187472471</v>
      </c>
      <c r="P12" s="30">
        <f t="shared" si="3"/>
        <v>47802</v>
      </c>
      <c r="Q12" s="17"/>
      <c r="R12" s="26">
        <v>85</v>
      </c>
      <c r="S12" s="25">
        <v>47.111840121815639</v>
      </c>
      <c r="T12" s="30">
        <f t="shared" si="4"/>
        <v>47112</v>
      </c>
      <c r="U12" s="17"/>
      <c r="V12" s="26">
        <v>85</v>
      </c>
      <c r="W12" s="25">
        <v>46.690887008068479</v>
      </c>
      <c r="X12" s="30">
        <f t="shared" si="5"/>
        <v>46691</v>
      </c>
      <c r="Y12" s="17"/>
      <c r="Z12" s="26">
        <v>85</v>
      </c>
      <c r="AA12" s="25">
        <v>46.260119039053734</v>
      </c>
      <c r="AB12" s="30">
        <f t="shared" si="6"/>
        <v>46260</v>
      </c>
      <c r="AC12" s="17"/>
    </row>
    <row r="13" spans="1:29">
      <c r="B13" s="22">
        <v>82.5</v>
      </c>
      <c r="C13" s="26">
        <v>49.853400206321353</v>
      </c>
      <c r="D13" s="30">
        <f t="shared" si="0"/>
        <v>49853</v>
      </c>
      <c r="E13" s="17"/>
      <c r="F13" s="26">
        <v>82.5</v>
      </c>
      <c r="G13" s="25">
        <v>49.10814341690655</v>
      </c>
      <c r="H13" s="30">
        <f t="shared" si="1"/>
        <v>49108</v>
      </c>
      <c r="I13" s="17"/>
      <c r="J13" s="26">
        <v>82.5</v>
      </c>
      <c r="K13" s="29">
        <v>48.352476990785284</v>
      </c>
      <c r="L13" s="30">
        <f t="shared" si="2"/>
        <v>48352</v>
      </c>
      <c r="M13" s="17"/>
      <c r="N13" s="26">
        <v>82.5</v>
      </c>
      <c r="O13" s="25">
        <v>47.616549766083168</v>
      </c>
      <c r="P13" s="30">
        <f t="shared" si="3"/>
        <v>47617</v>
      </c>
      <c r="Q13" s="17"/>
      <c r="R13" s="26">
        <v>82.5</v>
      </c>
      <c r="S13" s="25">
        <v>46.907583972109236</v>
      </c>
      <c r="T13" s="30">
        <f t="shared" si="4"/>
        <v>46908</v>
      </c>
      <c r="U13" s="17"/>
      <c r="V13" s="26">
        <v>82.5</v>
      </c>
      <c r="W13" s="25">
        <v>46.524279519104006</v>
      </c>
      <c r="X13" s="30">
        <f t="shared" si="5"/>
        <v>46524</v>
      </c>
      <c r="Y13" s="17"/>
      <c r="Z13" s="26">
        <v>82.5</v>
      </c>
      <c r="AA13" s="25">
        <v>46.070000215491213</v>
      </c>
      <c r="AB13" s="30">
        <f t="shared" si="6"/>
        <v>46070</v>
      </c>
      <c r="AC13" s="17"/>
    </row>
    <row r="14" spans="1:29">
      <c r="B14" s="22">
        <v>80</v>
      </c>
      <c r="C14" s="26">
        <v>49.660106962660905</v>
      </c>
      <c r="D14" s="30">
        <f t="shared" si="0"/>
        <v>49660</v>
      </c>
      <c r="E14" s="17"/>
      <c r="F14" s="26">
        <v>80</v>
      </c>
      <c r="G14" s="25">
        <v>48.92064847615147</v>
      </c>
      <c r="H14" s="30">
        <f t="shared" si="1"/>
        <v>48921</v>
      </c>
      <c r="I14" s="17"/>
      <c r="J14" s="26">
        <v>80</v>
      </c>
      <c r="K14" s="29">
        <v>48.166292770654771</v>
      </c>
      <c r="L14" s="30">
        <f t="shared" si="2"/>
        <v>48166</v>
      </c>
      <c r="M14" s="17"/>
      <c r="N14" s="26">
        <v>80</v>
      </c>
      <c r="O14" s="25">
        <v>47.422222437735321</v>
      </c>
      <c r="P14" s="30">
        <f t="shared" si="3"/>
        <v>47422</v>
      </c>
      <c r="Q14" s="17"/>
      <c r="R14" s="26">
        <v>80</v>
      </c>
      <c r="S14" s="25">
        <v>46.711718584538062</v>
      </c>
      <c r="T14" s="30">
        <f t="shared" si="4"/>
        <v>46712</v>
      </c>
      <c r="U14" s="17"/>
      <c r="V14" s="26">
        <v>80</v>
      </c>
      <c r="W14" s="25">
        <v>46.380679955296365</v>
      </c>
      <c r="X14" s="30">
        <f t="shared" si="5"/>
        <v>46381</v>
      </c>
      <c r="Y14" s="17"/>
      <c r="Z14" s="26">
        <v>80</v>
      </c>
      <c r="AA14" s="25">
        <v>45.888165642594345</v>
      </c>
      <c r="AB14" s="30">
        <f t="shared" si="6"/>
        <v>45888</v>
      </c>
      <c r="AC14" s="17"/>
    </row>
    <row r="15" spans="1:29">
      <c r="B15" s="22">
        <v>77.5</v>
      </c>
      <c r="C15" s="26">
        <v>49.488914782789841</v>
      </c>
      <c r="D15" s="30">
        <f t="shared" si="0"/>
        <v>49489</v>
      </c>
      <c r="E15" s="17"/>
      <c r="F15" s="26">
        <v>77.5</v>
      </c>
      <c r="G15" s="25">
        <v>48.758188919645725</v>
      </c>
      <c r="H15" s="30">
        <f t="shared" si="1"/>
        <v>48758</v>
      </c>
      <c r="I15" s="17"/>
      <c r="J15" s="26">
        <v>77.5</v>
      </c>
      <c r="K15" s="29">
        <v>47.996580268783973</v>
      </c>
      <c r="L15" s="30">
        <f t="shared" si="2"/>
        <v>47997</v>
      </c>
      <c r="M15" s="17"/>
      <c r="N15" s="26">
        <v>77.5</v>
      </c>
      <c r="O15" s="25">
        <v>47.25565336360895</v>
      </c>
      <c r="P15" s="30">
        <f t="shared" si="3"/>
        <v>47256</v>
      </c>
      <c r="Q15" s="17"/>
      <c r="R15" s="26">
        <v>77.5</v>
      </c>
      <c r="S15" s="25">
        <v>46.545399894821479</v>
      </c>
      <c r="T15" s="30">
        <f t="shared" si="4"/>
        <v>46545</v>
      </c>
      <c r="U15" s="17"/>
      <c r="V15" s="26">
        <v>77.5</v>
      </c>
      <c r="W15" s="25">
        <v>46.240216266957034</v>
      </c>
      <c r="X15" s="30">
        <f t="shared" si="5"/>
        <v>46240</v>
      </c>
      <c r="Y15" s="17"/>
      <c r="Z15" s="26">
        <v>77.5</v>
      </c>
      <c r="AA15" s="25">
        <v>45.737416966743424</v>
      </c>
      <c r="AB15" s="30">
        <f t="shared" si="6"/>
        <v>45737</v>
      </c>
      <c r="AC15" s="17"/>
    </row>
    <row r="16" spans="1:29">
      <c r="B16" s="22">
        <v>75</v>
      </c>
      <c r="C16" s="26">
        <v>49.348119952564453</v>
      </c>
      <c r="D16" s="30">
        <f t="shared" si="0"/>
        <v>49348</v>
      </c>
      <c r="E16" s="17"/>
      <c r="F16" s="26">
        <v>75</v>
      </c>
      <c r="G16" s="25">
        <v>48.616624765925422</v>
      </c>
      <c r="H16" s="30">
        <f t="shared" si="1"/>
        <v>48617</v>
      </c>
      <c r="I16" s="17"/>
      <c r="J16" s="26">
        <v>75</v>
      </c>
      <c r="K16" s="29">
        <v>47.852062823677286</v>
      </c>
      <c r="L16" s="30">
        <f t="shared" si="2"/>
        <v>47852</v>
      </c>
      <c r="M16" s="17"/>
      <c r="N16" s="26">
        <v>75</v>
      </c>
      <c r="O16" s="25">
        <v>47.109318103708112</v>
      </c>
      <c r="P16" s="30">
        <f t="shared" si="3"/>
        <v>47109</v>
      </c>
      <c r="Q16" s="17"/>
      <c r="R16" s="26">
        <v>75</v>
      </c>
      <c r="S16" s="25">
        <v>46.400122675686362</v>
      </c>
      <c r="T16" s="30">
        <f t="shared" si="4"/>
        <v>46400</v>
      </c>
      <c r="U16" s="17"/>
      <c r="V16" s="26">
        <v>75</v>
      </c>
      <c r="W16" s="25">
        <v>46.094207562741687</v>
      </c>
      <c r="X16" s="30">
        <f t="shared" si="5"/>
        <v>46094</v>
      </c>
      <c r="Y16" s="17"/>
      <c r="Z16" s="26">
        <v>75</v>
      </c>
      <c r="AA16" s="25">
        <v>45.603003629769702</v>
      </c>
      <c r="AB16" s="30">
        <f t="shared" si="6"/>
        <v>45603</v>
      </c>
      <c r="AC16" s="17"/>
    </row>
    <row r="17" spans="2:29">
      <c r="B17" s="22">
        <v>72.5</v>
      </c>
      <c r="C17" s="26">
        <v>49.215899547596152</v>
      </c>
      <c r="D17" s="30">
        <f t="shared" si="0"/>
        <v>49216</v>
      </c>
      <c r="E17" s="17"/>
      <c r="F17" s="26">
        <v>72.5</v>
      </c>
      <c r="G17" s="25">
        <v>48.469327536135879</v>
      </c>
      <c r="H17" s="30">
        <f t="shared" si="1"/>
        <v>48469</v>
      </c>
      <c r="I17" s="17"/>
      <c r="J17" s="26">
        <v>72.5</v>
      </c>
      <c r="K17" s="29">
        <v>47.712273580208404</v>
      </c>
      <c r="L17" s="30">
        <f t="shared" si="2"/>
        <v>47712</v>
      </c>
      <c r="M17" s="17"/>
      <c r="N17" s="26">
        <v>72.5</v>
      </c>
      <c r="O17" s="25">
        <v>46.960113715365992</v>
      </c>
      <c r="P17" s="30">
        <f t="shared" si="3"/>
        <v>46960</v>
      </c>
      <c r="Q17" s="17"/>
      <c r="R17" s="26">
        <v>72.5</v>
      </c>
      <c r="S17" s="25">
        <v>46.253959366717403</v>
      </c>
      <c r="T17" s="30">
        <f t="shared" si="4"/>
        <v>46254</v>
      </c>
      <c r="U17" s="17"/>
      <c r="V17" s="26">
        <v>72.5</v>
      </c>
      <c r="W17" s="25">
        <v>45.93365558227655</v>
      </c>
      <c r="X17" s="30">
        <f t="shared" si="5"/>
        <v>45934</v>
      </c>
      <c r="Y17" s="17"/>
      <c r="Z17" s="26">
        <v>72.5</v>
      </c>
      <c r="AA17" s="25">
        <v>45.465845699124827</v>
      </c>
      <c r="AB17" s="30">
        <f t="shared" si="6"/>
        <v>45466</v>
      </c>
      <c r="AC17" s="17"/>
    </row>
    <row r="18" spans="2:29">
      <c r="B18" s="22">
        <v>70</v>
      </c>
      <c r="C18" s="26">
        <v>49.092960148905114</v>
      </c>
      <c r="D18" s="30">
        <f t="shared" si="0"/>
        <v>49093</v>
      </c>
      <c r="E18" s="17"/>
      <c r="F18" s="26">
        <v>70</v>
      </c>
      <c r="G18" s="25">
        <v>48.326504752877369</v>
      </c>
      <c r="H18" s="30">
        <f t="shared" si="1"/>
        <v>48327</v>
      </c>
      <c r="I18" s="17"/>
      <c r="J18" s="26">
        <v>70</v>
      </c>
      <c r="K18" s="29">
        <v>47.584066824635421</v>
      </c>
      <c r="L18" s="30">
        <f t="shared" si="2"/>
        <v>47584</v>
      </c>
      <c r="M18" s="17"/>
      <c r="N18" s="26">
        <v>70</v>
      </c>
      <c r="O18" s="25">
        <v>46.823365978650401</v>
      </c>
      <c r="P18" s="30">
        <f t="shared" si="3"/>
        <v>46823</v>
      </c>
      <c r="Q18" s="17"/>
      <c r="R18" s="26">
        <v>70</v>
      </c>
      <c r="S18" s="25">
        <v>46.127494514253172</v>
      </c>
      <c r="T18" s="30">
        <f t="shared" si="4"/>
        <v>46127</v>
      </c>
      <c r="U18" s="17"/>
      <c r="V18" s="26">
        <v>70</v>
      </c>
      <c r="W18" s="25">
        <v>45.790811609415513</v>
      </c>
      <c r="X18" s="30">
        <f t="shared" si="5"/>
        <v>45791</v>
      </c>
      <c r="Y18" s="17"/>
      <c r="Z18" s="26">
        <v>70</v>
      </c>
      <c r="AA18" s="25">
        <v>45.351846219109149</v>
      </c>
      <c r="AB18" s="30">
        <f t="shared" si="6"/>
        <v>45352</v>
      </c>
      <c r="AC18" s="17"/>
    </row>
    <row r="19" spans="2:29">
      <c r="B19" s="22">
        <v>67.5</v>
      </c>
      <c r="C19" s="26">
        <v>48.966793136478621</v>
      </c>
      <c r="D19" s="30">
        <f t="shared" si="0"/>
        <v>48967</v>
      </c>
      <c r="E19" s="17"/>
      <c r="F19" s="26">
        <v>67.5</v>
      </c>
      <c r="G19" s="25">
        <v>48.198825161897041</v>
      </c>
      <c r="H19" s="30">
        <f t="shared" si="1"/>
        <v>48199</v>
      </c>
      <c r="I19" s="17"/>
      <c r="J19" s="26">
        <v>67.5</v>
      </c>
      <c r="K19" s="29">
        <v>47.468120536138066</v>
      </c>
      <c r="L19" s="30">
        <f t="shared" si="2"/>
        <v>47468</v>
      </c>
      <c r="M19" s="17"/>
      <c r="N19" s="26">
        <v>67.5</v>
      </c>
      <c r="O19" s="25">
        <v>46.709291567989162</v>
      </c>
      <c r="P19" s="30">
        <f t="shared" si="3"/>
        <v>46709</v>
      </c>
      <c r="Q19" s="17"/>
      <c r="R19" s="26">
        <v>67.5</v>
      </c>
      <c r="S19" s="25">
        <v>46.039480364148133</v>
      </c>
      <c r="T19" s="30">
        <f t="shared" si="4"/>
        <v>46039</v>
      </c>
      <c r="U19" s="17"/>
      <c r="V19" s="26">
        <v>67.5</v>
      </c>
      <c r="W19" s="25">
        <v>45.684170815748999</v>
      </c>
      <c r="X19" s="30">
        <f t="shared" si="5"/>
        <v>45684</v>
      </c>
      <c r="Y19" s="17"/>
      <c r="Z19" s="26">
        <v>67.5</v>
      </c>
      <c r="AA19" s="25">
        <v>45.278942899285617</v>
      </c>
      <c r="AB19" s="30">
        <f t="shared" si="6"/>
        <v>45279</v>
      </c>
      <c r="AC19" s="17"/>
    </row>
    <row r="20" spans="2:29">
      <c r="B20" s="22">
        <v>65</v>
      </c>
      <c r="C20" s="26">
        <v>48.837612757426264</v>
      </c>
      <c r="D20" s="30">
        <f t="shared" si="0"/>
        <v>48838</v>
      </c>
      <c r="E20" s="17"/>
      <c r="F20" s="26">
        <v>65</v>
      </c>
      <c r="G20" s="25">
        <v>48.08507619488897</v>
      </c>
      <c r="H20" s="30">
        <f t="shared" si="1"/>
        <v>48085</v>
      </c>
      <c r="I20" s="17"/>
      <c r="J20" s="26">
        <v>65</v>
      </c>
      <c r="K20" s="29">
        <v>47.366341610628773</v>
      </c>
      <c r="L20" s="30">
        <f t="shared" si="2"/>
        <v>47366</v>
      </c>
      <c r="M20" s="17"/>
      <c r="N20" s="26">
        <v>65</v>
      </c>
      <c r="O20" s="25">
        <v>46.611999573807317</v>
      </c>
      <c r="P20" s="30">
        <f t="shared" si="3"/>
        <v>46612</v>
      </c>
      <c r="Q20" s="17"/>
      <c r="R20" s="26">
        <v>65</v>
      </c>
      <c r="S20" s="25">
        <v>45.960661535674703</v>
      </c>
      <c r="T20" s="30">
        <f t="shared" si="4"/>
        <v>45961</v>
      </c>
      <c r="U20" s="17"/>
      <c r="V20" s="26">
        <v>65</v>
      </c>
      <c r="W20" s="25">
        <v>45.585041442458731</v>
      </c>
      <c r="X20" s="30">
        <f t="shared" si="5"/>
        <v>45585</v>
      </c>
      <c r="Y20" s="17"/>
      <c r="Z20" s="26">
        <v>65</v>
      </c>
      <c r="AA20" s="25">
        <v>45.209034794043838</v>
      </c>
      <c r="AB20" s="30">
        <f t="shared" si="6"/>
        <v>45209</v>
      </c>
      <c r="AC20" s="17"/>
    </row>
    <row r="21" spans="2:29">
      <c r="B21" s="22">
        <v>62.5</v>
      </c>
      <c r="C21" s="26">
        <v>48.754924081794876</v>
      </c>
      <c r="D21" s="30">
        <f t="shared" si="0"/>
        <v>48755</v>
      </c>
      <c r="E21" s="17"/>
      <c r="F21" s="26">
        <v>62.5</v>
      </c>
      <c r="G21" s="25">
        <v>48.017725737527329</v>
      </c>
      <c r="H21" s="30">
        <f t="shared" si="1"/>
        <v>48018</v>
      </c>
      <c r="I21" s="17"/>
      <c r="J21" s="26">
        <v>62.5</v>
      </c>
      <c r="K21" s="29">
        <v>47.305121956372119</v>
      </c>
      <c r="L21" s="30">
        <f t="shared" si="2"/>
        <v>47305</v>
      </c>
      <c r="M21" s="17"/>
      <c r="N21" s="26">
        <v>62.5</v>
      </c>
      <c r="O21" s="25">
        <v>46.561804220539443</v>
      </c>
      <c r="P21" s="30">
        <f t="shared" si="3"/>
        <v>46562</v>
      </c>
      <c r="Q21" s="17"/>
      <c r="R21" s="26">
        <v>62.5</v>
      </c>
      <c r="S21" s="25">
        <v>45.909128047783852</v>
      </c>
      <c r="T21" s="30">
        <f t="shared" si="4"/>
        <v>45909</v>
      </c>
      <c r="U21" s="17"/>
      <c r="V21" s="26">
        <v>62.5</v>
      </c>
      <c r="W21" s="25">
        <v>45.528332532999364</v>
      </c>
      <c r="X21" s="30">
        <f t="shared" si="5"/>
        <v>45528</v>
      </c>
      <c r="Y21" s="17"/>
      <c r="Z21" s="26">
        <v>62.5</v>
      </c>
      <c r="AA21" s="25">
        <v>45.157383369658859</v>
      </c>
      <c r="AB21" s="30">
        <f t="shared" si="6"/>
        <v>45157</v>
      </c>
      <c r="AC21" s="17"/>
    </row>
    <row r="22" spans="2:29">
      <c r="B22" s="22">
        <v>60</v>
      </c>
      <c r="C22" s="26">
        <v>48.615842972009908</v>
      </c>
      <c r="D22" s="30">
        <f t="shared" si="0"/>
        <v>48616</v>
      </c>
      <c r="E22" s="17"/>
      <c r="F22" s="26">
        <v>60</v>
      </c>
      <c r="G22" s="25">
        <v>47.889229771221054</v>
      </c>
      <c r="H22" s="30">
        <f t="shared" si="1"/>
        <v>47889</v>
      </c>
      <c r="I22" s="17"/>
      <c r="J22" s="26">
        <v>60</v>
      </c>
      <c r="K22" s="29">
        <v>47.177005616640798</v>
      </c>
      <c r="L22" s="30">
        <f t="shared" si="2"/>
        <v>47177</v>
      </c>
      <c r="M22" s="17"/>
      <c r="N22" s="26">
        <v>60</v>
      </c>
      <c r="O22" s="25">
        <v>46.449110663899582</v>
      </c>
      <c r="P22" s="30">
        <f t="shared" si="3"/>
        <v>46449</v>
      </c>
      <c r="Q22" s="17"/>
      <c r="R22" s="26">
        <v>60</v>
      </c>
      <c r="S22" s="25">
        <v>45.787960250561753</v>
      </c>
      <c r="T22" s="30">
        <f t="shared" si="4"/>
        <v>45788</v>
      </c>
      <c r="U22" s="17"/>
      <c r="V22" s="26">
        <v>60</v>
      </c>
      <c r="W22" s="25">
        <v>45.407461067699145</v>
      </c>
      <c r="X22" s="30">
        <f t="shared" si="5"/>
        <v>45407</v>
      </c>
      <c r="Y22" s="17"/>
      <c r="Z22" s="26">
        <v>60</v>
      </c>
      <c r="AA22" s="25">
        <v>45.036710929515692</v>
      </c>
      <c r="AB22" s="30">
        <f t="shared" si="6"/>
        <v>45037</v>
      </c>
      <c r="AC22" s="17"/>
    </row>
    <row r="23" spans="2:29">
      <c r="B23" s="22">
        <v>57.5</v>
      </c>
      <c r="C23" s="26">
        <v>48.538762275048548</v>
      </c>
      <c r="D23" s="30">
        <f t="shared" si="0"/>
        <v>48539</v>
      </c>
      <c r="E23" s="17"/>
      <c r="F23" s="26">
        <v>57.5</v>
      </c>
      <c r="G23" s="25">
        <v>47.818075180546181</v>
      </c>
      <c r="H23" s="30">
        <f t="shared" si="1"/>
        <v>47818</v>
      </c>
      <c r="I23" s="17"/>
      <c r="J23" s="26">
        <v>57.5</v>
      </c>
      <c r="K23" s="29">
        <v>47.104505035409915</v>
      </c>
      <c r="L23" s="30">
        <f t="shared" si="2"/>
        <v>47105</v>
      </c>
      <c r="M23" s="17"/>
      <c r="N23" s="26">
        <v>57.5</v>
      </c>
      <c r="O23" s="25">
        <v>46.386384013661498</v>
      </c>
      <c r="P23" s="30">
        <f t="shared" si="3"/>
        <v>46386</v>
      </c>
      <c r="Q23" s="17"/>
      <c r="R23" s="26">
        <v>57.5</v>
      </c>
      <c r="S23" s="25">
        <v>45.71319632421271</v>
      </c>
      <c r="T23" s="30">
        <f t="shared" si="4"/>
        <v>45713</v>
      </c>
      <c r="U23" s="17"/>
      <c r="V23" s="26">
        <v>57.5</v>
      </c>
      <c r="W23" s="25">
        <v>45.345112577615708</v>
      </c>
      <c r="X23" s="30">
        <f t="shared" si="5"/>
        <v>45345</v>
      </c>
      <c r="Y23" s="17"/>
      <c r="Z23" s="26">
        <v>57.5</v>
      </c>
      <c r="AA23" s="25">
        <v>44.963750247152568</v>
      </c>
      <c r="AB23" s="30">
        <f t="shared" si="6"/>
        <v>44964</v>
      </c>
      <c r="AC23" s="17"/>
    </row>
    <row r="24" spans="2:29">
      <c r="B24" s="22">
        <v>55</v>
      </c>
      <c r="C24" s="26">
        <v>48.348666267097627</v>
      </c>
      <c r="D24" s="30">
        <f t="shared" si="0"/>
        <v>48349</v>
      </c>
      <c r="E24" s="17"/>
      <c r="F24" s="26">
        <v>55</v>
      </c>
      <c r="G24" s="25">
        <v>47.631080226841377</v>
      </c>
      <c r="H24" s="30">
        <f t="shared" si="1"/>
        <v>47631</v>
      </c>
      <c r="I24" s="17"/>
      <c r="J24" s="26">
        <v>55</v>
      </c>
      <c r="K24" s="29">
        <v>46.916889588207454</v>
      </c>
      <c r="L24" s="30">
        <f t="shared" si="2"/>
        <v>46917</v>
      </c>
      <c r="M24" s="17"/>
      <c r="N24" s="26">
        <v>55</v>
      </c>
      <c r="O24" s="25">
        <v>46.20212663351132</v>
      </c>
      <c r="P24" s="30">
        <f t="shared" si="3"/>
        <v>46202</v>
      </c>
      <c r="Q24" s="17"/>
      <c r="R24" s="26">
        <v>55</v>
      </c>
      <c r="S24" s="25">
        <v>45.513569045496482</v>
      </c>
      <c r="T24" s="30">
        <f t="shared" si="4"/>
        <v>45514</v>
      </c>
      <c r="U24" s="17"/>
      <c r="V24" s="26">
        <v>55</v>
      </c>
      <c r="W24" s="25">
        <v>45.166652602722721</v>
      </c>
      <c r="X24" s="30">
        <f t="shared" si="5"/>
        <v>45167</v>
      </c>
      <c r="Y24" s="17"/>
      <c r="Z24" s="26">
        <v>55</v>
      </c>
      <c r="AA24" s="25">
        <v>44.766870771450137</v>
      </c>
      <c r="AB24" s="30">
        <f t="shared" si="6"/>
        <v>44767</v>
      </c>
      <c r="AC24" s="17"/>
    </row>
    <row r="25" spans="2:29">
      <c r="B25" s="22">
        <v>52.5</v>
      </c>
      <c r="C25" s="26">
        <v>48.28059061661839</v>
      </c>
      <c r="D25" s="30">
        <f t="shared" si="0"/>
        <v>48281</v>
      </c>
      <c r="E25" s="17"/>
      <c r="F25" s="26">
        <v>52.5</v>
      </c>
      <c r="G25" s="25">
        <v>47.565078864726232</v>
      </c>
      <c r="H25" s="30">
        <f t="shared" si="1"/>
        <v>47565</v>
      </c>
      <c r="I25" s="17"/>
      <c r="J25" s="26">
        <v>52.5</v>
      </c>
      <c r="K25" s="29">
        <v>46.851516456180271</v>
      </c>
      <c r="L25" s="30">
        <f t="shared" si="2"/>
        <v>46852</v>
      </c>
      <c r="M25" s="17"/>
      <c r="N25" s="26">
        <v>52.5</v>
      </c>
      <c r="O25" s="25">
        <v>46.137428117660363</v>
      </c>
      <c r="P25" s="30">
        <f t="shared" si="3"/>
        <v>46137</v>
      </c>
      <c r="Q25" s="17"/>
      <c r="R25" s="26">
        <v>52.5</v>
      </c>
      <c r="S25" s="25">
        <v>45.436107212728679</v>
      </c>
      <c r="T25" s="30">
        <f t="shared" si="4"/>
        <v>45436</v>
      </c>
      <c r="U25" s="17"/>
      <c r="V25" s="26">
        <v>52.5</v>
      </c>
      <c r="W25" s="25">
        <v>45.103442862248755</v>
      </c>
      <c r="X25" s="30">
        <f t="shared" si="5"/>
        <v>45103</v>
      </c>
      <c r="Y25" s="17"/>
      <c r="Z25" s="22">
        <v>52.5</v>
      </c>
      <c r="AA25" s="25">
        <v>44.689383132090612</v>
      </c>
      <c r="AB25" s="30">
        <f t="shared" si="6"/>
        <v>44689</v>
      </c>
      <c r="AC25" s="17"/>
    </row>
    <row r="26" spans="2:29">
      <c r="B26" s="22">
        <v>50</v>
      </c>
      <c r="C26" s="26">
        <v>48.188395208263984</v>
      </c>
      <c r="D26" s="30">
        <f t="shared" si="0"/>
        <v>48188</v>
      </c>
      <c r="E26" s="17"/>
      <c r="F26" s="22">
        <v>50</v>
      </c>
      <c r="G26" s="25">
        <v>47.473926179490363</v>
      </c>
      <c r="H26" s="30">
        <f t="shared" si="1"/>
        <v>47474</v>
      </c>
      <c r="I26" s="17"/>
      <c r="J26" s="22">
        <v>50</v>
      </c>
      <c r="K26" s="29">
        <v>46.763245970127898</v>
      </c>
      <c r="L26" s="30">
        <f t="shared" si="2"/>
        <v>46763</v>
      </c>
      <c r="M26" s="17"/>
      <c r="N26" s="26">
        <v>50</v>
      </c>
      <c r="O26" s="25">
        <v>46.038066025123122</v>
      </c>
      <c r="P26" s="30">
        <f t="shared" si="3"/>
        <v>46038</v>
      </c>
      <c r="Q26" s="17"/>
      <c r="R26" s="26">
        <v>50</v>
      </c>
      <c r="S26" s="25">
        <v>45.351803768042174</v>
      </c>
      <c r="T26" s="30">
        <f t="shared" si="4"/>
        <v>45352</v>
      </c>
      <c r="U26" s="17"/>
      <c r="V26" s="26">
        <v>50</v>
      </c>
      <c r="W26" s="25">
        <v>45.007464533586308</v>
      </c>
      <c r="X26" s="30">
        <f t="shared" si="5"/>
        <v>45007</v>
      </c>
      <c r="Y26" s="17"/>
      <c r="Z26" s="26">
        <v>50</v>
      </c>
      <c r="AA26" s="25">
        <v>44.588217605268206</v>
      </c>
      <c r="AB26" s="30">
        <f t="shared" si="6"/>
        <v>44588</v>
      </c>
      <c r="AC26" s="17"/>
    </row>
    <row r="27" spans="2:29">
      <c r="B27" s="22">
        <v>47.5</v>
      </c>
      <c r="C27" s="26">
        <v>48.167031703219322</v>
      </c>
      <c r="D27" s="30">
        <f t="shared" si="0"/>
        <v>48167</v>
      </c>
      <c r="E27" s="17"/>
      <c r="F27" s="26">
        <v>47.5</v>
      </c>
      <c r="G27" s="25">
        <v>47.453578680944815</v>
      </c>
      <c r="H27" s="30">
        <f t="shared" si="1"/>
        <v>47454</v>
      </c>
      <c r="I27" s="17"/>
      <c r="J27" s="26">
        <v>47.5</v>
      </c>
      <c r="K27" s="29">
        <v>46.743296892121307</v>
      </c>
      <c r="L27" s="30">
        <f t="shared" si="2"/>
        <v>46743</v>
      </c>
      <c r="M27" s="17"/>
      <c r="N27" s="26">
        <v>47.5</v>
      </c>
      <c r="O27" s="25">
        <v>46.01097468704755</v>
      </c>
      <c r="P27" s="30">
        <f t="shared" si="3"/>
        <v>46011</v>
      </c>
      <c r="Q27" s="17"/>
      <c r="R27" s="26">
        <v>47.5</v>
      </c>
      <c r="S27" s="25">
        <v>45.349977606901618</v>
      </c>
      <c r="T27" s="30">
        <f t="shared" si="4"/>
        <v>45350</v>
      </c>
      <c r="U27" s="17"/>
      <c r="V27" s="26">
        <v>47.5</v>
      </c>
      <c r="W27" s="25">
        <v>44.986712465625658</v>
      </c>
      <c r="X27" s="30">
        <f t="shared" si="5"/>
        <v>44987</v>
      </c>
      <c r="Y27" s="17"/>
      <c r="Z27" s="26">
        <v>47.5</v>
      </c>
      <c r="AA27" s="25">
        <v>44.563288939409482</v>
      </c>
      <c r="AB27" s="30">
        <f t="shared" si="6"/>
        <v>44563</v>
      </c>
      <c r="AC27" s="17"/>
    </row>
    <row r="28" spans="2:29">
      <c r="B28" s="22">
        <v>45</v>
      </c>
      <c r="C28" s="26">
        <v>48.090813354403643</v>
      </c>
      <c r="D28" s="30">
        <f t="shared" si="0"/>
        <v>48091</v>
      </c>
      <c r="E28" s="17"/>
      <c r="F28" s="26">
        <v>45</v>
      </c>
      <c r="G28" s="25">
        <v>47.376288571962817</v>
      </c>
      <c r="H28" s="30">
        <f t="shared" si="1"/>
        <v>47376</v>
      </c>
      <c r="I28" s="17"/>
      <c r="J28" s="26">
        <v>45</v>
      </c>
      <c r="K28" s="29">
        <v>46.663307690633197</v>
      </c>
      <c r="L28" s="30">
        <f t="shared" si="2"/>
        <v>46663</v>
      </c>
      <c r="M28" s="17"/>
      <c r="N28" s="26">
        <v>45</v>
      </c>
      <c r="O28" s="25">
        <v>45.929873143795483</v>
      </c>
      <c r="P28" s="30">
        <f t="shared" si="3"/>
        <v>45930</v>
      </c>
      <c r="Q28" s="17"/>
      <c r="R28" s="26">
        <v>45</v>
      </c>
      <c r="S28" s="25">
        <v>45.267724548067854</v>
      </c>
      <c r="T28" s="30">
        <f t="shared" si="4"/>
        <v>45268</v>
      </c>
      <c r="U28" s="17"/>
      <c r="V28" s="26">
        <v>45</v>
      </c>
      <c r="W28" s="25">
        <v>44.906289400853076</v>
      </c>
      <c r="X28" s="30">
        <f t="shared" si="5"/>
        <v>44906</v>
      </c>
      <c r="Y28" s="17"/>
      <c r="Z28" s="26">
        <v>45</v>
      </c>
      <c r="AA28" s="25">
        <v>44.475484948476407</v>
      </c>
      <c r="AB28" s="30">
        <f t="shared" si="6"/>
        <v>44475</v>
      </c>
      <c r="AC28" s="17"/>
    </row>
    <row r="29" spans="2:29">
      <c r="B29" s="22">
        <v>42.5</v>
      </c>
      <c r="C29" s="26">
        <v>48.066536383151231</v>
      </c>
      <c r="D29" s="30">
        <f t="shared" si="0"/>
        <v>48067</v>
      </c>
      <c r="E29" s="17"/>
      <c r="F29" s="26">
        <v>42.5</v>
      </c>
      <c r="G29" s="25">
        <v>47.350821313118161</v>
      </c>
      <c r="H29" s="30">
        <f t="shared" si="1"/>
        <v>47351</v>
      </c>
      <c r="I29" s="17"/>
      <c r="J29" s="26">
        <v>42.5</v>
      </c>
      <c r="K29" s="29">
        <v>46.632786035255386</v>
      </c>
      <c r="L29" s="30">
        <f t="shared" si="2"/>
        <v>46633</v>
      </c>
      <c r="M29" s="17"/>
      <c r="N29" s="26">
        <v>42.5</v>
      </c>
      <c r="O29" s="25">
        <v>45.90151901634902</v>
      </c>
      <c r="P29" s="30">
        <f t="shared" si="3"/>
        <v>45902</v>
      </c>
      <c r="Q29" s="17"/>
      <c r="R29" s="26">
        <v>42.5</v>
      </c>
      <c r="S29" s="25">
        <v>45.226405572264824</v>
      </c>
      <c r="T29" s="30">
        <f t="shared" si="4"/>
        <v>45226</v>
      </c>
      <c r="U29" s="17"/>
      <c r="V29" s="26">
        <v>42.5</v>
      </c>
      <c r="W29" s="25">
        <v>44.881771695521493</v>
      </c>
      <c r="X29" s="30">
        <f t="shared" si="5"/>
        <v>44882</v>
      </c>
      <c r="Y29" s="17"/>
      <c r="Z29" s="26">
        <v>42.5</v>
      </c>
      <c r="AA29" s="25">
        <v>44.44237640773693</v>
      </c>
      <c r="AB29" s="30">
        <f t="shared" si="6"/>
        <v>44442</v>
      </c>
      <c r="AC29" s="17"/>
    </row>
    <row r="30" spans="2:29">
      <c r="B30" s="22">
        <v>40</v>
      </c>
      <c r="C30" s="26">
        <v>47.986901754103656</v>
      </c>
      <c r="D30" s="30">
        <f t="shared" si="0"/>
        <v>47987</v>
      </c>
      <c r="E30" s="17"/>
      <c r="F30" s="26">
        <v>40</v>
      </c>
      <c r="G30" s="25">
        <v>47.244755179435998</v>
      </c>
      <c r="H30" s="30">
        <f t="shared" si="1"/>
        <v>47245</v>
      </c>
      <c r="I30" s="17"/>
      <c r="J30" s="26">
        <v>40</v>
      </c>
      <c r="K30" s="29">
        <v>46.496988366720281</v>
      </c>
      <c r="L30" s="30">
        <f t="shared" si="2"/>
        <v>46497</v>
      </c>
      <c r="M30" s="17"/>
      <c r="N30" s="26">
        <v>40</v>
      </c>
      <c r="O30" s="25">
        <v>45.740844493206914</v>
      </c>
      <c r="P30" s="30">
        <f t="shared" si="3"/>
        <v>45741</v>
      </c>
      <c r="Q30" s="17"/>
      <c r="R30" s="26">
        <v>40</v>
      </c>
      <c r="S30" s="25">
        <v>45.022061353847022</v>
      </c>
      <c r="T30" s="30">
        <f t="shared" si="4"/>
        <v>45022</v>
      </c>
      <c r="U30" s="17"/>
      <c r="V30" s="26">
        <v>40</v>
      </c>
      <c r="W30" s="25">
        <v>44.690499974156353</v>
      </c>
      <c r="X30" s="30">
        <f t="shared" si="5"/>
        <v>44690</v>
      </c>
      <c r="Y30" s="17"/>
      <c r="Z30" s="26">
        <v>40</v>
      </c>
      <c r="AA30" s="25">
        <v>44.254011333127082</v>
      </c>
      <c r="AB30" s="30">
        <f t="shared" si="6"/>
        <v>44254</v>
      </c>
      <c r="AC30" s="17"/>
    </row>
    <row r="31" spans="2:29">
      <c r="B31" s="22">
        <v>37.5</v>
      </c>
      <c r="C31" s="26">
        <v>47.970078345801852</v>
      </c>
      <c r="D31" s="30">
        <f t="shared" si="0"/>
        <v>47970</v>
      </c>
      <c r="E31" s="17"/>
      <c r="F31" s="26">
        <v>37.5</v>
      </c>
      <c r="G31" s="25">
        <v>47.228496837653665</v>
      </c>
      <c r="H31" s="30">
        <f t="shared" si="1"/>
        <v>47228</v>
      </c>
      <c r="I31" s="17"/>
      <c r="J31" s="26">
        <v>37.5</v>
      </c>
      <c r="K31" s="29">
        <v>46.479617353474403</v>
      </c>
      <c r="L31" s="30">
        <f t="shared" si="2"/>
        <v>46480</v>
      </c>
      <c r="M31" s="17"/>
      <c r="N31" s="26">
        <v>37.5</v>
      </c>
      <c r="O31" s="25">
        <v>45.722260826481758</v>
      </c>
      <c r="P31" s="30">
        <f t="shared" si="3"/>
        <v>45722</v>
      </c>
      <c r="Q31" s="17"/>
      <c r="R31" s="26">
        <v>37.5</v>
      </c>
      <c r="S31" s="25">
        <v>44.985436557739355</v>
      </c>
      <c r="T31" s="30">
        <f t="shared" si="4"/>
        <v>44985</v>
      </c>
      <c r="U31" s="17"/>
      <c r="V31" s="26">
        <v>37.5</v>
      </c>
      <c r="W31" s="25">
        <v>44.650877188898789</v>
      </c>
      <c r="X31" s="30">
        <f t="shared" si="5"/>
        <v>44651</v>
      </c>
      <c r="Y31" s="17"/>
      <c r="Z31" s="26">
        <v>37.5</v>
      </c>
      <c r="AA31" s="25">
        <v>44.233027112240997</v>
      </c>
      <c r="AB31" s="30">
        <f t="shared" si="6"/>
        <v>44233</v>
      </c>
      <c r="AC31" s="17"/>
    </row>
    <row r="32" spans="2:29">
      <c r="B32" s="22">
        <v>35</v>
      </c>
      <c r="C32" s="26">
        <v>47.936139693514797</v>
      </c>
      <c r="D32" s="30">
        <f t="shared" si="0"/>
        <v>47936</v>
      </c>
      <c r="E32" s="17"/>
      <c r="F32" s="26">
        <v>35</v>
      </c>
      <c r="G32" s="25">
        <v>47.195099445655693</v>
      </c>
      <c r="H32" s="30">
        <f t="shared" si="1"/>
        <v>47195</v>
      </c>
      <c r="I32" s="17"/>
      <c r="J32" s="26">
        <v>35</v>
      </c>
      <c r="K32" s="29">
        <v>46.445183730493554</v>
      </c>
      <c r="L32" s="30">
        <f t="shared" si="2"/>
        <v>46445</v>
      </c>
      <c r="M32" s="17"/>
      <c r="N32" s="26">
        <v>35</v>
      </c>
      <c r="O32" s="25">
        <v>45.686760323272253</v>
      </c>
      <c r="P32" s="30">
        <f t="shared" si="3"/>
        <v>45687</v>
      </c>
      <c r="Q32" s="17"/>
      <c r="R32" s="26">
        <v>35</v>
      </c>
      <c r="S32" s="25">
        <v>44.936289208386832</v>
      </c>
      <c r="T32" s="30">
        <f t="shared" si="4"/>
        <v>44936</v>
      </c>
      <c r="U32" s="17"/>
      <c r="V32" s="26">
        <v>35</v>
      </c>
      <c r="W32" s="25">
        <v>44.585153402331017</v>
      </c>
      <c r="X32" s="30">
        <f t="shared" si="5"/>
        <v>44585</v>
      </c>
      <c r="Y32" s="17"/>
      <c r="Z32" s="26">
        <v>35</v>
      </c>
      <c r="AA32" s="25">
        <v>44.187677382889241</v>
      </c>
      <c r="AB32" s="30">
        <f t="shared" si="6"/>
        <v>44188</v>
      </c>
      <c r="AC32" s="17"/>
    </row>
    <row r="33" spans="2:29">
      <c r="B33" s="22">
        <v>32.5</v>
      </c>
      <c r="C33" s="26">
        <v>47.915878688075935</v>
      </c>
      <c r="D33" s="30">
        <f t="shared" si="0"/>
        <v>47916</v>
      </c>
      <c r="E33" s="17"/>
      <c r="F33" s="26">
        <v>32.5</v>
      </c>
      <c r="G33" s="25">
        <v>47.168995917519609</v>
      </c>
      <c r="H33" s="30">
        <f t="shared" si="1"/>
        <v>47169</v>
      </c>
      <c r="I33" s="17"/>
      <c r="J33" s="26">
        <v>32.5</v>
      </c>
      <c r="K33" s="29">
        <v>46.416949635234772</v>
      </c>
      <c r="L33" s="30">
        <f t="shared" si="2"/>
        <v>46417</v>
      </c>
      <c r="M33" s="17"/>
      <c r="N33" s="26">
        <v>32.5</v>
      </c>
      <c r="O33" s="25">
        <v>45.657492740662981</v>
      </c>
      <c r="P33" s="30">
        <f t="shared" si="3"/>
        <v>45657</v>
      </c>
      <c r="Q33" s="17"/>
      <c r="R33" s="26">
        <v>32.5</v>
      </c>
      <c r="S33" s="25">
        <v>44.905702974412904</v>
      </c>
      <c r="T33" s="30">
        <f t="shared" si="4"/>
        <v>44906</v>
      </c>
      <c r="U33" s="17"/>
      <c r="V33" s="26">
        <v>32.5</v>
      </c>
      <c r="W33" s="25">
        <v>44.533675698862282</v>
      </c>
      <c r="X33" s="30">
        <f t="shared" si="5"/>
        <v>44534</v>
      </c>
      <c r="Y33" s="17"/>
      <c r="Z33" s="26">
        <v>32.5</v>
      </c>
      <c r="AA33" s="25">
        <v>44.125019156815881</v>
      </c>
      <c r="AB33" s="30">
        <f t="shared" si="6"/>
        <v>44125</v>
      </c>
      <c r="AC33" s="17"/>
    </row>
    <row r="34" spans="2:29">
      <c r="B34" s="22">
        <v>30</v>
      </c>
      <c r="C34" s="26">
        <v>47.89255794105695</v>
      </c>
      <c r="D34" s="30">
        <f t="shared" si="0"/>
        <v>47893</v>
      </c>
      <c r="E34" s="17"/>
      <c r="F34" s="26">
        <v>30</v>
      </c>
      <c r="G34" s="25">
        <v>47.134771240162536</v>
      </c>
      <c r="H34" s="30">
        <f t="shared" si="1"/>
        <v>47135</v>
      </c>
      <c r="I34" s="17"/>
      <c r="J34" s="26">
        <v>30</v>
      </c>
      <c r="K34" s="29">
        <v>46.378910283201449</v>
      </c>
      <c r="L34" s="30">
        <f t="shared" si="2"/>
        <v>46379</v>
      </c>
      <c r="M34" s="17"/>
      <c r="N34" s="26">
        <v>30</v>
      </c>
      <c r="O34" s="25">
        <v>45.620227123725883</v>
      </c>
      <c r="P34" s="30">
        <f t="shared" si="3"/>
        <v>45620</v>
      </c>
      <c r="Q34" s="17"/>
      <c r="R34" s="26">
        <v>30</v>
      </c>
      <c r="S34" s="25">
        <v>44.884527074528734</v>
      </c>
      <c r="T34" s="30">
        <f t="shared" si="4"/>
        <v>44885</v>
      </c>
      <c r="U34" s="17"/>
      <c r="V34" s="26">
        <v>30</v>
      </c>
      <c r="W34" s="25">
        <v>44.498453332827154</v>
      </c>
      <c r="X34" s="30">
        <f t="shared" si="5"/>
        <v>44498</v>
      </c>
      <c r="Y34" s="17"/>
      <c r="Z34" s="26">
        <v>30</v>
      </c>
      <c r="AA34" s="25">
        <v>44.052946890884485</v>
      </c>
      <c r="AB34" s="30">
        <f t="shared" si="6"/>
        <v>44053</v>
      </c>
      <c r="AC34" s="17"/>
    </row>
    <row r="35" spans="2:29">
      <c r="B35" s="22">
        <v>27.5</v>
      </c>
      <c r="C35" s="26">
        <v>47.821838896299539</v>
      </c>
      <c r="D35" s="30">
        <f t="shared" si="0"/>
        <v>47822</v>
      </c>
      <c r="E35" s="17"/>
      <c r="F35" s="26">
        <v>27.5</v>
      </c>
      <c r="G35" s="25">
        <v>47.05429380214877</v>
      </c>
      <c r="H35" s="30">
        <f t="shared" si="1"/>
        <v>47054</v>
      </c>
      <c r="I35" s="17"/>
      <c r="J35" s="26">
        <v>27.5</v>
      </c>
      <c r="K35" s="29">
        <v>46.2924180810179</v>
      </c>
      <c r="L35" s="30">
        <f t="shared" si="2"/>
        <v>46292</v>
      </c>
      <c r="M35" s="17"/>
      <c r="N35" s="26">
        <v>27.5</v>
      </c>
      <c r="O35" s="25">
        <v>45.531579610220035</v>
      </c>
      <c r="P35" s="30">
        <f t="shared" si="3"/>
        <v>45532</v>
      </c>
      <c r="Q35" s="17"/>
      <c r="R35" s="26">
        <v>27.5</v>
      </c>
      <c r="S35" s="25">
        <v>44.808954722025355</v>
      </c>
      <c r="T35" s="30">
        <f t="shared" si="4"/>
        <v>44809</v>
      </c>
      <c r="U35" s="17"/>
      <c r="V35" s="26">
        <v>27.5</v>
      </c>
      <c r="W35" s="25">
        <v>44.422838821294299</v>
      </c>
      <c r="X35" s="30">
        <f t="shared" si="5"/>
        <v>44423</v>
      </c>
      <c r="Y35" s="17"/>
      <c r="Z35" s="26">
        <v>27.5</v>
      </c>
      <c r="AA35" s="25">
        <v>43.945554642871549</v>
      </c>
      <c r="AB35" s="30">
        <f t="shared" si="6"/>
        <v>43946</v>
      </c>
      <c r="AC35" s="17"/>
    </row>
    <row r="36" spans="2:29">
      <c r="B36" s="22">
        <v>25</v>
      </c>
      <c r="C36" s="26">
        <v>47.709981156662202</v>
      </c>
      <c r="D36" s="30">
        <f t="shared" si="0"/>
        <v>47710</v>
      </c>
      <c r="E36" s="17"/>
      <c r="F36" s="26">
        <v>25</v>
      </c>
      <c r="G36" s="25">
        <v>46.933264434366144</v>
      </c>
      <c r="H36" s="30">
        <f t="shared" si="1"/>
        <v>46933</v>
      </c>
      <c r="I36" s="17"/>
      <c r="J36" s="26">
        <v>25</v>
      </c>
      <c r="K36" s="29">
        <v>46.16450454044471</v>
      </c>
      <c r="L36" s="30">
        <f t="shared" si="2"/>
        <v>46165</v>
      </c>
      <c r="M36" s="17"/>
      <c r="N36" s="26">
        <v>25</v>
      </c>
      <c r="O36" s="25">
        <v>45.394203244947427</v>
      </c>
      <c r="P36" s="30">
        <f t="shared" si="3"/>
        <v>45394</v>
      </c>
      <c r="Q36" s="17"/>
      <c r="R36" s="26">
        <v>25</v>
      </c>
      <c r="S36" s="25">
        <v>44.674352162287917</v>
      </c>
      <c r="T36" s="30">
        <f t="shared" si="4"/>
        <v>44674</v>
      </c>
      <c r="U36" s="17"/>
      <c r="V36" s="26">
        <v>25</v>
      </c>
      <c r="W36" s="25">
        <v>44.293929881772264</v>
      </c>
      <c r="X36" s="30">
        <f t="shared" si="5"/>
        <v>44294</v>
      </c>
      <c r="Y36" s="17"/>
      <c r="Z36" s="26">
        <v>25</v>
      </c>
      <c r="AA36" s="25">
        <v>43.801132833895473</v>
      </c>
      <c r="AB36" s="30">
        <f t="shared" si="6"/>
        <v>43801</v>
      </c>
      <c r="AC36" s="17"/>
    </row>
    <row r="37" spans="2:29">
      <c r="B37" s="22">
        <v>22.5</v>
      </c>
      <c r="C37" s="26">
        <v>47.585239964755168</v>
      </c>
      <c r="D37" s="30">
        <f t="shared" si="0"/>
        <v>47585</v>
      </c>
      <c r="E37" s="17"/>
      <c r="F37" s="26">
        <v>22.5</v>
      </c>
      <c r="G37" s="25">
        <v>46.800441287483935</v>
      </c>
      <c r="H37" s="30">
        <f t="shared" si="1"/>
        <v>46800</v>
      </c>
      <c r="I37" s="17"/>
      <c r="J37" s="26">
        <v>22.5</v>
      </c>
      <c r="K37" s="29">
        <v>46.023732609642721</v>
      </c>
      <c r="L37" s="30">
        <f t="shared" si="2"/>
        <v>46024</v>
      </c>
      <c r="M37" s="17"/>
      <c r="N37" s="26">
        <v>22.5</v>
      </c>
      <c r="O37" s="25">
        <v>45.240023709648725</v>
      </c>
      <c r="P37" s="30">
        <f t="shared" si="3"/>
        <v>45240</v>
      </c>
      <c r="Q37" s="17"/>
      <c r="R37" s="26">
        <v>22.5</v>
      </c>
      <c r="S37" s="25">
        <v>44.518316958505551</v>
      </c>
      <c r="T37" s="30">
        <f t="shared" si="4"/>
        <v>44518</v>
      </c>
      <c r="U37" s="17"/>
      <c r="V37" s="26">
        <v>22.5</v>
      </c>
      <c r="W37" s="25">
        <v>44.138389976608124</v>
      </c>
      <c r="X37" s="30">
        <f t="shared" si="5"/>
        <v>44138</v>
      </c>
      <c r="Y37" s="17"/>
      <c r="Z37" s="26">
        <v>22.5</v>
      </c>
      <c r="AA37" s="25">
        <v>43.642894092153526</v>
      </c>
      <c r="AB37" s="30">
        <f t="shared" si="6"/>
        <v>43643</v>
      </c>
      <c r="AC37" s="17"/>
    </row>
    <row r="38" spans="2:29">
      <c r="B38" s="22">
        <v>20</v>
      </c>
      <c r="C38" s="26">
        <v>47.435921467581274</v>
      </c>
      <c r="D38" s="30">
        <f t="shared" si="0"/>
        <v>47436</v>
      </c>
      <c r="E38" s="17"/>
      <c r="F38" s="26">
        <v>20</v>
      </c>
      <c r="G38" s="25">
        <v>46.645350543654693</v>
      </c>
      <c r="H38" s="30">
        <f t="shared" si="1"/>
        <v>46645</v>
      </c>
      <c r="I38" s="17"/>
      <c r="J38" s="26">
        <v>20</v>
      </c>
      <c r="K38" s="29">
        <v>45.860269317344304</v>
      </c>
      <c r="L38" s="30">
        <f t="shared" si="2"/>
        <v>45860</v>
      </c>
      <c r="M38" s="17"/>
      <c r="N38" s="26">
        <v>20</v>
      </c>
      <c r="O38" s="25">
        <v>45.063024514830893</v>
      </c>
      <c r="P38" s="30">
        <f t="shared" si="3"/>
        <v>45063</v>
      </c>
      <c r="Q38" s="17"/>
      <c r="R38" s="26">
        <v>20</v>
      </c>
      <c r="S38" s="25">
        <v>44.338999211746874</v>
      </c>
      <c r="T38" s="30">
        <f t="shared" si="4"/>
        <v>44339</v>
      </c>
      <c r="U38" s="17"/>
      <c r="V38" s="26">
        <v>20</v>
      </c>
      <c r="W38" s="25">
        <v>43.952146218837797</v>
      </c>
      <c r="X38" s="30">
        <f t="shared" si="5"/>
        <v>43952</v>
      </c>
      <c r="Y38" s="17"/>
      <c r="Z38" s="26">
        <v>20</v>
      </c>
      <c r="AA38" s="25">
        <v>43.457017100903442</v>
      </c>
      <c r="AB38" s="30">
        <f t="shared" si="6"/>
        <v>43457</v>
      </c>
      <c r="AC38" s="17"/>
    </row>
    <row r="39" spans="2:29">
      <c r="B39" s="22">
        <v>17.5</v>
      </c>
      <c r="C39" s="26">
        <v>47.253171163725419</v>
      </c>
      <c r="D39" s="30">
        <f t="shared" si="0"/>
        <v>47253</v>
      </c>
      <c r="E39" s="17"/>
      <c r="F39" s="26">
        <v>17.5</v>
      </c>
      <c r="G39" s="25">
        <v>46.459597108376698</v>
      </c>
      <c r="H39" s="30">
        <f t="shared" si="1"/>
        <v>46460</v>
      </c>
      <c r="I39" s="17"/>
      <c r="J39" s="26">
        <v>17.5</v>
      </c>
      <c r="K39" s="29">
        <v>45.668835015941532</v>
      </c>
      <c r="L39" s="30">
        <f t="shared" si="2"/>
        <v>45669</v>
      </c>
      <c r="M39" s="17"/>
      <c r="N39" s="26">
        <v>17.5</v>
      </c>
      <c r="O39" s="25">
        <v>44.855751258844478</v>
      </c>
      <c r="P39" s="30">
        <f t="shared" si="3"/>
        <v>44856</v>
      </c>
      <c r="Q39" s="17"/>
      <c r="R39" s="26">
        <v>17.5</v>
      </c>
      <c r="S39" s="25">
        <v>44.119377180915009</v>
      </c>
      <c r="T39" s="30">
        <f t="shared" si="4"/>
        <v>44119</v>
      </c>
      <c r="U39" s="17"/>
      <c r="V39" s="26">
        <v>17.5</v>
      </c>
      <c r="W39" s="25">
        <v>43.730785735117088</v>
      </c>
      <c r="X39" s="30">
        <f t="shared" si="5"/>
        <v>43731</v>
      </c>
      <c r="Y39" s="17"/>
      <c r="Z39" s="26">
        <v>17.5</v>
      </c>
      <c r="AA39" s="25">
        <v>43.232206154525606</v>
      </c>
      <c r="AB39" s="30">
        <f t="shared" si="6"/>
        <v>43232</v>
      </c>
      <c r="AC39" s="17"/>
    </row>
    <row r="40" spans="2:29">
      <c r="B40" s="22">
        <v>15</v>
      </c>
      <c r="C40" s="26">
        <v>46.986647626166935</v>
      </c>
      <c r="D40" s="30">
        <f t="shared" si="0"/>
        <v>46987</v>
      </c>
      <c r="E40" s="17"/>
      <c r="F40" s="26">
        <v>15</v>
      </c>
      <c r="G40" s="25">
        <v>46.188096815452418</v>
      </c>
      <c r="H40" s="30">
        <f t="shared" si="1"/>
        <v>46188</v>
      </c>
      <c r="I40" s="17"/>
      <c r="J40" s="26">
        <v>15</v>
      </c>
      <c r="K40" s="29">
        <v>45.389363056740201</v>
      </c>
      <c r="L40" s="30">
        <f t="shared" si="2"/>
        <v>45389</v>
      </c>
      <c r="M40" s="17"/>
      <c r="N40" s="26">
        <v>15</v>
      </c>
      <c r="O40" s="25">
        <v>44.568540954737358</v>
      </c>
      <c r="P40" s="30">
        <f t="shared" si="3"/>
        <v>44569</v>
      </c>
      <c r="Q40" s="17"/>
      <c r="R40" s="26">
        <v>15</v>
      </c>
      <c r="S40" s="25">
        <v>43.809529910078979</v>
      </c>
      <c r="T40" s="30">
        <f t="shared" si="4"/>
        <v>43810</v>
      </c>
      <c r="U40" s="17"/>
      <c r="V40" s="26">
        <v>15</v>
      </c>
      <c r="W40" s="25">
        <v>43.420911399043398</v>
      </c>
      <c r="X40" s="30">
        <f t="shared" si="5"/>
        <v>43421</v>
      </c>
      <c r="Y40" s="17"/>
      <c r="Z40" s="26">
        <v>15</v>
      </c>
      <c r="AA40" s="25">
        <v>42.911344819549434</v>
      </c>
      <c r="AB40" s="30">
        <f t="shared" si="6"/>
        <v>42911</v>
      </c>
      <c r="AC40" s="17"/>
    </row>
    <row r="41" spans="2:29">
      <c r="B41" s="22">
        <v>12.5</v>
      </c>
      <c r="C41" s="26">
        <v>46.838234061068334</v>
      </c>
      <c r="D41" s="30">
        <f t="shared" si="0"/>
        <v>46838</v>
      </c>
      <c r="E41" s="17"/>
      <c r="F41" s="26">
        <v>12.5</v>
      </c>
      <c r="G41" s="25">
        <v>46.028832830576064</v>
      </c>
      <c r="H41" s="30">
        <f t="shared" si="1"/>
        <v>46029</v>
      </c>
      <c r="I41" s="17"/>
      <c r="J41" s="26">
        <v>12.5</v>
      </c>
      <c r="K41" s="29">
        <v>45.212759926022365</v>
      </c>
      <c r="L41" s="30">
        <f t="shared" si="2"/>
        <v>45213</v>
      </c>
      <c r="M41" s="17"/>
      <c r="N41" s="26">
        <v>12.5</v>
      </c>
      <c r="O41" s="25">
        <v>44.372269708154924</v>
      </c>
      <c r="P41" s="30">
        <f t="shared" si="3"/>
        <v>44372</v>
      </c>
      <c r="Q41" s="17"/>
      <c r="R41" s="26">
        <v>12.5</v>
      </c>
      <c r="S41" s="25">
        <v>43.617393908685322</v>
      </c>
      <c r="T41" s="30">
        <f t="shared" si="4"/>
        <v>43617</v>
      </c>
      <c r="U41" s="17"/>
      <c r="V41" s="26">
        <v>12.5</v>
      </c>
      <c r="W41" s="25">
        <v>43.218561404837445</v>
      </c>
      <c r="X41" s="30">
        <f t="shared" si="5"/>
        <v>43219</v>
      </c>
      <c r="Y41" s="17"/>
      <c r="Z41" s="26">
        <v>12.5</v>
      </c>
      <c r="AA41" s="25">
        <v>42.695650299670817</v>
      </c>
      <c r="AB41" s="30">
        <f t="shared" si="6"/>
        <v>42696</v>
      </c>
      <c r="AC41" s="17"/>
    </row>
    <row r="42" spans="2:29">
      <c r="B42" s="22">
        <v>10</v>
      </c>
      <c r="C42" s="26">
        <v>46.360560703542951</v>
      </c>
      <c r="D42" s="30">
        <f t="shared" si="0"/>
        <v>46361</v>
      </c>
      <c r="E42" s="17"/>
      <c r="F42" s="26">
        <v>10</v>
      </c>
      <c r="G42" s="25">
        <v>45.535451110768676</v>
      </c>
      <c r="H42" s="30">
        <f t="shared" si="1"/>
        <v>45535</v>
      </c>
      <c r="I42" s="17"/>
      <c r="J42" s="26">
        <v>10</v>
      </c>
      <c r="K42" s="29">
        <v>44.694782809813944</v>
      </c>
      <c r="L42" s="30">
        <f t="shared" si="2"/>
        <v>44695</v>
      </c>
      <c r="M42" s="17"/>
      <c r="N42" s="26">
        <v>10</v>
      </c>
      <c r="O42" s="25">
        <v>43.847017987435883</v>
      </c>
      <c r="P42" s="30">
        <f t="shared" si="3"/>
        <v>43847</v>
      </c>
      <c r="Q42" s="17"/>
      <c r="R42" s="26">
        <v>10</v>
      </c>
      <c r="S42" s="25">
        <v>43.086700744693246</v>
      </c>
      <c r="T42" s="30">
        <f t="shared" si="4"/>
        <v>43087</v>
      </c>
      <c r="U42" s="17"/>
      <c r="V42" s="26">
        <v>10</v>
      </c>
      <c r="W42" s="25">
        <v>42.651060788636208</v>
      </c>
      <c r="X42" s="30">
        <f t="shared" si="5"/>
        <v>42651</v>
      </c>
      <c r="Y42" s="17"/>
      <c r="Z42" s="26">
        <v>10</v>
      </c>
      <c r="AA42" s="25">
        <v>42.109271006481009</v>
      </c>
      <c r="AB42" s="30">
        <f t="shared" si="6"/>
        <v>42109</v>
      </c>
      <c r="AC42" s="17"/>
    </row>
    <row r="43" spans="2:29">
      <c r="B43" s="22">
        <v>7.5</v>
      </c>
      <c r="C43" s="26">
        <v>46.045581976788881</v>
      </c>
      <c r="D43" s="30">
        <f t="shared" si="0"/>
        <v>46046</v>
      </c>
      <c r="E43" s="17"/>
      <c r="F43" s="26">
        <v>7.5</v>
      </c>
      <c r="G43" s="25">
        <v>45.19838551911613</v>
      </c>
      <c r="H43" s="30">
        <f t="shared" si="1"/>
        <v>45198</v>
      </c>
      <c r="I43" s="17"/>
      <c r="J43" s="26">
        <v>7.5</v>
      </c>
      <c r="K43" s="29">
        <v>44.320577787810457</v>
      </c>
      <c r="L43" s="30">
        <f t="shared" si="2"/>
        <v>44321</v>
      </c>
      <c r="M43" s="17"/>
      <c r="N43" s="26">
        <v>7.5</v>
      </c>
      <c r="O43" s="25">
        <v>43.439320903278116</v>
      </c>
      <c r="P43" s="30">
        <f t="shared" si="3"/>
        <v>43439</v>
      </c>
      <c r="Q43" s="17"/>
      <c r="R43" s="26">
        <v>7.5</v>
      </c>
      <c r="S43" s="25">
        <v>42.699789350110997</v>
      </c>
      <c r="T43" s="30">
        <f t="shared" si="4"/>
        <v>42700</v>
      </c>
      <c r="U43" s="17"/>
      <c r="V43" s="26">
        <v>7.5</v>
      </c>
      <c r="W43" s="25">
        <v>42.170086882915484</v>
      </c>
      <c r="X43" s="30">
        <f t="shared" si="5"/>
        <v>42170</v>
      </c>
      <c r="Y43" s="17"/>
      <c r="Z43" s="26">
        <v>7.5</v>
      </c>
      <c r="AA43" s="25">
        <v>41.607367298194788</v>
      </c>
      <c r="AB43" s="30">
        <f t="shared" si="6"/>
        <v>41607</v>
      </c>
      <c r="AC43" s="17"/>
    </row>
    <row r="44" spans="2:29">
      <c r="B44" s="22">
        <v>5</v>
      </c>
      <c r="C44" s="26">
        <v>45.252214077649896</v>
      </c>
      <c r="D44" s="30">
        <f t="shared" si="0"/>
        <v>45252</v>
      </c>
      <c r="E44" s="17"/>
      <c r="F44" s="26">
        <v>5</v>
      </c>
      <c r="G44" s="25">
        <v>44.401795824148337</v>
      </c>
      <c r="H44" s="30">
        <f t="shared" si="1"/>
        <v>44402</v>
      </c>
      <c r="I44" s="17"/>
      <c r="J44" s="26">
        <v>5</v>
      </c>
      <c r="K44" s="29">
        <v>43.480630643249718</v>
      </c>
      <c r="L44" s="30">
        <f t="shared" si="2"/>
        <v>43481</v>
      </c>
      <c r="M44" s="17"/>
      <c r="N44" s="26">
        <v>5</v>
      </c>
      <c r="O44" s="25">
        <v>42.68319182496915</v>
      </c>
      <c r="P44" s="30">
        <f t="shared" si="3"/>
        <v>42683</v>
      </c>
      <c r="Q44" s="17"/>
      <c r="R44" s="26">
        <v>5</v>
      </c>
      <c r="S44" s="25">
        <v>41.949575215017596</v>
      </c>
      <c r="T44" s="30">
        <f t="shared" si="4"/>
        <v>41950</v>
      </c>
      <c r="U44" s="17"/>
      <c r="V44" s="26">
        <v>5</v>
      </c>
      <c r="W44" s="25">
        <v>41.120332257948753</v>
      </c>
      <c r="X44" s="30">
        <f t="shared" si="5"/>
        <v>41120</v>
      </c>
      <c r="Y44" s="17"/>
      <c r="Z44" s="26">
        <v>5</v>
      </c>
      <c r="AA44" s="25">
        <v>40.60453694393599</v>
      </c>
      <c r="AB44" s="30">
        <f t="shared" si="6"/>
        <v>40605</v>
      </c>
      <c r="AC44" s="17"/>
    </row>
    <row r="45" spans="2:29">
      <c r="B45" s="22">
        <v>2.5</v>
      </c>
      <c r="C45" s="26">
        <v>43.541112806541726</v>
      </c>
      <c r="D45" s="30">
        <f t="shared" si="0"/>
        <v>43541</v>
      </c>
      <c r="E45" s="17"/>
      <c r="F45" s="26">
        <v>2.5</v>
      </c>
      <c r="G45" s="25">
        <v>42.802651642163717</v>
      </c>
      <c r="H45" s="30">
        <f t="shared" si="1"/>
        <v>42803</v>
      </c>
      <c r="I45" s="17"/>
      <c r="J45" s="26">
        <v>2.5</v>
      </c>
      <c r="K45" s="29">
        <v>41.949885423503574</v>
      </c>
      <c r="L45" s="30">
        <f t="shared" si="2"/>
        <v>41950</v>
      </c>
      <c r="M45" s="17"/>
      <c r="N45" s="26">
        <v>2.5</v>
      </c>
      <c r="O45" s="25">
        <v>41.47493718066395</v>
      </c>
      <c r="P45" s="30">
        <f t="shared" si="3"/>
        <v>41475</v>
      </c>
      <c r="Q45" s="17"/>
      <c r="R45" s="26">
        <v>2.5</v>
      </c>
      <c r="S45" s="25">
        <v>41.147352481061588</v>
      </c>
      <c r="T45" s="30">
        <f t="shared" si="4"/>
        <v>41147</v>
      </c>
      <c r="U45" s="17"/>
      <c r="V45" s="26">
        <v>2.5</v>
      </c>
      <c r="W45" s="25">
        <v>40.932439553823102</v>
      </c>
      <c r="X45" s="30">
        <f t="shared" si="5"/>
        <v>40932</v>
      </c>
      <c r="Y45" s="17"/>
      <c r="Z45" s="26">
        <v>2.5</v>
      </c>
      <c r="AA45" s="25">
        <v>40.613798700051731</v>
      </c>
      <c r="AB45" s="30">
        <f t="shared" si="6"/>
        <v>40614</v>
      </c>
      <c r="AC45" s="17"/>
    </row>
    <row r="46" spans="2:29">
      <c r="B46" s="22">
        <v>0</v>
      </c>
      <c r="C46" s="3">
        <v>39</v>
      </c>
      <c r="D46" s="30">
        <f t="shared" si="0"/>
        <v>39000</v>
      </c>
      <c r="E46" s="17"/>
      <c r="F46" s="26">
        <v>0</v>
      </c>
      <c r="G46" s="3">
        <v>39</v>
      </c>
      <c r="H46" s="30">
        <f t="shared" si="1"/>
        <v>39000</v>
      </c>
      <c r="I46" s="17"/>
      <c r="J46" s="26">
        <v>0</v>
      </c>
      <c r="K46" s="3">
        <v>39</v>
      </c>
      <c r="L46" s="30">
        <f t="shared" si="2"/>
        <v>39000</v>
      </c>
      <c r="M46" s="17"/>
      <c r="N46" s="26">
        <v>0</v>
      </c>
      <c r="O46" s="3">
        <v>39</v>
      </c>
      <c r="P46" s="30">
        <f t="shared" si="3"/>
        <v>39000</v>
      </c>
      <c r="Q46" s="17"/>
      <c r="R46" s="26">
        <v>0</v>
      </c>
      <c r="S46" s="3">
        <v>39</v>
      </c>
      <c r="T46" s="30">
        <f t="shared" si="4"/>
        <v>39000</v>
      </c>
      <c r="U46" s="17"/>
      <c r="V46" s="26">
        <v>0</v>
      </c>
      <c r="W46" s="3">
        <v>39</v>
      </c>
      <c r="X46" s="30">
        <f t="shared" si="5"/>
        <v>39000</v>
      </c>
      <c r="Y46" s="17"/>
      <c r="Z46" s="26">
        <v>0</v>
      </c>
      <c r="AA46" s="3">
        <v>39</v>
      </c>
      <c r="AB46" s="30">
        <f t="shared" si="6"/>
        <v>39000</v>
      </c>
      <c r="AC46" s="17"/>
    </row>
  </sheetData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6"/>
  <sheetViews>
    <sheetView zoomScaleNormal="100" workbookViewId="0">
      <selection activeCell="C7" sqref="C7"/>
    </sheetView>
  </sheetViews>
  <sheetFormatPr defaultRowHeight="15.75"/>
  <cols>
    <col min="1" max="1" width="16.375" style="22" customWidth="1"/>
    <col min="2" max="2" width="9" style="26"/>
    <col min="3" max="3" width="9" style="31"/>
    <col min="4" max="5" width="9" style="22"/>
    <col min="6" max="6" width="9" style="26"/>
    <col min="7" max="7" width="9" style="31"/>
    <col min="8" max="9" width="9" style="22"/>
    <col min="10" max="10" width="9" style="26"/>
    <col min="11" max="11" width="9" style="31"/>
    <col min="12" max="13" width="9" style="22"/>
    <col min="14" max="14" width="9" style="26"/>
    <col min="15" max="15" width="9" style="31"/>
    <col min="16" max="17" width="9" style="22"/>
    <col min="18" max="18" width="9" style="26"/>
    <col min="19" max="19" width="9" style="31"/>
    <col min="20" max="21" width="9" style="22"/>
    <col min="22" max="22" width="9" style="26"/>
    <col min="23" max="23" width="9" style="31"/>
    <col min="24" max="25" width="9" style="22"/>
    <col min="26" max="26" width="9" style="26"/>
    <col min="27" max="27" width="9" style="31"/>
    <col min="28" max="16384" width="9" style="22"/>
  </cols>
  <sheetData>
    <row r="1" spans="1:29">
      <c r="A1" s="22" t="s">
        <v>0</v>
      </c>
      <c r="B1" s="23">
        <v>3</v>
      </c>
      <c r="C1" s="23" t="s">
        <v>50</v>
      </c>
      <c r="D1" s="24"/>
      <c r="E1" s="24"/>
      <c r="F1" s="23">
        <v>5</v>
      </c>
      <c r="G1" s="25" t="s">
        <v>59</v>
      </c>
      <c r="H1" s="23"/>
      <c r="I1" s="23"/>
      <c r="J1" s="23">
        <v>7</v>
      </c>
      <c r="K1" s="25" t="s">
        <v>27</v>
      </c>
      <c r="L1" s="23"/>
      <c r="M1" s="23"/>
      <c r="N1" s="23">
        <v>9</v>
      </c>
      <c r="O1" s="25" t="s">
        <v>60</v>
      </c>
      <c r="P1" s="23"/>
      <c r="Q1" s="23"/>
      <c r="R1" s="23">
        <v>11.2</v>
      </c>
      <c r="S1" s="25" t="s">
        <v>26</v>
      </c>
      <c r="T1" s="23"/>
      <c r="U1" s="23"/>
      <c r="V1" s="23">
        <v>13</v>
      </c>
      <c r="W1" s="25" t="s">
        <v>61</v>
      </c>
      <c r="X1" s="23"/>
      <c r="Y1" s="23"/>
      <c r="Z1" s="23">
        <v>15</v>
      </c>
      <c r="AA1" s="25" t="s">
        <v>29</v>
      </c>
      <c r="AB1" s="26"/>
    </row>
    <row r="2" spans="1:29">
      <c r="A2" s="22" t="s">
        <v>53</v>
      </c>
      <c r="B2" s="23">
        <f>B1/7.8*10.4</f>
        <v>4</v>
      </c>
      <c r="C2" s="23" t="s">
        <v>5</v>
      </c>
      <c r="D2" s="24"/>
      <c r="E2" s="24"/>
      <c r="F2" s="23">
        <f>F1/7.8*10.4</f>
        <v>6.6666666666666679</v>
      </c>
      <c r="G2" s="25" t="s">
        <v>32</v>
      </c>
      <c r="H2" s="23"/>
      <c r="I2" s="23"/>
      <c r="J2" s="23">
        <f>J1/7.8*10.4</f>
        <v>9.3333333333333339</v>
      </c>
      <c r="K2" s="25" t="s">
        <v>31</v>
      </c>
      <c r="L2" s="23"/>
      <c r="M2" s="23"/>
      <c r="N2" s="23">
        <f>N1/7.8*10.4</f>
        <v>12.000000000000002</v>
      </c>
      <c r="O2" s="25" t="s">
        <v>30</v>
      </c>
      <c r="P2" s="23"/>
      <c r="Q2" s="23"/>
      <c r="R2" s="23">
        <f>R1/7.8*10.4</f>
        <v>14.933333333333334</v>
      </c>
      <c r="S2" s="25" t="s">
        <v>56</v>
      </c>
      <c r="T2" s="23"/>
      <c r="U2" s="23"/>
      <c r="V2" s="23"/>
      <c r="W2" s="25"/>
      <c r="X2" s="23"/>
      <c r="Y2" s="23"/>
      <c r="Z2" s="23"/>
      <c r="AA2" s="25"/>
      <c r="AB2" s="26"/>
    </row>
    <row r="3" spans="1:29" s="14" customFormat="1">
      <c r="A3" s="33" t="s">
        <v>72</v>
      </c>
      <c r="B3" s="34">
        <f>B1/7.8*13</f>
        <v>5</v>
      </c>
      <c r="C3" s="34" t="s">
        <v>67</v>
      </c>
      <c r="D3" s="35"/>
      <c r="E3" s="36"/>
      <c r="F3" s="34">
        <f>F1/7.8*13</f>
        <v>8.3333333333333339</v>
      </c>
      <c r="G3" s="36" t="s">
        <v>68</v>
      </c>
      <c r="H3" s="34"/>
      <c r="I3" s="36"/>
      <c r="J3" s="34">
        <f>J1/7.8*13</f>
        <v>11.666666666666668</v>
      </c>
      <c r="K3" s="36" t="s">
        <v>69</v>
      </c>
      <c r="L3" s="34"/>
      <c r="M3" s="36"/>
      <c r="N3" s="34">
        <f>N1/7.8*13</f>
        <v>15.000000000000002</v>
      </c>
      <c r="O3" s="36" t="s">
        <v>70</v>
      </c>
      <c r="P3" s="34"/>
      <c r="Q3" s="36"/>
      <c r="R3" s="34">
        <f>R1/7.8*13</f>
        <v>18.666666666666668</v>
      </c>
      <c r="S3" s="36" t="s">
        <v>71</v>
      </c>
      <c r="T3" s="34"/>
      <c r="U3" s="36"/>
      <c r="V3" s="34"/>
      <c r="W3" s="36"/>
      <c r="X3" s="34"/>
      <c r="Y3" s="36"/>
      <c r="Z3" s="34"/>
      <c r="AA3" s="36"/>
      <c r="AB3" s="37"/>
    </row>
    <row r="4" spans="1:29" ht="16.5">
      <c r="A4" s="22" t="s">
        <v>48</v>
      </c>
      <c r="B4" s="13" t="s">
        <v>47</v>
      </c>
      <c r="C4" s="27">
        <v>-0.25</v>
      </c>
      <c r="D4" s="27"/>
      <c r="E4" s="27"/>
      <c r="F4" s="27"/>
      <c r="G4" s="27">
        <v>-0.45</v>
      </c>
      <c r="H4" s="27"/>
      <c r="I4" s="27"/>
      <c r="J4" s="27"/>
      <c r="K4" s="27">
        <v>-0.65</v>
      </c>
      <c r="L4" s="27"/>
      <c r="M4" s="27"/>
      <c r="N4" s="27"/>
      <c r="O4" s="27">
        <v>-0.85</v>
      </c>
      <c r="P4" s="27"/>
      <c r="Q4" s="27"/>
      <c r="R4" s="27"/>
      <c r="S4" s="27">
        <v>-1.05</v>
      </c>
      <c r="T4" s="27"/>
      <c r="U4" s="27"/>
      <c r="V4" s="27"/>
      <c r="W4" s="27">
        <v>-1.05</v>
      </c>
      <c r="X4" s="27"/>
      <c r="Y4" s="27"/>
      <c r="Z4" s="27"/>
      <c r="AA4" s="27">
        <v>-1.05</v>
      </c>
    </row>
    <row r="5" spans="1:29">
      <c r="B5" s="24" t="s">
        <v>1</v>
      </c>
      <c r="C5" s="26" t="s">
        <v>3</v>
      </c>
      <c r="D5" s="24" t="s">
        <v>4</v>
      </c>
      <c r="E5" s="26"/>
      <c r="F5" s="26" t="s">
        <v>1</v>
      </c>
      <c r="G5" s="31" t="s">
        <v>3</v>
      </c>
      <c r="H5" s="24" t="s">
        <v>4</v>
      </c>
      <c r="I5" s="26"/>
      <c r="J5" s="26" t="s">
        <v>1</v>
      </c>
      <c r="K5" s="31" t="s">
        <v>3</v>
      </c>
      <c r="L5" s="24" t="s">
        <v>4</v>
      </c>
      <c r="M5" s="26"/>
      <c r="N5" s="26" t="s">
        <v>1</v>
      </c>
      <c r="O5" s="31" t="s">
        <v>3</v>
      </c>
      <c r="P5" s="24" t="s">
        <v>4</v>
      </c>
      <c r="Q5" s="26"/>
      <c r="R5" s="26" t="s">
        <v>1</v>
      </c>
      <c r="S5" s="31" t="s">
        <v>3</v>
      </c>
      <c r="T5" s="24" t="s">
        <v>4</v>
      </c>
      <c r="U5" s="26"/>
      <c r="V5" s="26" t="s">
        <v>1</v>
      </c>
      <c r="W5" s="31" t="s">
        <v>3</v>
      </c>
      <c r="X5" s="24" t="s">
        <v>4</v>
      </c>
      <c r="Y5" s="26"/>
      <c r="Z5" s="26" t="s">
        <v>1</v>
      </c>
      <c r="AA5" s="31" t="s">
        <v>3</v>
      </c>
      <c r="AB5" s="24" t="s">
        <v>4</v>
      </c>
    </row>
    <row r="6" spans="1:29" ht="16.5">
      <c r="A6" s="13" t="s">
        <v>45</v>
      </c>
      <c r="B6" s="22">
        <v>100</v>
      </c>
      <c r="C6" s="26">
        <v>54.404999999999994</v>
      </c>
      <c r="D6" s="30">
        <f>ROUND(C6*1000, 0)</f>
        <v>54405</v>
      </c>
      <c r="E6" s="17"/>
      <c r="F6" s="26">
        <v>100</v>
      </c>
      <c r="G6" s="31">
        <v>54.404999999999994</v>
      </c>
      <c r="H6" s="30">
        <f>ROUND(G6*1000, 0)</f>
        <v>54405</v>
      </c>
      <c r="I6" s="17"/>
      <c r="J6" s="26">
        <v>100</v>
      </c>
      <c r="K6" s="31">
        <v>54.404999999999994</v>
      </c>
      <c r="L6" s="30">
        <f>ROUND(K6*1000, 0)</f>
        <v>54405</v>
      </c>
      <c r="M6" s="17"/>
      <c r="N6" s="26">
        <v>100</v>
      </c>
      <c r="O6" s="31">
        <v>54.404999999999994</v>
      </c>
      <c r="P6" s="30">
        <f>ROUND(O6*1000, 0)</f>
        <v>54405</v>
      </c>
      <c r="Q6" s="17"/>
      <c r="R6" s="26">
        <v>100</v>
      </c>
      <c r="S6" s="31">
        <v>54.404999999999994</v>
      </c>
      <c r="T6" s="30">
        <f>ROUND(S6*1000, 0)</f>
        <v>54405</v>
      </c>
      <c r="U6" s="17"/>
      <c r="V6" s="26">
        <v>100</v>
      </c>
      <c r="W6" s="31">
        <v>54.404999999999994</v>
      </c>
      <c r="X6" s="30">
        <f>ROUND(W6*1000, 0)</f>
        <v>54405</v>
      </c>
      <c r="Y6" s="17"/>
      <c r="Z6" s="26">
        <v>100</v>
      </c>
      <c r="AA6" s="31">
        <v>54.404999999999994</v>
      </c>
      <c r="AB6" s="30">
        <f>ROUND(AA6*1000, 0)</f>
        <v>54405</v>
      </c>
      <c r="AC6" s="17"/>
    </row>
    <row r="7" spans="1:29">
      <c r="A7" s="26">
        <v>40</v>
      </c>
      <c r="B7" s="22">
        <v>97.5</v>
      </c>
      <c r="C7" s="26">
        <v>51.625805019007075</v>
      </c>
      <c r="D7" s="30">
        <f t="shared" ref="D7:D46" si="0">ROUND(C7*1000, 0)</f>
        <v>51626</v>
      </c>
      <c r="E7" s="17"/>
      <c r="F7" s="26">
        <v>97.5</v>
      </c>
      <c r="G7" s="31">
        <v>51.024821759854994</v>
      </c>
      <c r="H7" s="30">
        <f t="shared" ref="H7:H46" si="1">ROUND(G7*1000, 0)</f>
        <v>51025</v>
      </c>
      <c r="I7" s="17"/>
      <c r="J7" s="26">
        <v>97.5</v>
      </c>
      <c r="K7" s="31">
        <v>50.426116454649446</v>
      </c>
      <c r="L7" s="30">
        <f t="shared" ref="L7:L46" si="2">ROUND(K7*1000, 0)</f>
        <v>50426</v>
      </c>
      <c r="M7" s="17"/>
      <c r="N7" s="26">
        <v>97.5</v>
      </c>
      <c r="O7" s="31">
        <v>49.78877629334508</v>
      </c>
      <c r="P7" s="30">
        <f t="shared" ref="P7:P46" si="3">ROUND(O7*1000, 0)</f>
        <v>49789</v>
      </c>
      <c r="Q7" s="17"/>
      <c r="R7" s="26">
        <v>97.5</v>
      </c>
      <c r="S7" s="31">
        <v>49.152540380606993</v>
      </c>
      <c r="T7" s="30">
        <f t="shared" ref="T7:T46" si="4">ROUND(S7*1000, 0)</f>
        <v>49153</v>
      </c>
      <c r="U7" s="17"/>
      <c r="V7" s="26">
        <v>97.5</v>
      </c>
      <c r="W7" s="31">
        <v>48.854147535197022</v>
      </c>
      <c r="X7" s="30">
        <f t="shared" ref="X7:X46" si="5">ROUND(W7*1000, 0)</f>
        <v>48854</v>
      </c>
      <c r="Y7" s="17"/>
      <c r="Z7" s="26">
        <v>97.5</v>
      </c>
      <c r="AA7" s="31">
        <v>48.494291618233206</v>
      </c>
      <c r="AB7" s="30">
        <f t="shared" ref="AB7:AB46" si="6">ROUND(AA7*1000, 0)</f>
        <v>48494</v>
      </c>
      <c r="AC7" s="17"/>
    </row>
    <row r="8" spans="1:29">
      <c r="A8" s="26"/>
      <c r="B8" s="22">
        <v>95</v>
      </c>
      <c r="C8" s="26">
        <v>51.031307621202529</v>
      </c>
      <c r="D8" s="30">
        <f t="shared" si="0"/>
        <v>51031</v>
      </c>
      <c r="E8" s="17"/>
      <c r="F8" s="26">
        <v>95</v>
      </c>
      <c r="G8" s="31">
        <v>50.36854366497149</v>
      </c>
      <c r="H8" s="30">
        <f t="shared" si="1"/>
        <v>50369</v>
      </c>
      <c r="I8" s="17"/>
      <c r="J8" s="26">
        <v>95</v>
      </c>
      <c r="K8" s="31">
        <v>49.708681884707119</v>
      </c>
      <c r="L8" s="30">
        <f t="shared" si="2"/>
        <v>49709</v>
      </c>
      <c r="M8" s="17"/>
      <c r="N8" s="26">
        <v>95</v>
      </c>
      <c r="O8" s="31">
        <v>49.00610792814971</v>
      </c>
      <c r="P8" s="30">
        <f t="shared" si="3"/>
        <v>49006</v>
      </c>
      <c r="Q8" s="17"/>
      <c r="R8" s="26">
        <v>95</v>
      </c>
      <c r="S8" s="31">
        <v>48.304280946702704</v>
      </c>
      <c r="T8" s="30">
        <f t="shared" si="4"/>
        <v>48304</v>
      </c>
      <c r="U8" s="17"/>
      <c r="V8" s="26">
        <v>95</v>
      </c>
      <c r="W8" s="31">
        <v>47.949279919250642</v>
      </c>
      <c r="X8" s="30">
        <f t="shared" si="5"/>
        <v>47949</v>
      </c>
      <c r="Y8" s="17"/>
      <c r="Z8" s="26">
        <v>95</v>
      </c>
      <c r="AA8" s="31">
        <v>47.526662063954873</v>
      </c>
      <c r="AB8" s="30">
        <f t="shared" si="6"/>
        <v>47527</v>
      </c>
      <c r="AC8" s="17"/>
    </row>
    <row r="9" spans="1:29" ht="16.5">
      <c r="A9" s="13" t="s">
        <v>46</v>
      </c>
      <c r="B9" s="22">
        <v>92.5</v>
      </c>
      <c r="C9" s="26">
        <v>50.807192950761412</v>
      </c>
      <c r="D9" s="30">
        <f t="shared" si="0"/>
        <v>50807</v>
      </c>
      <c r="E9" s="17"/>
      <c r="F9" s="26">
        <v>92.5</v>
      </c>
      <c r="G9" s="31">
        <v>50.150143806374089</v>
      </c>
      <c r="H9" s="30">
        <f t="shared" si="1"/>
        <v>50150</v>
      </c>
      <c r="I9" s="17"/>
      <c r="J9" s="26">
        <v>92.5</v>
      </c>
      <c r="K9" s="31">
        <v>49.480991268743487</v>
      </c>
      <c r="L9" s="30">
        <f t="shared" si="2"/>
        <v>49481</v>
      </c>
      <c r="M9" s="17"/>
      <c r="N9" s="26">
        <v>92.5</v>
      </c>
      <c r="O9" s="31">
        <v>48.778567708718896</v>
      </c>
      <c r="P9" s="30">
        <f t="shared" si="3"/>
        <v>48779</v>
      </c>
      <c r="Q9" s="17"/>
      <c r="R9" s="26">
        <v>92.5</v>
      </c>
      <c r="S9" s="31">
        <v>48.101141390392485</v>
      </c>
      <c r="T9" s="30">
        <f t="shared" si="4"/>
        <v>48101</v>
      </c>
      <c r="U9" s="17"/>
      <c r="V9" s="26">
        <v>92.5</v>
      </c>
      <c r="W9" s="31">
        <v>47.73571152445863</v>
      </c>
      <c r="X9" s="30">
        <f t="shared" si="5"/>
        <v>47736</v>
      </c>
      <c r="Y9" s="17"/>
      <c r="Z9" s="26">
        <v>92.5</v>
      </c>
      <c r="AA9" s="31">
        <v>47.298443343284376</v>
      </c>
      <c r="AB9" s="30">
        <f t="shared" si="6"/>
        <v>47298</v>
      </c>
      <c r="AC9" s="17"/>
    </row>
    <row r="10" spans="1:29">
      <c r="A10" s="32">
        <v>1.1000000000000001</v>
      </c>
      <c r="B10" s="22">
        <v>90</v>
      </c>
      <c r="C10" s="26">
        <v>50.576982335528768</v>
      </c>
      <c r="D10" s="30">
        <f t="shared" si="0"/>
        <v>50577</v>
      </c>
      <c r="E10" s="17"/>
      <c r="F10" s="26">
        <v>90</v>
      </c>
      <c r="G10" s="31">
        <v>49.930533215970335</v>
      </c>
      <c r="H10" s="30">
        <f t="shared" si="1"/>
        <v>49931</v>
      </c>
      <c r="I10" s="17"/>
      <c r="J10" s="26">
        <v>90</v>
      </c>
      <c r="K10" s="31">
        <v>49.246660769538892</v>
      </c>
      <c r="L10" s="30">
        <f t="shared" si="2"/>
        <v>49247</v>
      </c>
      <c r="M10" s="17"/>
      <c r="N10" s="26">
        <v>90</v>
      </c>
      <c r="O10" s="31">
        <v>48.544437758849867</v>
      </c>
      <c r="P10" s="30">
        <f t="shared" si="3"/>
        <v>48544</v>
      </c>
      <c r="Q10" s="17"/>
      <c r="R10" s="26">
        <v>90</v>
      </c>
      <c r="S10" s="31">
        <v>47.907386062198213</v>
      </c>
      <c r="T10" s="30">
        <f t="shared" si="4"/>
        <v>47907</v>
      </c>
      <c r="U10" s="17"/>
      <c r="V10" s="26">
        <v>90</v>
      </c>
      <c r="W10" s="31">
        <v>47.525822532437836</v>
      </c>
      <c r="X10" s="30">
        <f t="shared" si="5"/>
        <v>47526</v>
      </c>
      <c r="Y10" s="17"/>
      <c r="Z10" s="26">
        <v>90</v>
      </c>
      <c r="AA10" s="31">
        <v>47.064558787120738</v>
      </c>
      <c r="AB10" s="30">
        <f t="shared" si="6"/>
        <v>47065</v>
      </c>
      <c r="AC10" s="17"/>
    </row>
    <row r="11" spans="1:29">
      <c r="B11" s="22">
        <v>87.5</v>
      </c>
      <c r="C11" s="26">
        <v>50.37642058714183</v>
      </c>
      <c r="D11" s="30">
        <f t="shared" si="0"/>
        <v>50376</v>
      </c>
      <c r="E11" s="17"/>
      <c r="F11" s="26">
        <v>87.5</v>
      </c>
      <c r="G11" s="31">
        <v>49.736562820255102</v>
      </c>
      <c r="H11" s="30">
        <f t="shared" si="1"/>
        <v>49737</v>
      </c>
      <c r="I11" s="17"/>
      <c r="J11" s="26">
        <v>87.5</v>
      </c>
      <c r="K11" s="31">
        <v>49.040741364688145</v>
      </c>
      <c r="L11" s="30">
        <f t="shared" si="2"/>
        <v>49041</v>
      </c>
      <c r="M11" s="17"/>
      <c r="N11" s="26">
        <v>87.5</v>
      </c>
      <c r="O11" s="31">
        <v>48.343413420423637</v>
      </c>
      <c r="P11" s="30">
        <f t="shared" si="3"/>
        <v>48343</v>
      </c>
      <c r="Q11" s="17"/>
      <c r="R11" s="26">
        <v>87.5</v>
      </c>
      <c r="S11" s="31">
        <v>47.728814194887583</v>
      </c>
      <c r="T11" s="30">
        <f t="shared" si="4"/>
        <v>47729</v>
      </c>
      <c r="U11" s="17"/>
      <c r="V11" s="26">
        <v>87.5</v>
      </c>
      <c r="W11" s="31">
        <v>47.332396880152402</v>
      </c>
      <c r="X11" s="30">
        <f t="shared" si="5"/>
        <v>47332</v>
      </c>
      <c r="Y11" s="17"/>
      <c r="Z11" s="26">
        <v>87.5</v>
      </c>
      <c r="AA11" s="31">
        <v>46.858715934888458</v>
      </c>
      <c r="AB11" s="30">
        <f t="shared" si="6"/>
        <v>46859</v>
      </c>
      <c r="AC11" s="17"/>
    </row>
    <row r="12" spans="1:29">
      <c r="B12" s="22">
        <v>85</v>
      </c>
      <c r="C12" s="26">
        <v>50.181253137304758</v>
      </c>
      <c r="D12" s="30">
        <f t="shared" si="0"/>
        <v>50181</v>
      </c>
      <c r="E12" s="17"/>
      <c r="F12" s="26">
        <v>85</v>
      </c>
      <c r="G12" s="31">
        <v>49.536196226675649</v>
      </c>
      <c r="H12" s="30">
        <f t="shared" si="1"/>
        <v>49536</v>
      </c>
      <c r="I12" s="17"/>
      <c r="J12" s="26">
        <v>85</v>
      </c>
      <c r="K12" s="31">
        <v>48.838624023672395</v>
      </c>
      <c r="L12" s="30">
        <f t="shared" si="2"/>
        <v>48839</v>
      </c>
      <c r="M12" s="17"/>
      <c r="N12" s="26">
        <v>85</v>
      </c>
      <c r="O12" s="31">
        <v>48.155707941825725</v>
      </c>
      <c r="P12" s="30">
        <f t="shared" si="3"/>
        <v>48156</v>
      </c>
      <c r="Q12" s="17"/>
      <c r="R12" s="26">
        <v>85</v>
      </c>
      <c r="S12" s="31">
        <v>47.510441104979428</v>
      </c>
      <c r="T12" s="30">
        <f t="shared" si="4"/>
        <v>47510</v>
      </c>
      <c r="U12" s="17"/>
      <c r="V12" s="26">
        <v>85</v>
      </c>
      <c r="W12" s="31">
        <v>47.109723570118732</v>
      </c>
      <c r="X12" s="30">
        <f t="shared" si="5"/>
        <v>47110</v>
      </c>
      <c r="Y12" s="17"/>
      <c r="Z12" s="26">
        <v>85</v>
      </c>
      <c r="AA12" s="31">
        <v>46.65434012912538</v>
      </c>
      <c r="AB12" s="30">
        <f t="shared" si="6"/>
        <v>46654</v>
      </c>
      <c r="AC12" s="17"/>
    </row>
    <row r="13" spans="1:29">
      <c r="B13" s="22">
        <v>82.5</v>
      </c>
      <c r="C13" s="26">
        <v>49.997174767443113</v>
      </c>
      <c r="D13" s="30">
        <f t="shared" si="0"/>
        <v>49997</v>
      </c>
      <c r="E13" s="17"/>
      <c r="F13" s="26">
        <v>82.5</v>
      </c>
      <c r="G13" s="31">
        <v>49.344892906278801</v>
      </c>
      <c r="H13" s="30">
        <f t="shared" si="1"/>
        <v>49345</v>
      </c>
      <c r="I13" s="17"/>
      <c r="J13" s="26">
        <v>82.5</v>
      </c>
      <c r="K13" s="31">
        <v>48.646285621001297</v>
      </c>
      <c r="L13" s="30">
        <f t="shared" si="2"/>
        <v>48646</v>
      </c>
      <c r="M13" s="17"/>
      <c r="N13" s="26">
        <v>82.5</v>
      </c>
      <c r="O13" s="31">
        <v>47.982192828293165</v>
      </c>
      <c r="P13" s="30">
        <f t="shared" si="3"/>
        <v>47982</v>
      </c>
      <c r="Q13" s="17"/>
      <c r="R13" s="26">
        <v>82.5</v>
      </c>
      <c r="S13" s="31">
        <v>47.295189586020328</v>
      </c>
      <c r="T13" s="30">
        <f t="shared" si="4"/>
        <v>47295</v>
      </c>
      <c r="U13" s="17"/>
      <c r="V13" s="26">
        <v>82.5</v>
      </c>
      <c r="W13" s="31">
        <v>46.892967232253092</v>
      </c>
      <c r="X13" s="30">
        <f t="shared" si="5"/>
        <v>46893</v>
      </c>
      <c r="Y13" s="17"/>
      <c r="Z13" s="26">
        <v>82.5</v>
      </c>
      <c r="AA13" s="31">
        <v>46.460362040468851</v>
      </c>
      <c r="AB13" s="30">
        <f t="shared" si="6"/>
        <v>46460</v>
      </c>
      <c r="AC13" s="17"/>
    </row>
    <row r="14" spans="1:29">
      <c r="B14" s="22">
        <v>80</v>
      </c>
      <c r="C14" s="26">
        <v>49.806269366077821</v>
      </c>
      <c r="D14" s="30">
        <f t="shared" si="0"/>
        <v>49806</v>
      </c>
      <c r="E14" s="17"/>
      <c r="F14" s="26">
        <v>80</v>
      </c>
      <c r="G14" s="31">
        <v>49.157037396067381</v>
      </c>
      <c r="H14" s="30">
        <f t="shared" si="1"/>
        <v>49157</v>
      </c>
      <c r="I14" s="17"/>
      <c r="J14" s="26">
        <v>80</v>
      </c>
      <c r="K14" s="31">
        <v>48.458483690225485</v>
      </c>
      <c r="L14" s="30">
        <f t="shared" si="2"/>
        <v>48458</v>
      </c>
      <c r="M14" s="17"/>
      <c r="N14" s="26">
        <v>80</v>
      </c>
      <c r="O14" s="31">
        <v>47.798674730610117</v>
      </c>
      <c r="P14" s="30">
        <f t="shared" si="3"/>
        <v>47799</v>
      </c>
      <c r="Q14" s="17"/>
      <c r="R14" s="26">
        <v>80</v>
      </c>
      <c r="S14" s="31">
        <v>47.102859873267271</v>
      </c>
      <c r="T14" s="30">
        <f t="shared" si="4"/>
        <v>47103</v>
      </c>
      <c r="U14" s="17"/>
      <c r="V14" s="26">
        <v>80</v>
      </c>
      <c r="W14" s="31">
        <v>46.720866519196541</v>
      </c>
      <c r="X14" s="30">
        <f t="shared" si="5"/>
        <v>46721</v>
      </c>
      <c r="Y14" s="17"/>
      <c r="Z14" s="26">
        <v>80</v>
      </c>
      <c r="AA14" s="31">
        <v>46.294495702880006</v>
      </c>
      <c r="AB14" s="30">
        <f t="shared" si="6"/>
        <v>46294</v>
      </c>
      <c r="AC14" s="17"/>
    </row>
    <row r="15" spans="1:29">
      <c r="B15" s="22">
        <v>77.5</v>
      </c>
      <c r="C15" s="26">
        <v>49.633129870749343</v>
      </c>
      <c r="D15" s="30">
        <f t="shared" si="0"/>
        <v>49633</v>
      </c>
      <c r="E15" s="17"/>
      <c r="F15" s="26">
        <v>77.5</v>
      </c>
      <c r="G15" s="31">
        <v>48.989003208710827</v>
      </c>
      <c r="H15" s="30">
        <f t="shared" si="1"/>
        <v>48989</v>
      </c>
      <c r="I15" s="17"/>
      <c r="J15" s="26">
        <v>77.5</v>
      </c>
      <c r="K15" s="31">
        <v>48.290017554287239</v>
      </c>
      <c r="L15" s="30">
        <f t="shared" si="2"/>
        <v>48290</v>
      </c>
      <c r="M15" s="17"/>
      <c r="N15" s="26">
        <v>77.5</v>
      </c>
      <c r="O15" s="31">
        <v>47.632165858839699</v>
      </c>
      <c r="P15" s="30">
        <f t="shared" si="3"/>
        <v>47632</v>
      </c>
      <c r="Q15" s="17"/>
      <c r="R15" s="26">
        <v>77.5</v>
      </c>
      <c r="S15" s="31">
        <v>46.934384241157268</v>
      </c>
      <c r="T15" s="30">
        <f t="shared" si="4"/>
        <v>46934</v>
      </c>
      <c r="U15" s="17"/>
      <c r="V15" s="26">
        <v>77.5</v>
      </c>
      <c r="W15" s="31">
        <v>46.576496003368895</v>
      </c>
      <c r="X15" s="30">
        <f t="shared" si="5"/>
        <v>46576</v>
      </c>
      <c r="Y15" s="17"/>
      <c r="Z15" s="26">
        <v>77.5</v>
      </c>
      <c r="AA15" s="31">
        <v>46.153648879334924</v>
      </c>
      <c r="AB15" s="30">
        <f t="shared" si="6"/>
        <v>46154</v>
      </c>
      <c r="AC15" s="17"/>
    </row>
    <row r="16" spans="1:29">
      <c r="B16" s="22">
        <v>75</v>
      </c>
      <c r="C16" s="26">
        <v>49.50198909383036</v>
      </c>
      <c r="D16" s="30">
        <f t="shared" si="0"/>
        <v>49502</v>
      </c>
      <c r="E16" s="17"/>
      <c r="F16" s="26">
        <v>75</v>
      </c>
      <c r="G16" s="31">
        <v>48.842068149210746</v>
      </c>
      <c r="H16" s="30">
        <f t="shared" si="1"/>
        <v>48842</v>
      </c>
      <c r="I16" s="17"/>
      <c r="J16" s="26">
        <v>75</v>
      </c>
      <c r="K16" s="31">
        <v>48.158442796492167</v>
      </c>
      <c r="L16" s="30">
        <f t="shared" si="2"/>
        <v>48158</v>
      </c>
      <c r="M16" s="17"/>
      <c r="N16" s="26">
        <v>75</v>
      </c>
      <c r="O16" s="31">
        <v>47.482249665275511</v>
      </c>
      <c r="P16" s="30">
        <f t="shared" si="3"/>
        <v>47482</v>
      </c>
      <c r="Q16" s="17"/>
      <c r="R16" s="26">
        <v>75</v>
      </c>
      <c r="S16" s="31">
        <v>46.782321551357043</v>
      </c>
      <c r="T16" s="30">
        <f t="shared" si="4"/>
        <v>46782</v>
      </c>
      <c r="U16" s="17"/>
      <c r="V16" s="26">
        <v>75</v>
      </c>
      <c r="W16" s="31">
        <v>46.436897508768311</v>
      </c>
      <c r="X16" s="30">
        <f t="shared" si="5"/>
        <v>46437</v>
      </c>
      <c r="Y16" s="17"/>
      <c r="Z16" s="26">
        <v>75</v>
      </c>
      <c r="AA16" s="31">
        <v>46.017055857961722</v>
      </c>
      <c r="AB16" s="30">
        <f t="shared" si="6"/>
        <v>46017</v>
      </c>
      <c r="AC16" s="17"/>
    </row>
    <row r="17" spans="2:29">
      <c r="B17" s="22">
        <v>72.5</v>
      </c>
      <c r="C17" s="26">
        <v>49.386715269209851</v>
      </c>
      <c r="D17" s="30">
        <f t="shared" si="0"/>
        <v>49387</v>
      </c>
      <c r="E17" s="17"/>
      <c r="F17" s="26">
        <v>72.5</v>
      </c>
      <c r="G17" s="31">
        <v>48.693011506301922</v>
      </c>
      <c r="H17" s="30">
        <f t="shared" si="1"/>
        <v>48693</v>
      </c>
      <c r="I17" s="17"/>
      <c r="J17" s="26">
        <v>72.5</v>
      </c>
      <c r="K17" s="31">
        <v>48.03711525703217</v>
      </c>
      <c r="L17" s="30">
        <f t="shared" si="2"/>
        <v>48037</v>
      </c>
      <c r="M17" s="17"/>
      <c r="N17" s="26">
        <v>72.5</v>
      </c>
      <c r="O17" s="31">
        <v>47.327039132435672</v>
      </c>
      <c r="P17" s="30">
        <f t="shared" si="3"/>
        <v>47327</v>
      </c>
      <c r="Q17" s="17"/>
      <c r="R17" s="26">
        <v>72.5</v>
      </c>
      <c r="S17" s="31">
        <v>46.623480869957902</v>
      </c>
      <c r="T17" s="30">
        <f t="shared" si="4"/>
        <v>46623</v>
      </c>
      <c r="U17" s="17"/>
      <c r="V17" s="26">
        <v>72.5</v>
      </c>
      <c r="W17" s="31">
        <v>46.280167899775577</v>
      </c>
      <c r="X17" s="30">
        <f t="shared" si="5"/>
        <v>46280</v>
      </c>
      <c r="Y17" s="17"/>
      <c r="Z17" s="26">
        <v>72.5</v>
      </c>
      <c r="AA17" s="31">
        <v>45.863263847838013</v>
      </c>
      <c r="AB17" s="30">
        <f t="shared" si="6"/>
        <v>45863</v>
      </c>
      <c r="AC17" s="17"/>
    </row>
    <row r="18" spans="2:29">
      <c r="B18" s="22">
        <v>70</v>
      </c>
      <c r="C18" s="26">
        <v>49.271634954176832</v>
      </c>
      <c r="D18" s="30">
        <f t="shared" si="0"/>
        <v>49272</v>
      </c>
      <c r="E18" s="17"/>
      <c r="F18" s="26">
        <v>70</v>
      </c>
      <c r="G18" s="31">
        <v>48.553337582359603</v>
      </c>
      <c r="H18" s="30">
        <f t="shared" si="1"/>
        <v>48553</v>
      </c>
      <c r="I18" s="17"/>
      <c r="J18" s="26">
        <v>70</v>
      </c>
      <c r="K18" s="31">
        <v>47.922352077737045</v>
      </c>
      <c r="L18" s="30">
        <f t="shared" si="2"/>
        <v>47922</v>
      </c>
      <c r="M18" s="17"/>
      <c r="N18" s="26">
        <v>70</v>
      </c>
      <c r="O18" s="31">
        <v>47.182811922576079</v>
      </c>
      <c r="P18" s="30">
        <f t="shared" si="3"/>
        <v>47183</v>
      </c>
      <c r="Q18" s="17"/>
      <c r="R18" s="26">
        <v>70</v>
      </c>
      <c r="S18" s="31">
        <v>46.481734193221833</v>
      </c>
      <c r="T18" s="30">
        <f t="shared" si="4"/>
        <v>46482</v>
      </c>
      <c r="U18" s="17"/>
      <c r="V18" s="26">
        <v>70</v>
      </c>
      <c r="W18" s="31">
        <v>46.134878786696156</v>
      </c>
      <c r="X18" s="30">
        <f t="shared" si="5"/>
        <v>46135</v>
      </c>
      <c r="Y18" s="17"/>
      <c r="Z18" s="26">
        <v>70</v>
      </c>
      <c r="AA18" s="31">
        <v>45.720786347460766</v>
      </c>
      <c r="AB18" s="30">
        <f t="shared" si="6"/>
        <v>45721</v>
      </c>
      <c r="AC18" s="17"/>
    </row>
    <row r="19" spans="2:29">
      <c r="B19" s="22">
        <v>67.5</v>
      </c>
      <c r="C19" s="26">
        <v>49.13176238614524</v>
      </c>
      <c r="D19" s="30">
        <f t="shared" si="0"/>
        <v>49132</v>
      </c>
      <c r="E19" s="17"/>
      <c r="F19" s="26">
        <v>67.5</v>
      </c>
      <c r="G19" s="31">
        <v>48.433712260622137</v>
      </c>
      <c r="H19" s="30">
        <f t="shared" si="1"/>
        <v>48434</v>
      </c>
      <c r="I19" s="17"/>
      <c r="J19" s="26">
        <v>67.5</v>
      </c>
      <c r="K19" s="31">
        <v>47.812709803031865</v>
      </c>
      <c r="L19" s="30">
        <f t="shared" si="2"/>
        <v>47813</v>
      </c>
      <c r="M19" s="17"/>
      <c r="N19" s="26">
        <v>67.5</v>
      </c>
      <c r="O19" s="31">
        <v>47.066161648895694</v>
      </c>
      <c r="P19" s="30">
        <f t="shared" si="3"/>
        <v>47066</v>
      </c>
      <c r="Q19" s="17"/>
      <c r="R19" s="26">
        <v>67.5</v>
      </c>
      <c r="S19" s="31">
        <v>46.389260869018358</v>
      </c>
      <c r="T19" s="30">
        <f t="shared" si="4"/>
        <v>46389</v>
      </c>
      <c r="U19" s="17"/>
      <c r="V19" s="26">
        <v>67.5</v>
      </c>
      <c r="W19" s="31">
        <v>46.027975487368529</v>
      </c>
      <c r="X19" s="30">
        <f t="shared" si="5"/>
        <v>46028</v>
      </c>
      <c r="Y19" s="17"/>
      <c r="Z19" s="26">
        <v>67.5</v>
      </c>
      <c r="AA19" s="31">
        <v>45.616584334156357</v>
      </c>
      <c r="AB19" s="30">
        <f t="shared" si="6"/>
        <v>45617</v>
      </c>
      <c r="AC19" s="17"/>
    </row>
    <row r="20" spans="2:29">
      <c r="B20" s="22">
        <v>65</v>
      </c>
      <c r="C20" s="26">
        <v>48.984915032472564</v>
      </c>
      <c r="D20" s="30">
        <f t="shared" si="0"/>
        <v>48985</v>
      </c>
      <c r="E20" s="17"/>
      <c r="F20" s="26">
        <v>65</v>
      </c>
      <c r="G20" s="31">
        <v>48.319826260979632</v>
      </c>
      <c r="H20" s="30">
        <f t="shared" si="1"/>
        <v>48320</v>
      </c>
      <c r="I20" s="17"/>
      <c r="J20" s="26">
        <v>65</v>
      </c>
      <c r="K20" s="31">
        <v>47.705289493775943</v>
      </c>
      <c r="L20" s="30">
        <f t="shared" si="2"/>
        <v>47705</v>
      </c>
      <c r="M20" s="17"/>
      <c r="N20" s="26">
        <v>65</v>
      </c>
      <c r="O20" s="31">
        <v>46.959574821429712</v>
      </c>
      <c r="P20" s="30">
        <f t="shared" si="3"/>
        <v>46960</v>
      </c>
      <c r="Q20" s="17"/>
      <c r="R20" s="26">
        <v>65</v>
      </c>
      <c r="S20" s="31">
        <v>46.311963184539849</v>
      </c>
      <c r="T20" s="30">
        <f t="shared" si="4"/>
        <v>46312</v>
      </c>
      <c r="U20" s="17"/>
      <c r="V20" s="26">
        <v>65</v>
      </c>
      <c r="W20" s="31">
        <v>45.93255248354815</v>
      </c>
      <c r="X20" s="30">
        <f t="shared" si="5"/>
        <v>45933</v>
      </c>
      <c r="Y20" s="17"/>
      <c r="Z20" s="26">
        <v>65</v>
      </c>
      <c r="AA20" s="31">
        <v>45.523726908627822</v>
      </c>
      <c r="AB20" s="30">
        <f t="shared" si="6"/>
        <v>45524</v>
      </c>
      <c r="AC20" s="17"/>
    </row>
    <row r="21" spans="2:29">
      <c r="B21" s="22">
        <v>62.5</v>
      </c>
      <c r="C21" s="26">
        <v>48.902700832137178</v>
      </c>
      <c r="D21" s="30">
        <f t="shared" si="0"/>
        <v>48903</v>
      </c>
      <c r="E21" s="17"/>
      <c r="F21" s="26">
        <v>62.5</v>
      </c>
      <c r="G21" s="31">
        <v>48.249505976071816</v>
      </c>
      <c r="H21" s="30">
        <f t="shared" si="1"/>
        <v>48250</v>
      </c>
      <c r="I21" s="17"/>
      <c r="J21" s="26">
        <v>62.5</v>
      </c>
      <c r="K21" s="31">
        <v>47.626178598506471</v>
      </c>
      <c r="L21" s="30">
        <f t="shared" si="2"/>
        <v>47626</v>
      </c>
      <c r="M21" s="17"/>
      <c r="N21" s="26">
        <v>62.5</v>
      </c>
      <c r="O21" s="31">
        <v>46.897115589726191</v>
      </c>
      <c r="P21" s="30">
        <f t="shared" si="3"/>
        <v>46897</v>
      </c>
      <c r="Q21" s="17"/>
      <c r="R21" s="26">
        <v>62.5</v>
      </c>
      <c r="S21" s="31">
        <v>46.259498158228773</v>
      </c>
      <c r="T21" s="30">
        <f t="shared" si="4"/>
        <v>46259</v>
      </c>
      <c r="U21" s="17"/>
      <c r="V21" s="26">
        <v>62.5</v>
      </c>
      <c r="W21" s="31">
        <v>45.891499154872065</v>
      </c>
      <c r="X21" s="30">
        <f t="shared" si="5"/>
        <v>45891</v>
      </c>
      <c r="Y21" s="17"/>
      <c r="Z21" s="26">
        <v>62.5</v>
      </c>
      <c r="AA21" s="31">
        <v>45.47282519592251</v>
      </c>
      <c r="AB21" s="30">
        <f t="shared" si="6"/>
        <v>45473</v>
      </c>
      <c r="AC21" s="17"/>
    </row>
    <row r="22" spans="2:29">
      <c r="B22" s="22">
        <v>60</v>
      </c>
      <c r="C22" s="26">
        <v>48.763578366426216</v>
      </c>
      <c r="D22" s="30">
        <f t="shared" si="0"/>
        <v>48764</v>
      </c>
      <c r="E22" s="17"/>
      <c r="F22" s="26">
        <v>60</v>
      </c>
      <c r="G22" s="31">
        <v>48.114937144611531</v>
      </c>
      <c r="H22" s="30">
        <f t="shared" si="1"/>
        <v>48115</v>
      </c>
      <c r="I22" s="17"/>
      <c r="J22" s="26">
        <v>60</v>
      </c>
      <c r="K22" s="31">
        <v>47.47758602250871</v>
      </c>
      <c r="L22" s="30">
        <f t="shared" si="2"/>
        <v>47478</v>
      </c>
      <c r="M22" s="17"/>
      <c r="N22" s="26">
        <v>60</v>
      </c>
      <c r="O22" s="31">
        <v>46.772166598633454</v>
      </c>
      <c r="P22" s="30">
        <f t="shared" si="3"/>
        <v>46772</v>
      </c>
      <c r="Q22" s="17"/>
      <c r="R22" s="26">
        <v>60</v>
      </c>
      <c r="S22" s="31">
        <v>46.135994286825159</v>
      </c>
      <c r="T22" s="30">
        <f t="shared" si="4"/>
        <v>46136</v>
      </c>
      <c r="U22" s="17"/>
      <c r="V22" s="26">
        <v>60</v>
      </c>
      <c r="W22" s="31">
        <v>45.790994509412137</v>
      </c>
      <c r="X22" s="30">
        <f t="shared" si="5"/>
        <v>45791</v>
      </c>
      <c r="Y22" s="17"/>
      <c r="Z22" s="26">
        <v>60</v>
      </c>
      <c r="AA22" s="31">
        <v>45.357268368515861</v>
      </c>
      <c r="AB22" s="30">
        <f t="shared" si="6"/>
        <v>45357</v>
      </c>
      <c r="AC22" s="17"/>
    </row>
    <row r="23" spans="2:29">
      <c r="B23" s="22">
        <v>57.5</v>
      </c>
      <c r="C23" s="26">
        <v>48.685892524529358</v>
      </c>
      <c r="D23" s="30">
        <f t="shared" si="0"/>
        <v>48686</v>
      </c>
      <c r="E23" s="17"/>
      <c r="F23" s="26">
        <v>57.5</v>
      </c>
      <c r="G23" s="31">
        <v>48.039341849096232</v>
      </c>
      <c r="H23" s="30">
        <f t="shared" si="1"/>
        <v>48039</v>
      </c>
      <c r="I23" s="17"/>
      <c r="J23" s="26">
        <v>57.5</v>
      </c>
      <c r="K23" s="31">
        <v>47.399904333448859</v>
      </c>
      <c r="L23" s="30">
        <f t="shared" si="2"/>
        <v>47400</v>
      </c>
      <c r="M23" s="17"/>
      <c r="N23" s="26">
        <v>57.5</v>
      </c>
      <c r="O23" s="31">
        <v>46.70256481033816</v>
      </c>
      <c r="P23" s="30">
        <f t="shared" si="3"/>
        <v>46703</v>
      </c>
      <c r="Q23" s="17"/>
      <c r="R23" s="26">
        <v>57.5</v>
      </c>
      <c r="S23" s="31">
        <v>46.059907243183019</v>
      </c>
      <c r="T23" s="30">
        <f t="shared" si="4"/>
        <v>46060</v>
      </c>
      <c r="U23" s="17"/>
      <c r="V23" s="26">
        <v>57.5</v>
      </c>
      <c r="W23" s="31">
        <v>45.729793757209215</v>
      </c>
      <c r="X23" s="30">
        <f t="shared" si="5"/>
        <v>45730</v>
      </c>
      <c r="Y23" s="17"/>
      <c r="Z23" s="26">
        <v>57.5</v>
      </c>
      <c r="AA23" s="31">
        <v>45.294365066020447</v>
      </c>
      <c r="AB23" s="30">
        <f t="shared" si="6"/>
        <v>45294</v>
      </c>
      <c r="AC23" s="17"/>
    </row>
    <row r="24" spans="2:29">
      <c r="B24" s="22">
        <v>55</v>
      </c>
      <c r="C24" s="26">
        <v>48.496980534105354</v>
      </c>
      <c r="D24" s="30">
        <f t="shared" si="0"/>
        <v>48497</v>
      </c>
      <c r="E24" s="17"/>
      <c r="F24" s="26">
        <v>55</v>
      </c>
      <c r="G24" s="31">
        <v>47.851959584169762</v>
      </c>
      <c r="H24" s="30">
        <f t="shared" si="1"/>
        <v>47852</v>
      </c>
      <c r="I24" s="17"/>
      <c r="J24" s="26">
        <v>55</v>
      </c>
      <c r="K24" s="31">
        <v>47.22248171302877</v>
      </c>
      <c r="L24" s="30">
        <f t="shared" si="2"/>
        <v>47222</v>
      </c>
      <c r="M24" s="17"/>
      <c r="N24" s="26">
        <v>55</v>
      </c>
      <c r="O24" s="31">
        <v>46.518349204256893</v>
      </c>
      <c r="P24" s="30">
        <f t="shared" si="3"/>
        <v>46518</v>
      </c>
      <c r="Q24" s="17"/>
      <c r="R24" s="26">
        <v>55</v>
      </c>
      <c r="S24" s="31">
        <v>45.861569676224391</v>
      </c>
      <c r="T24" s="30">
        <f t="shared" si="4"/>
        <v>45862</v>
      </c>
      <c r="U24" s="17"/>
      <c r="V24" s="26">
        <v>55</v>
      </c>
      <c r="W24" s="31">
        <v>45.533620100980109</v>
      </c>
      <c r="X24" s="30">
        <f t="shared" si="5"/>
        <v>45534</v>
      </c>
      <c r="Y24" s="17"/>
      <c r="Z24" s="26">
        <v>55</v>
      </c>
      <c r="AA24" s="31">
        <v>45.113257317267397</v>
      </c>
      <c r="AB24" s="30">
        <f t="shared" si="6"/>
        <v>45113</v>
      </c>
      <c r="AC24" s="17"/>
    </row>
    <row r="25" spans="2:29">
      <c r="B25" s="22">
        <v>52.5</v>
      </c>
      <c r="C25" s="26">
        <v>48.431746832401501</v>
      </c>
      <c r="D25" s="30">
        <f t="shared" si="0"/>
        <v>48432</v>
      </c>
      <c r="E25" s="17"/>
      <c r="F25" s="26">
        <v>52.5</v>
      </c>
      <c r="G25" s="31">
        <v>47.78812412452038</v>
      </c>
      <c r="H25" s="30">
        <f t="shared" si="1"/>
        <v>47788</v>
      </c>
      <c r="I25" s="17"/>
      <c r="J25" s="26">
        <v>52.5</v>
      </c>
      <c r="K25" s="31">
        <v>47.168034486034543</v>
      </c>
      <c r="L25" s="30">
        <f t="shared" si="2"/>
        <v>47168</v>
      </c>
      <c r="M25" s="17"/>
      <c r="N25" s="26">
        <v>52.5</v>
      </c>
      <c r="O25" s="31">
        <v>46.458527769826624</v>
      </c>
      <c r="P25" s="30">
        <f t="shared" si="3"/>
        <v>46459</v>
      </c>
      <c r="Q25" s="17"/>
      <c r="R25" s="26">
        <v>52.5</v>
      </c>
      <c r="S25" s="31">
        <v>45.78690200552704</v>
      </c>
      <c r="T25" s="30">
        <f t="shared" si="4"/>
        <v>45787</v>
      </c>
      <c r="U25" s="17"/>
      <c r="V25" s="26">
        <v>52.5</v>
      </c>
      <c r="W25" s="31">
        <v>45.45451024291016</v>
      </c>
      <c r="X25" s="30">
        <f t="shared" si="5"/>
        <v>45455</v>
      </c>
      <c r="Y25" s="17"/>
      <c r="Z25" s="26">
        <v>52.5</v>
      </c>
      <c r="AA25" s="31">
        <v>45.055657371277576</v>
      </c>
      <c r="AB25" s="30">
        <f t="shared" si="6"/>
        <v>45056</v>
      </c>
      <c r="AC25" s="17"/>
    </row>
    <row r="26" spans="2:29">
      <c r="B26" s="22">
        <v>50</v>
      </c>
      <c r="C26" s="26">
        <v>48.339834753148395</v>
      </c>
      <c r="D26" s="30">
        <f t="shared" si="0"/>
        <v>48340</v>
      </c>
      <c r="E26" s="17"/>
      <c r="F26" s="26">
        <v>50</v>
      </c>
      <c r="G26" s="31">
        <v>47.697421607572636</v>
      </c>
      <c r="H26" s="30">
        <f t="shared" si="1"/>
        <v>47697</v>
      </c>
      <c r="I26" s="17"/>
      <c r="J26" s="26">
        <v>50</v>
      </c>
      <c r="K26" s="31">
        <v>47.08191250733708</v>
      </c>
      <c r="L26" s="30">
        <f t="shared" si="2"/>
        <v>47082</v>
      </c>
      <c r="M26" s="17"/>
      <c r="N26" s="26">
        <v>50</v>
      </c>
      <c r="O26" s="31">
        <v>46.367065154308122</v>
      </c>
      <c r="P26" s="30">
        <f t="shared" si="3"/>
        <v>46367</v>
      </c>
      <c r="Q26" s="17"/>
      <c r="R26" s="26">
        <v>50</v>
      </c>
      <c r="S26" s="31">
        <v>45.701177098204901</v>
      </c>
      <c r="T26" s="30">
        <f t="shared" si="4"/>
        <v>45701</v>
      </c>
      <c r="U26" s="17"/>
      <c r="V26" s="26">
        <v>50</v>
      </c>
      <c r="W26" s="31">
        <v>45.356424965343031</v>
      </c>
      <c r="X26" s="30">
        <f t="shared" si="5"/>
        <v>45356</v>
      </c>
      <c r="Y26" s="17"/>
      <c r="Z26" s="26">
        <v>50</v>
      </c>
      <c r="AA26" s="31">
        <v>44.978458224235069</v>
      </c>
      <c r="AB26" s="30">
        <f t="shared" si="6"/>
        <v>44978</v>
      </c>
      <c r="AC26" s="17"/>
    </row>
    <row r="27" spans="2:29">
      <c r="B27" s="22">
        <v>47.5</v>
      </c>
      <c r="C27" s="26">
        <v>48.323827725650879</v>
      </c>
      <c r="D27" s="30">
        <f t="shared" si="0"/>
        <v>48324</v>
      </c>
      <c r="E27" s="17"/>
      <c r="F27" s="26">
        <v>47.5</v>
      </c>
      <c r="G27" s="31">
        <v>47.682570709141608</v>
      </c>
      <c r="H27" s="30">
        <f t="shared" si="1"/>
        <v>47683</v>
      </c>
      <c r="I27" s="17"/>
      <c r="J27" s="26">
        <v>47.5</v>
      </c>
      <c r="K27" s="31">
        <v>47.066674589867283</v>
      </c>
      <c r="L27" s="30">
        <f t="shared" si="2"/>
        <v>47067</v>
      </c>
      <c r="M27" s="17"/>
      <c r="N27" s="26">
        <v>47.5</v>
      </c>
      <c r="O27" s="31">
        <v>46.354385292849038</v>
      </c>
      <c r="P27" s="30">
        <f t="shared" si="3"/>
        <v>46354</v>
      </c>
      <c r="Q27" s="17"/>
      <c r="R27" s="26">
        <v>47.5</v>
      </c>
      <c r="S27" s="31">
        <v>45.70239033130531</v>
      </c>
      <c r="T27" s="30">
        <f t="shared" si="4"/>
        <v>45702</v>
      </c>
      <c r="U27" s="17"/>
      <c r="V27" s="26">
        <v>47.5</v>
      </c>
      <c r="W27" s="31">
        <v>45.341556830272935</v>
      </c>
      <c r="X27" s="30">
        <f t="shared" si="5"/>
        <v>45342</v>
      </c>
      <c r="Y27" s="17"/>
      <c r="Z27" s="26">
        <v>47.5</v>
      </c>
      <c r="AA27" s="31">
        <v>44.981868338176348</v>
      </c>
      <c r="AB27" s="30">
        <f t="shared" si="6"/>
        <v>44982</v>
      </c>
      <c r="AC27" s="17"/>
    </row>
    <row r="28" spans="2:29">
      <c r="B28" s="22">
        <v>45</v>
      </c>
      <c r="C28" s="26">
        <v>48.249898816210752</v>
      </c>
      <c r="D28" s="30">
        <f t="shared" si="0"/>
        <v>48250</v>
      </c>
      <c r="E28" s="17"/>
      <c r="F28" s="26">
        <v>45</v>
      </c>
      <c r="G28" s="31">
        <v>47.609039161994197</v>
      </c>
      <c r="H28" s="30">
        <f t="shared" si="1"/>
        <v>47609</v>
      </c>
      <c r="I28" s="17"/>
      <c r="J28" s="26">
        <v>45</v>
      </c>
      <c r="K28" s="31">
        <v>46.987136489926783</v>
      </c>
      <c r="L28" s="30">
        <f t="shared" si="2"/>
        <v>46987</v>
      </c>
      <c r="M28" s="17"/>
      <c r="N28" s="26">
        <v>45</v>
      </c>
      <c r="O28" s="31">
        <v>46.278038228654552</v>
      </c>
      <c r="P28" s="30">
        <f t="shared" si="3"/>
        <v>46278</v>
      </c>
      <c r="Q28" s="17"/>
      <c r="R28" s="26">
        <v>45</v>
      </c>
      <c r="S28" s="31">
        <v>45.62568379226181</v>
      </c>
      <c r="T28" s="30">
        <f t="shared" si="4"/>
        <v>45626</v>
      </c>
      <c r="U28" s="17"/>
      <c r="V28" s="26">
        <v>45</v>
      </c>
      <c r="W28" s="31">
        <v>45.273219510822791</v>
      </c>
      <c r="X28" s="30">
        <f t="shared" si="5"/>
        <v>45273</v>
      </c>
      <c r="Y28" s="17"/>
      <c r="Z28" s="26">
        <v>45</v>
      </c>
      <c r="AA28" s="31">
        <v>44.900475985975234</v>
      </c>
      <c r="AB28" s="30">
        <f t="shared" si="6"/>
        <v>44900</v>
      </c>
      <c r="AC28" s="17"/>
    </row>
    <row r="29" spans="2:29">
      <c r="B29" s="22">
        <v>42.5</v>
      </c>
      <c r="C29" s="26">
        <v>48.22960963073124</v>
      </c>
      <c r="D29" s="30">
        <f t="shared" si="0"/>
        <v>48230</v>
      </c>
      <c r="E29" s="17"/>
      <c r="F29" s="26">
        <v>42.5</v>
      </c>
      <c r="G29" s="31">
        <v>47.588785890968175</v>
      </c>
      <c r="H29" s="30">
        <f t="shared" si="1"/>
        <v>47589</v>
      </c>
      <c r="I29" s="17"/>
      <c r="J29" s="26">
        <v>42.5</v>
      </c>
      <c r="K29" s="31">
        <v>46.956589126751084</v>
      </c>
      <c r="L29" s="30">
        <f t="shared" si="2"/>
        <v>46957</v>
      </c>
      <c r="M29" s="17"/>
      <c r="N29" s="26">
        <v>42.5</v>
      </c>
      <c r="O29" s="31">
        <v>46.255016533430663</v>
      </c>
      <c r="P29" s="30">
        <f t="shared" si="3"/>
        <v>46255</v>
      </c>
      <c r="Q29" s="17"/>
      <c r="R29" s="26">
        <v>42.5</v>
      </c>
      <c r="S29" s="31">
        <v>45.591846840738768</v>
      </c>
      <c r="T29" s="30">
        <f t="shared" si="4"/>
        <v>45592</v>
      </c>
      <c r="U29" s="17"/>
      <c r="V29" s="26">
        <v>42.5</v>
      </c>
      <c r="W29" s="31">
        <v>45.263545181436456</v>
      </c>
      <c r="X29" s="30">
        <f t="shared" si="5"/>
        <v>45264</v>
      </c>
      <c r="Y29" s="17"/>
      <c r="Z29" s="26">
        <v>42.5</v>
      </c>
      <c r="AA29" s="31">
        <v>44.85808702434867</v>
      </c>
      <c r="AB29" s="30">
        <f t="shared" si="6"/>
        <v>44858</v>
      </c>
      <c r="AC29" s="17"/>
    </row>
    <row r="30" spans="2:29">
      <c r="B30" s="22">
        <v>40</v>
      </c>
      <c r="C30" s="26">
        <v>48.161280848063463</v>
      </c>
      <c r="D30" s="30">
        <f t="shared" si="0"/>
        <v>48161</v>
      </c>
      <c r="E30" s="17"/>
      <c r="F30" s="26">
        <v>40</v>
      </c>
      <c r="G30" s="31">
        <v>47.493872877589141</v>
      </c>
      <c r="H30" s="30">
        <f t="shared" si="1"/>
        <v>47494</v>
      </c>
      <c r="I30" s="17"/>
      <c r="J30" s="26">
        <v>40</v>
      </c>
      <c r="K30" s="31">
        <v>46.828035572373032</v>
      </c>
      <c r="L30" s="30">
        <f t="shared" si="2"/>
        <v>46828</v>
      </c>
      <c r="M30" s="17"/>
      <c r="N30" s="26">
        <v>40</v>
      </c>
      <c r="O30" s="31">
        <v>46.104192096742054</v>
      </c>
      <c r="P30" s="30">
        <f t="shared" si="3"/>
        <v>46104</v>
      </c>
      <c r="Q30" s="17"/>
      <c r="R30" s="26">
        <v>40</v>
      </c>
      <c r="S30" s="31">
        <v>45.403054112812626</v>
      </c>
      <c r="T30" s="30">
        <f t="shared" si="4"/>
        <v>45403</v>
      </c>
      <c r="U30" s="17"/>
      <c r="V30" s="26">
        <v>40</v>
      </c>
      <c r="W30" s="31">
        <v>45.092425947121733</v>
      </c>
      <c r="X30" s="30">
        <f t="shared" si="5"/>
        <v>45092</v>
      </c>
      <c r="Y30" s="17"/>
      <c r="Z30" s="26">
        <v>40</v>
      </c>
      <c r="AA30" s="31">
        <v>44.675752390292224</v>
      </c>
      <c r="AB30" s="30">
        <f t="shared" si="6"/>
        <v>44676</v>
      </c>
      <c r="AC30" s="17"/>
    </row>
    <row r="31" spans="2:29">
      <c r="B31" s="22">
        <v>37.5</v>
      </c>
      <c r="C31" s="26">
        <v>48.148924687604541</v>
      </c>
      <c r="D31" s="30">
        <f t="shared" si="0"/>
        <v>48149</v>
      </c>
      <c r="E31" s="17"/>
      <c r="F31" s="26">
        <v>37.5</v>
      </c>
      <c r="G31" s="31">
        <v>47.480214278851136</v>
      </c>
      <c r="H31" s="30">
        <f t="shared" si="1"/>
        <v>47480</v>
      </c>
      <c r="I31" s="17"/>
      <c r="J31" s="26">
        <v>37.5</v>
      </c>
      <c r="K31" s="31">
        <v>46.811894355319311</v>
      </c>
      <c r="L31" s="30">
        <f t="shared" si="2"/>
        <v>46812</v>
      </c>
      <c r="M31" s="17"/>
      <c r="N31" s="26">
        <v>37.5</v>
      </c>
      <c r="O31" s="31">
        <v>46.085010889412459</v>
      </c>
      <c r="P31" s="30">
        <f t="shared" si="3"/>
        <v>46085</v>
      </c>
      <c r="Q31" s="17"/>
      <c r="R31" s="26">
        <v>37.5</v>
      </c>
      <c r="S31" s="31">
        <v>45.375638103837602</v>
      </c>
      <c r="T31" s="30">
        <f t="shared" si="4"/>
        <v>45376</v>
      </c>
      <c r="U31" s="17"/>
      <c r="V31" s="26">
        <v>37.5</v>
      </c>
      <c r="W31" s="31">
        <v>45.064412267002488</v>
      </c>
      <c r="X31" s="30">
        <f t="shared" si="5"/>
        <v>45064</v>
      </c>
      <c r="Y31" s="17"/>
      <c r="Z31" s="26">
        <v>37.5</v>
      </c>
      <c r="AA31" s="31">
        <v>44.678257609059713</v>
      </c>
      <c r="AB31" s="30">
        <f t="shared" si="6"/>
        <v>44678</v>
      </c>
      <c r="AC31" s="17"/>
    </row>
    <row r="32" spans="2:29">
      <c r="B32" s="22">
        <v>35</v>
      </c>
      <c r="C32" s="26">
        <v>48.120074075353969</v>
      </c>
      <c r="D32" s="30">
        <f t="shared" si="0"/>
        <v>48120</v>
      </c>
      <c r="E32" s="17"/>
      <c r="F32" s="26">
        <v>35</v>
      </c>
      <c r="G32" s="31">
        <v>47.449255547816627</v>
      </c>
      <c r="H32" s="30">
        <f t="shared" si="1"/>
        <v>47449</v>
      </c>
      <c r="I32" s="17"/>
      <c r="J32" s="26">
        <v>35</v>
      </c>
      <c r="K32" s="31">
        <v>46.779451379021964</v>
      </c>
      <c r="L32" s="30">
        <f t="shared" si="2"/>
        <v>46779</v>
      </c>
      <c r="M32" s="17"/>
      <c r="N32" s="26">
        <v>35</v>
      </c>
      <c r="O32" s="31">
        <v>46.049248776095965</v>
      </c>
      <c r="P32" s="30">
        <f t="shared" si="3"/>
        <v>46049</v>
      </c>
      <c r="Q32" s="17"/>
      <c r="R32" s="26">
        <v>35</v>
      </c>
      <c r="S32" s="31">
        <v>45.334429937593228</v>
      </c>
      <c r="T32" s="30">
        <f t="shared" si="4"/>
        <v>45334</v>
      </c>
      <c r="U32" s="17"/>
      <c r="V32" s="26">
        <v>35</v>
      </c>
      <c r="W32" s="31">
        <v>45.010831946330974</v>
      </c>
      <c r="X32" s="30">
        <f t="shared" si="5"/>
        <v>45011</v>
      </c>
      <c r="Y32" s="17"/>
      <c r="Z32" s="26">
        <v>35</v>
      </c>
      <c r="AA32" s="31">
        <v>44.66997110052457</v>
      </c>
      <c r="AB32" s="30">
        <f t="shared" si="6"/>
        <v>44670</v>
      </c>
      <c r="AC32" s="17"/>
    </row>
    <row r="33" spans="2:29">
      <c r="B33" s="22">
        <v>32.5</v>
      </c>
      <c r="C33" s="26">
        <v>48.10619922355513</v>
      </c>
      <c r="D33" s="30">
        <f t="shared" si="0"/>
        <v>48106</v>
      </c>
      <c r="E33" s="17"/>
      <c r="F33" s="26">
        <v>32.5</v>
      </c>
      <c r="G33" s="31">
        <v>47.429796213494612</v>
      </c>
      <c r="H33" s="30">
        <f t="shared" si="1"/>
        <v>47430</v>
      </c>
      <c r="I33" s="17"/>
      <c r="J33" s="26">
        <v>32.5</v>
      </c>
      <c r="K33" s="31">
        <v>46.760944441343263</v>
      </c>
      <c r="L33" s="30">
        <f t="shared" si="2"/>
        <v>46761</v>
      </c>
      <c r="M33" s="17"/>
      <c r="N33" s="26">
        <v>32.5</v>
      </c>
      <c r="O33" s="31">
        <v>46.023913107433799</v>
      </c>
      <c r="P33" s="30">
        <f t="shared" si="3"/>
        <v>46024</v>
      </c>
      <c r="Q33" s="17"/>
      <c r="R33" s="26">
        <v>32.5</v>
      </c>
      <c r="S33" s="31">
        <v>45.315766754064612</v>
      </c>
      <c r="T33" s="30">
        <f t="shared" si="4"/>
        <v>45316</v>
      </c>
      <c r="U33" s="17"/>
      <c r="V33" s="26">
        <v>32.5</v>
      </c>
      <c r="W33" s="31">
        <v>44.972390470183157</v>
      </c>
      <c r="X33" s="30">
        <f t="shared" si="5"/>
        <v>44972</v>
      </c>
      <c r="Y33" s="17"/>
      <c r="Z33" s="26">
        <v>32.5</v>
      </c>
      <c r="AA33" s="31">
        <v>44.614764365608345</v>
      </c>
      <c r="AB33" s="30">
        <f t="shared" si="6"/>
        <v>44615</v>
      </c>
      <c r="AC33" s="17"/>
    </row>
    <row r="34" spans="2:29">
      <c r="B34" s="22">
        <v>30</v>
      </c>
      <c r="C34" s="26">
        <v>48.089627904560913</v>
      </c>
      <c r="D34" s="30">
        <f t="shared" si="0"/>
        <v>48090</v>
      </c>
      <c r="E34" s="17"/>
      <c r="F34" s="26">
        <v>30</v>
      </c>
      <c r="G34" s="31">
        <v>47.40578246009877</v>
      </c>
      <c r="H34" s="30">
        <f t="shared" si="1"/>
        <v>47406</v>
      </c>
      <c r="I34" s="17"/>
      <c r="J34" s="26">
        <v>30</v>
      </c>
      <c r="K34" s="31">
        <v>46.738377657068824</v>
      </c>
      <c r="L34" s="30">
        <f t="shared" si="2"/>
        <v>46738</v>
      </c>
      <c r="M34" s="17"/>
      <c r="N34" s="26">
        <v>30</v>
      </c>
      <c r="O34" s="31">
        <v>45.99390311514837</v>
      </c>
      <c r="P34" s="30">
        <f t="shared" si="3"/>
        <v>45994</v>
      </c>
      <c r="Q34" s="17"/>
      <c r="R34" s="26">
        <v>30</v>
      </c>
      <c r="S34" s="31">
        <v>45.301068877205438</v>
      </c>
      <c r="T34" s="30">
        <f t="shared" si="4"/>
        <v>45301</v>
      </c>
      <c r="U34" s="17"/>
      <c r="V34" s="26">
        <v>30</v>
      </c>
      <c r="W34" s="31">
        <v>44.932241798648555</v>
      </c>
      <c r="X34" s="30">
        <f t="shared" si="5"/>
        <v>44932</v>
      </c>
      <c r="Y34" s="17"/>
      <c r="Z34" s="26">
        <v>30</v>
      </c>
      <c r="AA34" s="31">
        <v>44.527598359087456</v>
      </c>
      <c r="AB34" s="30">
        <f t="shared" si="6"/>
        <v>44528</v>
      </c>
      <c r="AC34" s="17"/>
    </row>
    <row r="35" spans="2:29">
      <c r="B35" s="22">
        <v>27.5</v>
      </c>
      <c r="C35" s="26">
        <v>48.020785281514961</v>
      </c>
      <c r="D35" s="30">
        <f t="shared" si="0"/>
        <v>48021</v>
      </c>
      <c r="E35" s="17"/>
      <c r="F35" s="26">
        <v>27.5</v>
      </c>
      <c r="G35" s="31">
        <v>47.333984848058826</v>
      </c>
      <c r="H35" s="30">
        <f t="shared" si="1"/>
        <v>47334</v>
      </c>
      <c r="I35" s="17"/>
      <c r="J35" s="26">
        <v>27.5</v>
      </c>
      <c r="K35" s="31">
        <v>46.663531035465432</v>
      </c>
      <c r="L35" s="30">
        <f t="shared" si="2"/>
        <v>46664</v>
      </c>
      <c r="M35" s="17"/>
      <c r="N35" s="26">
        <v>27.5</v>
      </c>
      <c r="O35" s="31">
        <v>45.915818701577308</v>
      </c>
      <c r="P35" s="30">
        <f t="shared" si="3"/>
        <v>45916</v>
      </c>
      <c r="Q35" s="17"/>
      <c r="R35" s="26">
        <v>27.5</v>
      </c>
      <c r="S35" s="31">
        <v>45.221548207268775</v>
      </c>
      <c r="T35" s="30">
        <f t="shared" si="4"/>
        <v>45222</v>
      </c>
      <c r="U35" s="17"/>
      <c r="V35" s="26">
        <v>27.5</v>
      </c>
      <c r="W35" s="31">
        <v>44.854068791483002</v>
      </c>
      <c r="X35" s="30">
        <f t="shared" si="5"/>
        <v>44854</v>
      </c>
      <c r="Y35" s="17"/>
      <c r="Z35" s="26">
        <v>27.5</v>
      </c>
      <c r="AA35" s="31">
        <v>44.413870261165826</v>
      </c>
      <c r="AB35" s="30">
        <f t="shared" si="6"/>
        <v>44414</v>
      </c>
      <c r="AC35" s="17"/>
    </row>
    <row r="36" spans="2:29">
      <c r="B36" s="22">
        <v>25</v>
      </c>
      <c r="C36" s="26">
        <v>47.906224702970299</v>
      </c>
      <c r="D36" s="30">
        <f t="shared" si="0"/>
        <v>47906</v>
      </c>
      <c r="E36" s="17"/>
      <c r="F36" s="26">
        <v>25</v>
      </c>
      <c r="G36" s="31">
        <v>47.219847295075617</v>
      </c>
      <c r="H36" s="30">
        <f t="shared" si="1"/>
        <v>47220</v>
      </c>
      <c r="I36" s="17"/>
      <c r="J36" s="26">
        <v>25</v>
      </c>
      <c r="K36" s="31">
        <v>46.544052161188709</v>
      </c>
      <c r="L36" s="30">
        <f t="shared" si="2"/>
        <v>46544</v>
      </c>
      <c r="M36" s="17"/>
      <c r="N36" s="26">
        <v>25</v>
      </c>
      <c r="O36" s="31">
        <v>45.793905496722751</v>
      </c>
      <c r="P36" s="30">
        <f t="shared" si="3"/>
        <v>45794</v>
      </c>
      <c r="Q36" s="17"/>
      <c r="R36" s="26">
        <v>25</v>
      </c>
      <c r="S36" s="31">
        <v>45.083462720160398</v>
      </c>
      <c r="T36" s="30">
        <f t="shared" si="4"/>
        <v>45083</v>
      </c>
      <c r="U36" s="17"/>
      <c r="V36" s="26">
        <v>25</v>
      </c>
      <c r="W36" s="31">
        <v>44.74184732352748</v>
      </c>
      <c r="X36" s="30">
        <f t="shared" si="5"/>
        <v>44742</v>
      </c>
      <c r="Y36" s="17"/>
      <c r="Z36" s="26">
        <v>25</v>
      </c>
      <c r="AA36" s="31">
        <v>44.273982628127698</v>
      </c>
      <c r="AB36" s="30">
        <f t="shared" si="6"/>
        <v>44274</v>
      </c>
      <c r="AC36" s="17"/>
    </row>
    <row r="37" spans="2:29">
      <c r="B37" s="22">
        <v>22.5</v>
      </c>
      <c r="C37" s="26">
        <v>47.776254643662725</v>
      </c>
      <c r="D37" s="30">
        <f t="shared" si="0"/>
        <v>47776</v>
      </c>
      <c r="E37" s="17"/>
      <c r="F37" s="26">
        <v>22.5</v>
      </c>
      <c r="G37" s="31">
        <v>47.092177378272858</v>
      </c>
      <c r="H37" s="30">
        <f t="shared" si="1"/>
        <v>47092</v>
      </c>
      <c r="I37" s="17"/>
      <c r="J37" s="26">
        <v>22.5</v>
      </c>
      <c r="K37" s="31">
        <v>46.40803988677272</v>
      </c>
      <c r="L37" s="30">
        <f t="shared" si="2"/>
        <v>46408</v>
      </c>
      <c r="M37" s="17"/>
      <c r="N37" s="26">
        <v>22.5</v>
      </c>
      <c r="O37" s="31">
        <v>45.656404712593769</v>
      </c>
      <c r="P37" s="30">
        <f t="shared" si="3"/>
        <v>45656</v>
      </c>
      <c r="Q37" s="17"/>
      <c r="R37" s="26">
        <v>22.5</v>
      </c>
      <c r="S37" s="31">
        <v>44.926142879753819</v>
      </c>
      <c r="T37" s="30">
        <f t="shared" si="4"/>
        <v>44926</v>
      </c>
      <c r="U37" s="17"/>
      <c r="V37" s="26">
        <v>22.5</v>
      </c>
      <c r="W37" s="31">
        <v>44.612025555748289</v>
      </c>
      <c r="X37" s="30">
        <f t="shared" si="5"/>
        <v>44612</v>
      </c>
      <c r="Y37" s="17"/>
      <c r="Z37" s="26">
        <v>22.5</v>
      </c>
      <c r="AA37" s="31">
        <v>44.122220101680398</v>
      </c>
      <c r="AB37" s="30">
        <f t="shared" si="6"/>
        <v>44122</v>
      </c>
      <c r="AC37" s="17"/>
    </row>
    <row r="38" spans="2:29">
      <c r="B38" s="22">
        <v>20</v>
      </c>
      <c r="C38" s="26">
        <v>47.623115600100796</v>
      </c>
      <c r="D38" s="30">
        <f t="shared" si="0"/>
        <v>47623</v>
      </c>
      <c r="E38" s="17"/>
      <c r="F38" s="26">
        <v>20</v>
      </c>
      <c r="G38" s="31">
        <v>46.942213981094682</v>
      </c>
      <c r="H38" s="30">
        <f t="shared" si="1"/>
        <v>46942</v>
      </c>
      <c r="I38" s="17"/>
      <c r="J38" s="26">
        <v>20</v>
      </c>
      <c r="K38" s="31">
        <v>46.246094671786864</v>
      </c>
      <c r="L38" s="30">
        <f t="shared" si="2"/>
        <v>46246</v>
      </c>
      <c r="M38" s="17"/>
      <c r="N38" s="26">
        <v>20</v>
      </c>
      <c r="O38" s="31">
        <v>45.493162897281046</v>
      </c>
      <c r="P38" s="30">
        <f t="shared" si="3"/>
        <v>45493</v>
      </c>
      <c r="Q38" s="17"/>
      <c r="R38" s="26">
        <v>20</v>
      </c>
      <c r="S38" s="31">
        <v>44.7497675865934</v>
      </c>
      <c r="T38" s="30">
        <f t="shared" si="4"/>
        <v>44750</v>
      </c>
      <c r="U38" s="17"/>
      <c r="V38" s="26">
        <v>20</v>
      </c>
      <c r="W38" s="31">
        <v>44.444596316745134</v>
      </c>
      <c r="X38" s="30">
        <f t="shared" si="5"/>
        <v>44445</v>
      </c>
      <c r="Y38" s="17"/>
      <c r="Z38" s="26">
        <v>20</v>
      </c>
      <c r="AA38" s="31">
        <v>43.939874423206803</v>
      </c>
      <c r="AB38" s="30">
        <f t="shared" si="6"/>
        <v>43940</v>
      </c>
      <c r="AC38" s="17"/>
    </row>
    <row r="39" spans="2:29">
      <c r="B39" s="22">
        <v>17.5</v>
      </c>
      <c r="C39" s="26">
        <v>47.441865106987429</v>
      </c>
      <c r="D39" s="30">
        <f t="shared" si="0"/>
        <v>47442</v>
      </c>
      <c r="E39" s="17"/>
      <c r="F39" s="26">
        <v>17.5</v>
      </c>
      <c r="G39" s="31">
        <v>46.76433679025795</v>
      </c>
      <c r="H39" s="30">
        <f t="shared" si="1"/>
        <v>46764</v>
      </c>
      <c r="I39" s="17"/>
      <c r="J39" s="26">
        <v>17.5</v>
      </c>
      <c r="K39" s="31">
        <v>46.055131326746348</v>
      </c>
      <c r="L39" s="30">
        <f t="shared" si="2"/>
        <v>46055</v>
      </c>
      <c r="M39" s="17"/>
      <c r="N39" s="26">
        <v>17.5</v>
      </c>
      <c r="O39" s="31">
        <v>45.296601034952829</v>
      </c>
      <c r="P39" s="30">
        <f t="shared" si="3"/>
        <v>45297</v>
      </c>
      <c r="Q39" s="17"/>
      <c r="R39" s="26">
        <v>17.5</v>
      </c>
      <c r="S39" s="31">
        <v>44.547526549015934</v>
      </c>
      <c r="T39" s="30">
        <f t="shared" si="4"/>
        <v>44548</v>
      </c>
      <c r="U39" s="17"/>
      <c r="V39" s="26">
        <v>17.5</v>
      </c>
      <c r="W39" s="31">
        <v>44.235640532862135</v>
      </c>
      <c r="X39" s="30">
        <f t="shared" si="5"/>
        <v>44236</v>
      </c>
      <c r="Y39" s="17"/>
      <c r="Z39" s="26">
        <v>17.5</v>
      </c>
      <c r="AA39" s="31">
        <v>43.724085104455462</v>
      </c>
      <c r="AB39" s="30">
        <f t="shared" si="6"/>
        <v>43724</v>
      </c>
      <c r="AC39" s="17"/>
    </row>
    <row r="40" spans="2:29">
      <c r="B40" s="22">
        <v>15</v>
      </c>
      <c r="C40" s="26">
        <v>47.160876747468372</v>
      </c>
      <c r="D40" s="30">
        <f t="shared" si="0"/>
        <v>47161</v>
      </c>
      <c r="E40" s="17"/>
      <c r="F40" s="26">
        <v>15</v>
      </c>
      <c r="G40" s="31">
        <v>46.4818013200479</v>
      </c>
      <c r="H40" s="30">
        <f t="shared" si="1"/>
        <v>46482</v>
      </c>
      <c r="I40" s="17"/>
      <c r="J40" s="26">
        <v>15</v>
      </c>
      <c r="K40" s="31">
        <v>45.754928102028018</v>
      </c>
      <c r="L40" s="30">
        <f t="shared" si="2"/>
        <v>45755</v>
      </c>
      <c r="M40" s="17"/>
      <c r="N40" s="26">
        <v>15</v>
      </c>
      <c r="O40" s="31">
        <v>45.008371453470836</v>
      </c>
      <c r="P40" s="30">
        <f t="shared" si="3"/>
        <v>45008</v>
      </c>
      <c r="Q40" s="17"/>
      <c r="R40" s="26">
        <v>15</v>
      </c>
      <c r="S40" s="31">
        <v>44.243993109536795</v>
      </c>
      <c r="T40" s="30">
        <f t="shared" si="4"/>
        <v>44244</v>
      </c>
      <c r="U40" s="17"/>
      <c r="V40" s="26">
        <v>15</v>
      </c>
      <c r="W40" s="31">
        <v>43.920508619009595</v>
      </c>
      <c r="X40" s="30">
        <f t="shared" si="5"/>
        <v>43921</v>
      </c>
      <c r="Y40" s="17"/>
      <c r="Z40" s="26">
        <v>15</v>
      </c>
      <c r="AA40" s="31">
        <v>43.394921285044667</v>
      </c>
      <c r="AB40" s="30">
        <f t="shared" si="6"/>
        <v>43395</v>
      </c>
      <c r="AC40" s="17"/>
    </row>
    <row r="41" spans="2:29">
      <c r="B41" s="22">
        <v>12.5</v>
      </c>
      <c r="C41" s="26">
        <v>46.999937413575786</v>
      </c>
      <c r="D41" s="30">
        <f t="shared" si="0"/>
        <v>47000</v>
      </c>
      <c r="E41" s="17"/>
      <c r="F41" s="26">
        <v>12.5</v>
      </c>
      <c r="G41" s="31">
        <v>46.315901058148725</v>
      </c>
      <c r="H41" s="30">
        <f t="shared" si="1"/>
        <v>46316</v>
      </c>
      <c r="I41" s="17"/>
      <c r="J41" s="26">
        <v>12.5</v>
      </c>
      <c r="K41" s="31">
        <v>45.576708715920553</v>
      </c>
      <c r="L41" s="30">
        <f t="shared" si="2"/>
        <v>45577</v>
      </c>
      <c r="M41" s="17"/>
      <c r="N41" s="26">
        <v>12.5</v>
      </c>
      <c r="O41" s="31">
        <v>44.824294792045684</v>
      </c>
      <c r="P41" s="30">
        <f t="shared" si="3"/>
        <v>44824</v>
      </c>
      <c r="Q41" s="17"/>
      <c r="R41" s="26">
        <v>12.5</v>
      </c>
      <c r="S41" s="31">
        <v>44.047641014169066</v>
      </c>
      <c r="T41" s="30">
        <f t="shared" si="4"/>
        <v>44048</v>
      </c>
      <c r="U41" s="17"/>
      <c r="V41" s="26">
        <v>12.5</v>
      </c>
      <c r="W41" s="31">
        <v>43.713082379841296</v>
      </c>
      <c r="X41" s="30">
        <f t="shared" si="5"/>
        <v>43713</v>
      </c>
      <c r="Y41" s="17"/>
      <c r="Z41" s="26">
        <v>12.5</v>
      </c>
      <c r="AA41" s="31">
        <v>43.177101852481599</v>
      </c>
      <c r="AB41" s="30">
        <f t="shared" si="6"/>
        <v>43177</v>
      </c>
      <c r="AC41" s="17"/>
    </row>
    <row r="42" spans="2:29">
      <c r="B42" s="22">
        <v>10</v>
      </c>
      <c r="C42" s="26">
        <v>46.483872548437851</v>
      </c>
      <c r="D42" s="30">
        <f t="shared" si="0"/>
        <v>46484</v>
      </c>
      <c r="E42" s="17"/>
      <c r="F42" s="26">
        <v>10</v>
      </c>
      <c r="G42" s="31">
        <v>45.787497233206587</v>
      </c>
      <c r="H42" s="30">
        <f t="shared" si="1"/>
        <v>45787</v>
      </c>
      <c r="I42" s="17"/>
      <c r="J42" s="26">
        <v>10</v>
      </c>
      <c r="K42" s="31">
        <v>45.024881713080845</v>
      </c>
      <c r="L42" s="30">
        <f t="shared" si="2"/>
        <v>45025</v>
      </c>
      <c r="M42" s="17"/>
      <c r="N42" s="26">
        <v>10</v>
      </c>
      <c r="O42" s="31">
        <v>44.290777332528918</v>
      </c>
      <c r="P42" s="30">
        <f t="shared" si="3"/>
        <v>44291</v>
      </c>
      <c r="Q42" s="17"/>
      <c r="R42" s="26">
        <v>10</v>
      </c>
      <c r="S42" s="31">
        <v>43.485083865270958</v>
      </c>
      <c r="T42" s="30">
        <f t="shared" si="4"/>
        <v>43485</v>
      </c>
      <c r="U42" s="17"/>
      <c r="V42" s="26">
        <v>10</v>
      </c>
      <c r="W42" s="31">
        <v>43.117182981930789</v>
      </c>
      <c r="X42" s="30">
        <f t="shared" si="5"/>
        <v>43117</v>
      </c>
      <c r="Y42" s="17"/>
      <c r="Z42" s="26">
        <v>10</v>
      </c>
      <c r="AA42" s="31">
        <v>42.563734667861191</v>
      </c>
      <c r="AB42" s="30">
        <f t="shared" si="6"/>
        <v>42564</v>
      </c>
      <c r="AC42" s="17"/>
    </row>
    <row r="43" spans="2:29">
      <c r="B43" s="22">
        <v>7.5</v>
      </c>
      <c r="C43" s="26">
        <v>46.124788001202845</v>
      </c>
      <c r="D43" s="30">
        <f t="shared" si="0"/>
        <v>46125</v>
      </c>
      <c r="E43" s="17"/>
      <c r="F43" s="26">
        <v>7.5</v>
      </c>
      <c r="G43" s="31">
        <v>45.409732632176109</v>
      </c>
      <c r="H43" s="30">
        <f t="shared" si="1"/>
        <v>45410</v>
      </c>
      <c r="I43" s="17"/>
      <c r="J43" s="26">
        <v>7.5</v>
      </c>
      <c r="K43" s="31">
        <v>44.623387076673353</v>
      </c>
      <c r="L43" s="30">
        <f t="shared" si="2"/>
        <v>44623</v>
      </c>
      <c r="M43" s="17"/>
      <c r="N43" s="26">
        <v>7.5</v>
      </c>
      <c r="O43" s="31">
        <v>43.883974796768172</v>
      </c>
      <c r="P43" s="30">
        <f t="shared" si="3"/>
        <v>43884</v>
      </c>
      <c r="Q43" s="17"/>
      <c r="R43" s="26">
        <v>7.5</v>
      </c>
      <c r="S43" s="31">
        <v>43.047926680421384</v>
      </c>
      <c r="T43" s="30">
        <f t="shared" si="4"/>
        <v>43048</v>
      </c>
      <c r="U43" s="17"/>
      <c r="V43" s="26">
        <v>7.5</v>
      </c>
      <c r="W43" s="31">
        <v>42.633275371327144</v>
      </c>
      <c r="X43" s="30">
        <f t="shared" si="5"/>
        <v>42633</v>
      </c>
      <c r="Y43" s="17"/>
      <c r="Z43" s="26">
        <v>7.5</v>
      </c>
      <c r="AA43" s="31">
        <v>42.066996295286913</v>
      </c>
      <c r="AB43" s="30">
        <f t="shared" si="6"/>
        <v>42067</v>
      </c>
      <c r="AC43" s="17"/>
    </row>
    <row r="44" spans="2:29">
      <c r="B44" s="22">
        <v>5</v>
      </c>
      <c r="C44" s="26">
        <v>44.950308048937984</v>
      </c>
      <c r="D44" s="30">
        <f t="shared" si="0"/>
        <v>44950</v>
      </c>
      <c r="E44" s="17"/>
      <c r="F44" s="26">
        <v>5</v>
      </c>
      <c r="G44" s="31">
        <v>44.264057789231614</v>
      </c>
      <c r="H44" s="30">
        <f t="shared" si="1"/>
        <v>44264</v>
      </c>
      <c r="I44" s="17"/>
      <c r="J44" s="26">
        <v>5</v>
      </c>
      <c r="K44" s="31">
        <v>43.467295725814353</v>
      </c>
      <c r="L44" s="30">
        <f t="shared" si="2"/>
        <v>43467</v>
      </c>
      <c r="M44" s="17"/>
      <c r="N44" s="26">
        <v>5</v>
      </c>
      <c r="O44" s="31">
        <v>42.983733951333335</v>
      </c>
      <c r="P44" s="30">
        <f t="shared" si="3"/>
        <v>42984</v>
      </c>
      <c r="Q44" s="17"/>
      <c r="R44" s="26">
        <v>5</v>
      </c>
      <c r="S44" s="31">
        <v>42.085447360491379</v>
      </c>
      <c r="T44" s="30">
        <f t="shared" si="4"/>
        <v>42085</v>
      </c>
      <c r="U44" s="17"/>
      <c r="V44" s="26">
        <v>5</v>
      </c>
      <c r="W44" s="31">
        <v>41.636868924776714</v>
      </c>
      <c r="X44" s="30">
        <f t="shared" si="5"/>
        <v>41637</v>
      </c>
      <c r="Y44" s="17"/>
      <c r="Z44" s="26">
        <v>5</v>
      </c>
      <c r="AA44" s="31">
        <v>41.360216133783908</v>
      </c>
      <c r="AB44" s="30">
        <f t="shared" si="6"/>
        <v>41360</v>
      </c>
      <c r="AC44" s="17"/>
    </row>
    <row r="45" spans="2:29">
      <c r="B45" s="22">
        <v>2.5</v>
      </c>
      <c r="C45" s="26">
        <v>42.59004936685993</v>
      </c>
      <c r="D45" s="30">
        <f t="shared" si="0"/>
        <v>42590</v>
      </c>
      <c r="E45" s="17"/>
      <c r="F45" s="26">
        <v>2.5</v>
      </c>
      <c r="G45" s="31">
        <v>42.048882566197925</v>
      </c>
      <c r="H45" s="30">
        <f t="shared" si="1"/>
        <v>42049</v>
      </c>
      <c r="I45" s="17"/>
      <c r="J45" s="26">
        <v>2.5</v>
      </c>
      <c r="K45" s="31">
        <v>41.333262175784988</v>
      </c>
      <c r="L45" s="30">
        <f t="shared" si="2"/>
        <v>41333</v>
      </c>
      <c r="M45" s="17"/>
      <c r="N45" s="26">
        <v>2.5</v>
      </c>
      <c r="O45" s="31">
        <v>41.433141409496969</v>
      </c>
      <c r="P45" s="30">
        <f t="shared" si="3"/>
        <v>41433</v>
      </c>
      <c r="Q45" s="17"/>
      <c r="R45" s="26">
        <v>2.5</v>
      </c>
      <c r="S45" s="31">
        <v>41.055553207004316</v>
      </c>
      <c r="T45" s="30">
        <f t="shared" si="4"/>
        <v>41056</v>
      </c>
      <c r="U45" s="17"/>
      <c r="V45" s="26">
        <v>2.5</v>
      </c>
      <c r="W45" s="31">
        <v>40.931646916674417</v>
      </c>
      <c r="X45" s="30">
        <f t="shared" si="5"/>
        <v>40932</v>
      </c>
      <c r="Y45" s="17"/>
      <c r="Z45" s="26">
        <v>2.5</v>
      </c>
      <c r="AA45" s="31">
        <v>40.801834127648242</v>
      </c>
      <c r="AB45" s="30">
        <f t="shared" si="6"/>
        <v>40802</v>
      </c>
      <c r="AC45" s="17"/>
    </row>
    <row r="46" spans="2:29">
      <c r="B46" s="22">
        <v>0</v>
      </c>
      <c r="C46" s="3">
        <v>39</v>
      </c>
      <c r="D46" s="30">
        <f t="shared" si="0"/>
        <v>39000</v>
      </c>
      <c r="E46" s="17"/>
      <c r="F46" s="26">
        <v>0</v>
      </c>
      <c r="G46" s="3">
        <v>39</v>
      </c>
      <c r="H46" s="30">
        <f t="shared" si="1"/>
        <v>39000</v>
      </c>
      <c r="I46" s="17"/>
      <c r="J46" s="26">
        <v>0</v>
      </c>
      <c r="K46" s="3">
        <v>39</v>
      </c>
      <c r="L46" s="30">
        <f t="shared" si="2"/>
        <v>39000</v>
      </c>
      <c r="M46" s="17"/>
      <c r="N46" s="26">
        <v>0</v>
      </c>
      <c r="O46" s="3">
        <v>39</v>
      </c>
      <c r="P46" s="30">
        <f t="shared" si="3"/>
        <v>39000</v>
      </c>
      <c r="Q46" s="17"/>
      <c r="R46" s="26">
        <v>0</v>
      </c>
      <c r="S46" s="3">
        <v>39</v>
      </c>
      <c r="T46" s="30">
        <f t="shared" si="4"/>
        <v>39000</v>
      </c>
      <c r="U46" s="17"/>
      <c r="V46" s="26">
        <v>0</v>
      </c>
      <c r="W46" s="3">
        <v>39</v>
      </c>
      <c r="X46" s="30">
        <f t="shared" si="5"/>
        <v>39000</v>
      </c>
      <c r="Y46" s="17"/>
      <c r="Z46" s="26">
        <v>0</v>
      </c>
      <c r="AA46" s="3">
        <v>39</v>
      </c>
      <c r="AB46" s="30">
        <f t="shared" si="6"/>
        <v>39000</v>
      </c>
      <c r="AC46" s="17"/>
    </row>
  </sheetData>
  <phoneticPr fontId="9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2:L44"/>
  <sheetViews>
    <sheetView workbookViewId="0">
      <selection activeCell="N8" sqref="N8"/>
    </sheetView>
  </sheetViews>
  <sheetFormatPr defaultRowHeight="16.5"/>
  <sheetData>
    <row r="2" spans="1:12">
      <c r="A2" s="3" t="s">
        <v>8</v>
      </c>
      <c r="B2" s="3"/>
      <c r="C2" s="3"/>
      <c r="D2" s="3"/>
      <c r="E2" s="3" t="s">
        <v>9</v>
      </c>
      <c r="F2" s="3"/>
      <c r="I2" s="3" t="s">
        <v>73</v>
      </c>
      <c r="J2" s="3"/>
    </row>
    <row r="3" spans="1:12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74</v>
      </c>
    </row>
    <row r="4" spans="1:12">
      <c r="A4" s="3">
        <v>100</v>
      </c>
      <c r="B4" s="3">
        <v>54.526929599999981</v>
      </c>
      <c r="C4" s="3">
        <f>ROUND(B4*1000, 0)</f>
        <v>54527</v>
      </c>
      <c r="D4" s="3"/>
      <c r="E4" s="3">
        <v>100</v>
      </c>
      <c r="F4" s="3">
        <v>54.534157599999993</v>
      </c>
      <c r="G4" s="3">
        <f>ROUND(F4*1000, 0)</f>
        <v>54534</v>
      </c>
      <c r="I4" s="3">
        <v>100</v>
      </c>
      <c r="J4" s="3">
        <f t="shared" ref="J4:J44" si="0">(B4+F4)/2</f>
        <v>54.530543599999987</v>
      </c>
      <c r="K4" s="3">
        <f>ROUND(J4*1000, 0)</f>
        <v>54531</v>
      </c>
      <c r="L4" s="17"/>
    </row>
    <row r="5" spans="1:12">
      <c r="A5" s="3">
        <v>97.5</v>
      </c>
      <c r="B5" s="3">
        <v>54.272429215520603</v>
      </c>
      <c r="C5" s="3">
        <f t="shared" ref="C5:C44" si="1">ROUND(B5*1000, 0)</f>
        <v>54272</v>
      </c>
      <c r="D5" s="3"/>
      <c r="E5" s="3">
        <v>97.5</v>
      </c>
      <c r="F5" s="3">
        <v>54.246129908923876</v>
      </c>
      <c r="G5" s="3">
        <f t="shared" ref="G5:G44" si="2">ROUND(F5*1000, 0)</f>
        <v>54246</v>
      </c>
      <c r="I5" s="3">
        <v>97.5</v>
      </c>
      <c r="J5" s="3">
        <f t="shared" si="0"/>
        <v>54.25927956222224</v>
      </c>
      <c r="K5" s="3">
        <f t="shared" ref="K5:K44" si="3">ROUND(J5*1000, 0)</f>
        <v>54259</v>
      </c>
      <c r="L5" s="17"/>
    </row>
    <row r="6" spans="1:12">
      <c r="A6" s="3">
        <v>95</v>
      </c>
      <c r="B6" s="3">
        <v>54.098272395132959</v>
      </c>
      <c r="C6" s="3">
        <f t="shared" si="1"/>
        <v>54098</v>
      </c>
      <c r="D6" s="3"/>
      <c r="E6" s="3">
        <v>95</v>
      </c>
      <c r="F6" s="3">
        <v>54.026169123384364</v>
      </c>
      <c r="G6" s="3">
        <f t="shared" si="2"/>
        <v>54026</v>
      </c>
      <c r="I6" s="3">
        <v>95</v>
      </c>
      <c r="J6" s="3">
        <f t="shared" si="0"/>
        <v>54.062220759258665</v>
      </c>
      <c r="K6" s="3">
        <f t="shared" si="3"/>
        <v>54062</v>
      </c>
      <c r="L6" s="17"/>
    </row>
    <row r="7" spans="1:12">
      <c r="A7" s="3">
        <v>92.5</v>
      </c>
      <c r="B7" s="3">
        <v>53.941961145723369</v>
      </c>
      <c r="C7" s="3">
        <f t="shared" si="1"/>
        <v>53942</v>
      </c>
      <c r="D7" s="3"/>
      <c r="E7" s="3">
        <v>92.5</v>
      </c>
      <c r="F7" s="3">
        <v>53.821224947659211</v>
      </c>
      <c r="G7" s="3">
        <f t="shared" si="2"/>
        <v>53821</v>
      </c>
      <c r="I7" s="3">
        <v>92.5</v>
      </c>
      <c r="J7" s="3">
        <f t="shared" si="0"/>
        <v>53.881593046691293</v>
      </c>
      <c r="K7" s="3">
        <f t="shared" si="3"/>
        <v>53882</v>
      </c>
      <c r="L7" s="17"/>
    </row>
    <row r="8" spans="1:12">
      <c r="A8" s="3">
        <v>90</v>
      </c>
      <c r="B8" s="3">
        <v>53.784057918447765</v>
      </c>
      <c r="C8" s="3">
        <f t="shared" si="1"/>
        <v>53784</v>
      </c>
      <c r="D8" s="3"/>
      <c r="E8" s="3">
        <v>90</v>
      </c>
      <c r="F8" s="3">
        <v>53.606844021175036</v>
      </c>
      <c r="G8" s="3">
        <f t="shared" si="2"/>
        <v>53607</v>
      </c>
      <c r="I8" s="3">
        <v>90</v>
      </c>
      <c r="J8" s="3">
        <f t="shared" si="0"/>
        <v>53.695450969811404</v>
      </c>
      <c r="K8" s="3">
        <f t="shared" si="3"/>
        <v>53695</v>
      </c>
      <c r="L8" s="17"/>
    </row>
    <row r="9" spans="1:12">
      <c r="A9" s="3">
        <v>87.5</v>
      </c>
      <c r="B9" s="3">
        <v>53.640972091186214</v>
      </c>
      <c r="C9" s="3">
        <f t="shared" si="1"/>
        <v>53641</v>
      </c>
      <c r="D9" s="3"/>
      <c r="E9" s="3">
        <v>87.5</v>
      </c>
      <c r="F9" s="3">
        <v>53.284745237394951</v>
      </c>
      <c r="G9" s="3">
        <f t="shared" si="2"/>
        <v>53285</v>
      </c>
      <c r="I9" s="3">
        <v>87.5</v>
      </c>
      <c r="J9" s="3">
        <f t="shared" si="0"/>
        <v>53.462858664290579</v>
      </c>
      <c r="K9" s="3">
        <f t="shared" si="3"/>
        <v>53463</v>
      </c>
      <c r="L9" s="17"/>
    </row>
    <row r="10" spans="1:12">
      <c r="A10" s="3">
        <v>85</v>
      </c>
      <c r="B10" s="3">
        <v>53.421685247894686</v>
      </c>
      <c r="C10" s="3">
        <f t="shared" si="1"/>
        <v>53422</v>
      </c>
      <c r="D10" s="3"/>
      <c r="E10" s="3">
        <v>85</v>
      </c>
      <c r="F10" s="3">
        <v>52.969011231632614</v>
      </c>
      <c r="G10" s="3">
        <f t="shared" si="2"/>
        <v>52969</v>
      </c>
      <c r="I10" s="3">
        <v>85</v>
      </c>
      <c r="J10" s="3">
        <f t="shared" si="0"/>
        <v>53.195348239763646</v>
      </c>
      <c r="K10" s="3">
        <f t="shared" si="3"/>
        <v>53195</v>
      </c>
      <c r="L10" s="17"/>
    </row>
    <row r="11" spans="1:12">
      <c r="A11" s="3">
        <v>82.5</v>
      </c>
      <c r="B11" s="3">
        <v>53.155631409628242</v>
      </c>
      <c r="C11" s="3">
        <f t="shared" si="1"/>
        <v>53156</v>
      </c>
      <c r="D11" s="3"/>
      <c r="E11" s="3">
        <v>82.5</v>
      </c>
      <c r="F11" s="3">
        <v>52.666108318847776</v>
      </c>
      <c r="G11" s="3">
        <f t="shared" si="2"/>
        <v>52666</v>
      </c>
      <c r="I11" s="3">
        <v>82.5</v>
      </c>
      <c r="J11" s="3">
        <f t="shared" si="0"/>
        <v>52.910869864238009</v>
      </c>
      <c r="K11" s="3">
        <f t="shared" si="3"/>
        <v>52911</v>
      </c>
      <c r="L11" s="17"/>
    </row>
    <row r="12" spans="1:12">
      <c r="A12" s="3">
        <v>80</v>
      </c>
      <c r="B12" s="3">
        <v>52.924069955711445</v>
      </c>
      <c r="C12" s="3">
        <f t="shared" si="1"/>
        <v>52924</v>
      </c>
      <c r="D12" s="3"/>
      <c r="E12" s="3">
        <v>80</v>
      </c>
      <c r="F12" s="3">
        <v>52.394795579806484</v>
      </c>
      <c r="G12" s="3">
        <f t="shared" si="2"/>
        <v>52395</v>
      </c>
      <c r="I12" s="3">
        <v>80</v>
      </c>
      <c r="J12" s="3">
        <f t="shared" si="0"/>
        <v>52.659432767758965</v>
      </c>
      <c r="K12" s="3">
        <f t="shared" si="3"/>
        <v>52659</v>
      </c>
      <c r="L12" s="17"/>
    </row>
    <row r="13" spans="1:12">
      <c r="A13" s="3">
        <v>77.5</v>
      </c>
      <c r="B13" s="3">
        <v>52.711797043916214</v>
      </c>
      <c r="C13" s="3">
        <f t="shared" si="1"/>
        <v>52712</v>
      </c>
      <c r="D13" s="3"/>
      <c r="E13" s="3">
        <v>77.5</v>
      </c>
      <c r="F13" s="3">
        <v>52.141772539375594</v>
      </c>
      <c r="G13" s="3">
        <f t="shared" si="2"/>
        <v>52142</v>
      </c>
      <c r="I13" s="3">
        <v>77.5</v>
      </c>
      <c r="J13" s="3">
        <f t="shared" si="0"/>
        <v>52.4267847916459</v>
      </c>
      <c r="K13" s="3">
        <f t="shared" si="3"/>
        <v>52427</v>
      </c>
      <c r="L13" s="17"/>
    </row>
    <row r="14" spans="1:12">
      <c r="A14" s="3">
        <v>75</v>
      </c>
      <c r="B14" s="3">
        <v>52.522067340476191</v>
      </c>
      <c r="C14" s="3">
        <f t="shared" si="1"/>
        <v>52522</v>
      </c>
      <c r="D14" s="3"/>
      <c r="E14" s="3">
        <v>75</v>
      </c>
      <c r="F14" s="3">
        <v>51.912558417187498</v>
      </c>
      <c r="G14" s="3">
        <f t="shared" si="2"/>
        <v>51913</v>
      </c>
      <c r="I14" s="3">
        <v>75</v>
      </c>
      <c r="J14" s="3">
        <f t="shared" si="0"/>
        <v>52.217312878831848</v>
      </c>
      <c r="K14" s="3">
        <f t="shared" si="3"/>
        <v>52217</v>
      </c>
      <c r="L14" s="17"/>
    </row>
    <row r="15" spans="1:12">
      <c r="A15" s="3">
        <v>72.5</v>
      </c>
      <c r="B15" s="3">
        <v>52.336435714249447</v>
      </c>
      <c r="C15" s="3">
        <f t="shared" si="1"/>
        <v>52336</v>
      </c>
      <c r="D15" s="3"/>
      <c r="E15" s="3">
        <v>72.5</v>
      </c>
      <c r="F15" s="3">
        <v>51.690773217974822</v>
      </c>
      <c r="G15" s="3">
        <f t="shared" si="2"/>
        <v>51691</v>
      </c>
      <c r="I15" s="3">
        <v>72.5</v>
      </c>
      <c r="J15" s="3">
        <f t="shared" si="0"/>
        <v>52.013604466112135</v>
      </c>
      <c r="K15" s="3">
        <f t="shared" si="3"/>
        <v>52014</v>
      </c>
      <c r="L15" s="17"/>
    </row>
    <row r="16" spans="1:12">
      <c r="A16" s="3">
        <v>70</v>
      </c>
      <c r="B16" s="3">
        <v>52.180023099231377</v>
      </c>
      <c r="C16" s="3">
        <f t="shared" si="1"/>
        <v>52180</v>
      </c>
      <c r="D16" s="3"/>
      <c r="E16" s="3">
        <v>70</v>
      </c>
      <c r="F16" s="3">
        <v>51.502652083800989</v>
      </c>
      <c r="G16" s="3">
        <f t="shared" si="2"/>
        <v>51503</v>
      </c>
      <c r="I16" s="3">
        <v>70</v>
      </c>
      <c r="J16" s="3">
        <f t="shared" si="0"/>
        <v>51.841337591516179</v>
      </c>
      <c r="K16" s="3">
        <f t="shared" si="3"/>
        <v>51841</v>
      </c>
      <c r="L16" s="17"/>
    </row>
    <row r="17" spans="1:12">
      <c r="A17" s="3">
        <v>67.5</v>
      </c>
      <c r="B17" s="3">
        <v>52.033151433372858</v>
      </c>
      <c r="C17" s="3">
        <f t="shared" si="1"/>
        <v>52033</v>
      </c>
      <c r="D17" s="3"/>
      <c r="E17" s="3">
        <v>67.5</v>
      </c>
      <c r="F17" s="3">
        <v>51.328329200345173</v>
      </c>
      <c r="G17" s="3">
        <f t="shared" si="2"/>
        <v>51328</v>
      </c>
      <c r="I17" s="3">
        <v>67.5</v>
      </c>
      <c r="J17" s="3">
        <f t="shared" si="0"/>
        <v>51.680740316859016</v>
      </c>
      <c r="K17" s="3">
        <f t="shared" si="3"/>
        <v>51681</v>
      </c>
      <c r="L17" s="17"/>
    </row>
    <row r="18" spans="1:12">
      <c r="A18" s="3">
        <v>65</v>
      </c>
      <c r="B18" s="3">
        <v>51.908917606132981</v>
      </c>
      <c r="C18" s="3">
        <f t="shared" si="1"/>
        <v>51909</v>
      </c>
      <c r="D18" s="3"/>
      <c r="E18" s="3">
        <v>65</v>
      </c>
      <c r="F18" s="3">
        <v>51.181945925369831</v>
      </c>
      <c r="G18" s="3">
        <f t="shared" si="2"/>
        <v>51182</v>
      </c>
      <c r="I18" s="3">
        <v>65</v>
      </c>
      <c r="J18" s="3">
        <f t="shared" si="0"/>
        <v>51.545431765751403</v>
      </c>
      <c r="K18" s="3">
        <f t="shared" si="3"/>
        <v>51545</v>
      </c>
      <c r="L18" s="17"/>
    </row>
    <row r="19" spans="1:12">
      <c r="A19" s="3">
        <v>62.5</v>
      </c>
      <c r="B19" s="3">
        <v>51.809685395745326</v>
      </c>
      <c r="C19" s="3">
        <f t="shared" si="1"/>
        <v>51810</v>
      </c>
      <c r="D19" s="3"/>
      <c r="E19" s="3">
        <v>62.5</v>
      </c>
      <c r="F19" s="3">
        <v>51.065805118050548</v>
      </c>
      <c r="G19" s="3">
        <f t="shared" si="2"/>
        <v>51066</v>
      </c>
      <c r="I19" s="3">
        <v>62.5</v>
      </c>
      <c r="J19" s="3">
        <f t="shared" si="0"/>
        <v>51.437745256897941</v>
      </c>
      <c r="K19" s="3">
        <f t="shared" si="3"/>
        <v>51438</v>
      </c>
      <c r="L19" s="17"/>
    </row>
    <row r="20" spans="1:12">
      <c r="A20" s="3">
        <v>60</v>
      </c>
      <c r="B20" s="3">
        <v>51.628473527109179</v>
      </c>
      <c r="C20" s="3">
        <f t="shared" si="1"/>
        <v>51628</v>
      </c>
      <c r="D20" s="3"/>
      <c r="E20" s="3">
        <v>60</v>
      </c>
      <c r="F20" s="3">
        <v>50.871839420792796</v>
      </c>
      <c r="G20" s="3">
        <f t="shared" si="2"/>
        <v>50872</v>
      </c>
      <c r="I20" s="3">
        <v>60</v>
      </c>
      <c r="J20" s="3">
        <f t="shared" si="0"/>
        <v>51.250156473950987</v>
      </c>
      <c r="K20" s="3">
        <f t="shared" si="3"/>
        <v>51250</v>
      </c>
      <c r="L20" s="17"/>
    </row>
    <row r="21" spans="1:12">
      <c r="A21" s="3">
        <v>57.5</v>
      </c>
      <c r="B21" s="3">
        <v>51.546202241083321</v>
      </c>
      <c r="C21" s="3">
        <f t="shared" si="1"/>
        <v>51546</v>
      </c>
      <c r="D21" s="3"/>
      <c r="E21" s="3">
        <v>57.5</v>
      </c>
      <c r="F21" s="3">
        <v>50.780288347364639</v>
      </c>
      <c r="G21" s="3">
        <f t="shared" si="2"/>
        <v>50780</v>
      </c>
      <c r="I21" s="3">
        <v>57.5</v>
      </c>
      <c r="J21" s="3">
        <f t="shared" si="0"/>
        <v>51.163245294223984</v>
      </c>
      <c r="K21" s="3">
        <f t="shared" si="3"/>
        <v>51163</v>
      </c>
      <c r="L21" s="17"/>
    </row>
    <row r="22" spans="1:12">
      <c r="A22" s="3">
        <v>55</v>
      </c>
      <c r="B22" s="3">
        <v>51.357057003641422</v>
      </c>
      <c r="C22" s="3">
        <f t="shared" si="1"/>
        <v>51357</v>
      </c>
      <c r="D22" s="3"/>
      <c r="E22" s="3">
        <v>55</v>
      </c>
      <c r="F22" s="3">
        <v>50.576115215371615</v>
      </c>
      <c r="G22" s="3">
        <f t="shared" si="2"/>
        <v>50576</v>
      </c>
      <c r="I22" s="3">
        <v>55</v>
      </c>
      <c r="J22" s="3">
        <f t="shared" si="0"/>
        <v>50.966586109506522</v>
      </c>
      <c r="K22" s="3">
        <f t="shared" si="3"/>
        <v>50967</v>
      </c>
      <c r="L22" s="17"/>
    </row>
    <row r="23" spans="1:12">
      <c r="A23" s="3">
        <v>52.5</v>
      </c>
      <c r="B23" s="3">
        <v>51.302124288563675</v>
      </c>
      <c r="C23" s="3">
        <f t="shared" si="1"/>
        <v>51302</v>
      </c>
      <c r="D23" s="3"/>
      <c r="E23" s="3">
        <v>52.5</v>
      </c>
      <c r="F23" s="3">
        <v>50.489108302415758</v>
      </c>
      <c r="G23" s="3">
        <f t="shared" si="2"/>
        <v>50489</v>
      </c>
      <c r="I23" s="3">
        <v>52.5</v>
      </c>
      <c r="J23" s="3">
        <f t="shared" si="0"/>
        <v>50.895616295489717</v>
      </c>
      <c r="K23" s="3">
        <f t="shared" si="3"/>
        <v>50896</v>
      </c>
      <c r="L23" s="17"/>
    </row>
    <row r="24" spans="1:12">
      <c r="A24" s="3">
        <v>50</v>
      </c>
      <c r="B24" s="3">
        <v>51.199832216061843</v>
      </c>
      <c r="C24" s="3">
        <f t="shared" si="1"/>
        <v>51200</v>
      </c>
      <c r="D24" s="3"/>
      <c r="E24" s="3">
        <v>50</v>
      </c>
      <c r="F24" s="3">
        <v>50.361763011171142</v>
      </c>
      <c r="G24" s="3">
        <f t="shared" si="2"/>
        <v>50362</v>
      </c>
      <c r="I24" s="3">
        <v>50</v>
      </c>
      <c r="J24" s="3">
        <f t="shared" si="0"/>
        <v>50.780797613616492</v>
      </c>
      <c r="K24" s="3">
        <f t="shared" si="3"/>
        <v>50781</v>
      </c>
      <c r="L24" s="17"/>
    </row>
    <row r="25" spans="1:12">
      <c r="A25" s="3">
        <v>47.5</v>
      </c>
      <c r="B25" s="3">
        <v>51.172591332051326</v>
      </c>
      <c r="C25" s="3">
        <f t="shared" si="1"/>
        <v>51173</v>
      </c>
      <c r="D25" s="3"/>
      <c r="E25" s="3">
        <v>47.5</v>
      </c>
      <c r="F25" s="3">
        <v>50.324459361953949</v>
      </c>
      <c r="G25" s="3">
        <f t="shared" si="2"/>
        <v>50324</v>
      </c>
      <c r="I25" s="3">
        <v>47.5</v>
      </c>
      <c r="J25" s="3">
        <f t="shared" si="0"/>
        <v>50.748525347002641</v>
      </c>
      <c r="K25" s="3">
        <f t="shared" si="3"/>
        <v>50749</v>
      </c>
      <c r="L25" s="17"/>
    </row>
    <row r="26" spans="1:12">
      <c r="A26" s="3">
        <v>45</v>
      </c>
      <c r="B26" s="3">
        <v>51.091182663064998</v>
      </c>
      <c r="C26" s="3">
        <f t="shared" si="1"/>
        <v>51091</v>
      </c>
      <c r="D26" s="3"/>
      <c r="E26" s="3">
        <v>45</v>
      </c>
      <c r="F26" s="3">
        <v>50.23799737199127</v>
      </c>
      <c r="G26" s="3">
        <f t="shared" si="2"/>
        <v>50238</v>
      </c>
      <c r="I26" s="3">
        <v>45</v>
      </c>
      <c r="J26" s="3">
        <f t="shared" si="0"/>
        <v>50.664590017528134</v>
      </c>
      <c r="K26" s="3">
        <f t="shared" si="3"/>
        <v>50665</v>
      </c>
      <c r="L26" s="17"/>
    </row>
    <row r="27" spans="1:12">
      <c r="A27" s="3">
        <v>42.5</v>
      </c>
      <c r="B27" s="3">
        <v>51.04546943410692</v>
      </c>
      <c r="C27" s="3">
        <f t="shared" si="1"/>
        <v>51045</v>
      </c>
      <c r="D27" s="3"/>
      <c r="E27" s="3">
        <v>42.5</v>
      </c>
      <c r="F27" s="3">
        <v>50.188435463969469</v>
      </c>
      <c r="G27" s="3">
        <f t="shared" si="2"/>
        <v>50188</v>
      </c>
      <c r="I27" s="3">
        <v>42.5</v>
      </c>
      <c r="J27" s="3">
        <f t="shared" si="0"/>
        <v>50.616952449038195</v>
      </c>
      <c r="K27" s="3">
        <f t="shared" si="3"/>
        <v>50617</v>
      </c>
      <c r="L27" s="17"/>
    </row>
    <row r="28" spans="1:12">
      <c r="A28" s="3">
        <v>40</v>
      </c>
      <c r="B28" s="3">
        <v>50.98772244309157</v>
      </c>
      <c r="C28" s="3">
        <f t="shared" si="1"/>
        <v>50988</v>
      </c>
      <c r="D28" s="3"/>
      <c r="E28" s="3">
        <v>40</v>
      </c>
      <c r="F28" s="3">
        <v>50.126804693656162</v>
      </c>
      <c r="G28" s="3">
        <f t="shared" si="2"/>
        <v>50127</v>
      </c>
      <c r="I28" s="3">
        <v>40</v>
      </c>
      <c r="J28" s="3">
        <f t="shared" si="0"/>
        <v>50.55726356837387</v>
      </c>
      <c r="K28" s="3">
        <f t="shared" si="3"/>
        <v>50557</v>
      </c>
      <c r="L28" s="17"/>
    </row>
    <row r="29" spans="1:12">
      <c r="A29" s="3">
        <v>37.5</v>
      </c>
      <c r="B29" s="3">
        <v>50.949394371808516</v>
      </c>
      <c r="C29" s="3">
        <f t="shared" si="1"/>
        <v>50949</v>
      </c>
      <c r="D29" s="3"/>
      <c r="E29" s="3">
        <v>37.5</v>
      </c>
      <c r="F29" s="3">
        <v>50.081915445457284</v>
      </c>
      <c r="G29" s="3">
        <f t="shared" si="2"/>
        <v>50082</v>
      </c>
      <c r="I29" s="3">
        <v>37.5</v>
      </c>
      <c r="J29" s="3">
        <f t="shared" si="0"/>
        <v>50.515654908632897</v>
      </c>
      <c r="K29" s="3">
        <f t="shared" si="3"/>
        <v>50516</v>
      </c>
      <c r="L29" s="17"/>
    </row>
    <row r="30" spans="1:12">
      <c r="A30" s="3">
        <v>35</v>
      </c>
      <c r="B30" s="3">
        <v>50.911993725182512</v>
      </c>
      <c r="C30" s="3">
        <f t="shared" si="1"/>
        <v>50912</v>
      </c>
      <c r="D30" s="3"/>
      <c r="E30" s="3">
        <v>35</v>
      </c>
      <c r="F30" s="3">
        <v>50.034563782467998</v>
      </c>
      <c r="G30" s="3">
        <f t="shared" si="2"/>
        <v>50035</v>
      </c>
      <c r="I30" s="3">
        <v>35</v>
      </c>
      <c r="J30" s="3">
        <f t="shared" si="0"/>
        <v>50.473278753825255</v>
      </c>
      <c r="K30" s="3">
        <f t="shared" si="3"/>
        <v>50473</v>
      </c>
      <c r="L30" s="17"/>
    </row>
    <row r="31" spans="1:12">
      <c r="A31" s="3">
        <v>32.5</v>
      </c>
      <c r="B31" s="3">
        <v>50.874848609685635</v>
      </c>
      <c r="C31" s="3">
        <f t="shared" si="1"/>
        <v>50875</v>
      </c>
      <c r="D31" s="3"/>
      <c r="E31" s="3">
        <v>32.5</v>
      </c>
      <c r="F31" s="3">
        <v>49.983473137263516</v>
      </c>
      <c r="G31" s="3">
        <f t="shared" si="2"/>
        <v>49983</v>
      </c>
      <c r="I31" s="3">
        <v>32.5</v>
      </c>
      <c r="J31" s="3">
        <f t="shared" si="0"/>
        <v>50.429160873474572</v>
      </c>
      <c r="K31" s="3">
        <f t="shared" si="3"/>
        <v>50429</v>
      </c>
      <c r="L31" s="17"/>
    </row>
    <row r="32" spans="1:12">
      <c r="A32" s="3">
        <v>30</v>
      </c>
      <c r="B32" s="3">
        <v>50.819765649425158</v>
      </c>
      <c r="C32" s="3">
        <f t="shared" si="1"/>
        <v>50820</v>
      </c>
      <c r="D32" s="3"/>
      <c r="E32" s="3">
        <v>30</v>
      </c>
      <c r="F32" s="3">
        <v>49.910532597747761</v>
      </c>
      <c r="G32" s="3">
        <f t="shared" si="2"/>
        <v>49911</v>
      </c>
      <c r="I32" s="3">
        <v>30</v>
      </c>
      <c r="J32" s="3">
        <f t="shared" si="0"/>
        <v>50.365149123586463</v>
      </c>
      <c r="K32" s="3">
        <f t="shared" si="3"/>
        <v>50365</v>
      </c>
      <c r="L32" s="17"/>
    </row>
    <row r="33" spans="1:12">
      <c r="A33" s="3">
        <v>27.5</v>
      </c>
      <c r="B33" s="3">
        <v>50.743301618788706</v>
      </c>
      <c r="C33" s="3">
        <f t="shared" si="1"/>
        <v>50743</v>
      </c>
      <c r="D33" s="3"/>
      <c r="E33" s="3">
        <v>27.5</v>
      </c>
      <c r="F33" s="3">
        <v>49.816748100915014</v>
      </c>
      <c r="G33" s="3">
        <f t="shared" si="2"/>
        <v>49817</v>
      </c>
      <c r="I33" s="3">
        <v>27.5</v>
      </c>
      <c r="J33" s="3">
        <f t="shared" si="0"/>
        <v>50.280024859851864</v>
      </c>
      <c r="K33" s="3">
        <f t="shared" si="3"/>
        <v>50280</v>
      </c>
      <c r="L33" s="17"/>
    </row>
    <row r="34" spans="1:12">
      <c r="A34" s="3">
        <v>25</v>
      </c>
      <c r="B34" s="3">
        <v>50.604127200959233</v>
      </c>
      <c r="C34" s="3">
        <f t="shared" si="1"/>
        <v>50604</v>
      </c>
      <c r="D34" s="3"/>
      <c r="E34" s="3">
        <v>25</v>
      </c>
      <c r="F34" s="3">
        <v>49.674993097111916</v>
      </c>
      <c r="G34" s="3">
        <f t="shared" si="2"/>
        <v>49675</v>
      </c>
      <c r="I34" s="3">
        <v>25</v>
      </c>
      <c r="J34" s="3">
        <f t="shared" si="0"/>
        <v>50.139560149035574</v>
      </c>
      <c r="K34" s="3">
        <f t="shared" si="3"/>
        <v>50140</v>
      </c>
      <c r="L34" s="17"/>
    </row>
    <row r="35" spans="1:12">
      <c r="A35" s="3">
        <v>22.5</v>
      </c>
      <c r="B35" s="3">
        <v>50.431982105843893</v>
      </c>
      <c r="C35" s="3">
        <f t="shared" si="1"/>
        <v>50432</v>
      </c>
      <c r="D35" s="3"/>
      <c r="E35" s="3">
        <v>22.5</v>
      </c>
      <c r="F35" s="3">
        <v>49.564375238427814</v>
      </c>
      <c r="G35" s="3">
        <f t="shared" si="2"/>
        <v>49564</v>
      </c>
      <c r="I35" s="3">
        <v>22.5</v>
      </c>
      <c r="J35" s="3">
        <f t="shared" si="0"/>
        <v>49.99817867213585</v>
      </c>
      <c r="K35" s="3">
        <f t="shared" si="3"/>
        <v>49998</v>
      </c>
      <c r="L35" s="17"/>
    </row>
    <row r="36" spans="1:12">
      <c r="A36" s="3">
        <v>20</v>
      </c>
      <c r="B36" s="3">
        <v>49.977343930485304</v>
      </c>
      <c r="C36" s="3">
        <f t="shared" si="1"/>
        <v>49977</v>
      </c>
      <c r="D36" s="3"/>
      <c r="E36" s="3">
        <v>20</v>
      </c>
      <c r="F36" s="3">
        <v>49.310279849999993</v>
      </c>
      <c r="G36" s="3">
        <f t="shared" si="2"/>
        <v>49310</v>
      </c>
      <c r="I36" s="3">
        <v>20</v>
      </c>
      <c r="J36" s="3">
        <f t="shared" si="0"/>
        <v>49.643811890242645</v>
      </c>
      <c r="K36" s="3">
        <f t="shared" si="3"/>
        <v>49644</v>
      </c>
      <c r="L36" s="17"/>
    </row>
    <row r="37" spans="1:12">
      <c r="A37" s="3">
        <v>17.5</v>
      </c>
      <c r="B37" s="3">
        <v>49.310925784427575</v>
      </c>
      <c r="C37" s="3">
        <f t="shared" si="1"/>
        <v>49311</v>
      </c>
      <c r="D37" s="3"/>
      <c r="E37" s="3">
        <v>17.5</v>
      </c>
      <c r="F37" s="3">
        <v>48.859556080556068</v>
      </c>
      <c r="G37" s="3">
        <f t="shared" si="2"/>
        <v>48860</v>
      </c>
      <c r="I37" s="3">
        <v>17.5</v>
      </c>
      <c r="J37" s="3">
        <f t="shared" si="0"/>
        <v>49.085240932491821</v>
      </c>
      <c r="K37" s="3">
        <f t="shared" si="3"/>
        <v>49085</v>
      </c>
      <c r="L37" s="17"/>
    </row>
    <row r="38" spans="1:12">
      <c r="A38" s="3">
        <v>15</v>
      </c>
      <c r="B38" s="3">
        <v>48.499760876822265</v>
      </c>
      <c r="C38" s="3">
        <f t="shared" si="1"/>
        <v>48500</v>
      </c>
      <c r="D38" s="3"/>
      <c r="E38" s="3">
        <v>15</v>
      </c>
      <c r="F38" s="3">
        <v>48.061327057747746</v>
      </c>
      <c r="G38" s="3">
        <f t="shared" si="2"/>
        <v>48061</v>
      </c>
      <c r="I38" s="3">
        <v>15</v>
      </c>
      <c r="J38" s="3">
        <f t="shared" si="0"/>
        <v>48.280543967285006</v>
      </c>
      <c r="K38" s="3">
        <f t="shared" si="3"/>
        <v>48281</v>
      </c>
      <c r="L38" s="17"/>
    </row>
    <row r="39" spans="1:12">
      <c r="A39" s="3">
        <v>12.5</v>
      </c>
      <c r="B39" s="3">
        <v>48.109597652380941</v>
      </c>
      <c r="C39" s="3">
        <f t="shared" si="1"/>
        <v>48110</v>
      </c>
      <c r="D39" s="3"/>
      <c r="E39" s="3">
        <v>12.5</v>
      </c>
      <c r="F39" s="3">
        <v>47.599828659663856</v>
      </c>
      <c r="G39" s="3">
        <f t="shared" si="2"/>
        <v>47600</v>
      </c>
      <c r="I39" s="3">
        <v>12.5</v>
      </c>
      <c r="J39" s="3">
        <f t="shared" si="0"/>
        <v>47.854713156022399</v>
      </c>
      <c r="K39" s="3">
        <f t="shared" si="3"/>
        <v>47855</v>
      </c>
      <c r="L39" s="17"/>
    </row>
    <row r="40" spans="1:12">
      <c r="A40" s="3">
        <v>10</v>
      </c>
      <c r="B40" s="3">
        <v>47.618040165341128</v>
      </c>
      <c r="C40" s="3">
        <f t="shared" si="1"/>
        <v>47618</v>
      </c>
      <c r="D40" s="3"/>
      <c r="E40" s="3">
        <v>10</v>
      </c>
      <c r="F40" s="3">
        <v>47.056515063766668</v>
      </c>
      <c r="G40" s="3">
        <f t="shared" si="2"/>
        <v>47057</v>
      </c>
      <c r="I40" s="3">
        <v>10</v>
      </c>
      <c r="J40" s="3">
        <f t="shared" si="0"/>
        <v>47.337277614553898</v>
      </c>
      <c r="K40" s="3">
        <f t="shared" si="3"/>
        <v>47337</v>
      </c>
      <c r="L40" s="17"/>
    </row>
    <row r="41" spans="1:12">
      <c r="A41" s="3">
        <v>7.5</v>
      </c>
      <c r="B41" s="3">
        <v>47.322932206402825</v>
      </c>
      <c r="C41" s="3">
        <f t="shared" si="1"/>
        <v>47323</v>
      </c>
      <c r="D41" s="3"/>
      <c r="E41" s="3">
        <v>7.5</v>
      </c>
      <c r="F41" s="3">
        <v>46.711558268549155</v>
      </c>
      <c r="G41" s="3">
        <f t="shared" si="2"/>
        <v>46712</v>
      </c>
      <c r="I41" s="3">
        <v>7.5</v>
      </c>
      <c r="J41" s="3">
        <f t="shared" si="0"/>
        <v>47.01724523747599</v>
      </c>
      <c r="K41" s="3">
        <f t="shared" si="3"/>
        <v>47017</v>
      </c>
      <c r="L41" s="17"/>
    </row>
    <row r="42" spans="1:12">
      <c r="A42" s="3">
        <v>5</v>
      </c>
      <c r="B42" s="3">
        <v>46.634180609190977</v>
      </c>
      <c r="C42" s="3">
        <f t="shared" si="1"/>
        <v>46634</v>
      </c>
      <c r="D42" s="3"/>
      <c r="E42" s="3">
        <v>5</v>
      </c>
      <c r="F42" s="3">
        <v>45.913785207033271</v>
      </c>
      <c r="G42" s="3">
        <f t="shared" si="2"/>
        <v>45914</v>
      </c>
      <c r="I42" s="3">
        <v>5</v>
      </c>
      <c r="J42" s="3">
        <f t="shared" si="0"/>
        <v>46.273982908112124</v>
      </c>
      <c r="K42" s="3">
        <f t="shared" si="3"/>
        <v>46274</v>
      </c>
      <c r="L42" s="17"/>
    </row>
    <row r="43" spans="1:12">
      <c r="A43" s="3">
        <v>2.5</v>
      </c>
      <c r="B43" s="3">
        <v>45.739862938907415</v>
      </c>
      <c r="C43" s="3">
        <f t="shared" si="1"/>
        <v>45740</v>
      </c>
      <c r="D43" s="3"/>
      <c r="E43" s="3">
        <v>2.5</v>
      </c>
      <c r="F43" s="3">
        <v>44.918733579508697</v>
      </c>
      <c r="G43" s="3">
        <f t="shared" si="2"/>
        <v>44919</v>
      </c>
      <c r="I43" s="3">
        <v>2.5</v>
      </c>
      <c r="J43" s="3">
        <f t="shared" si="0"/>
        <v>45.329298259208059</v>
      </c>
      <c r="K43" s="3">
        <f t="shared" si="3"/>
        <v>45329</v>
      </c>
      <c r="L43" s="17"/>
    </row>
    <row r="44" spans="1:12">
      <c r="A44" s="3">
        <v>0</v>
      </c>
      <c r="B44" s="3">
        <v>39</v>
      </c>
      <c r="C44" s="3">
        <f t="shared" si="1"/>
        <v>39000</v>
      </c>
      <c r="D44" s="3"/>
      <c r="E44" s="3">
        <v>0</v>
      </c>
      <c r="F44" s="3">
        <v>39</v>
      </c>
      <c r="G44" s="3">
        <f t="shared" si="2"/>
        <v>39000</v>
      </c>
      <c r="I44" s="3">
        <v>0</v>
      </c>
      <c r="J44" s="3">
        <f t="shared" si="0"/>
        <v>39</v>
      </c>
      <c r="K44" s="3">
        <f t="shared" si="3"/>
        <v>39000</v>
      </c>
      <c r="L44" s="17"/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2:L44"/>
  <sheetViews>
    <sheetView topLeftCell="A22" workbookViewId="0">
      <selection activeCell="H9" sqref="H9"/>
    </sheetView>
  </sheetViews>
  <sheetFormatPr defaultRowHeight="16.5"/>
  <sheetData>
    <row r="2" spans="1:12">
      <c r="A2" s="3" t="s">
        <v>8</v>
      </c>
      <c r="B2" s="3"/>
      <c r="C2" s="3"/>
      <c r="D2" s="3"/>
      <c r="E2" s="3" t="s">
        <v>9</v>
      </c>
      <c r="F2" s="3"/>
      <c r="I2" s="3" t="s">
        <v>10</v>
      </c>
      <c r="J2" s="3"/>
    </row>
    <row r="3" spans="1:12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11</v>
      </c>
    </row>
    <row r="4" spans="1:12">
      <c r="A4" s="3">
        <v>100</v>
      </c>
      <c r="B4" s="3">
        <v>54.557411999999985</v>
      </c>
      <c r="C4" s="3">
        <f>ROUND(B4*1000, 0)</f>
        <v>54557</v>
      </c>
      <c r="D4" s="17"/>
      <c r="E4" s="3">
        <v>100</v>
      </c>
      <c r="F4" s="3">
        <v>54.566446999999989</v>
      </c>
      <c r="G4" s="3">
        <f>ROUND(F4*1000, 0)</f>
        <v>54566</v>
      </c>
      <c r="H4" s="17"/>
      <c r="I4" s="3">
        <v>100</v>
      </c>
      <c r="J4" s="3">
        <f t="shared" ref="J4:J44" si="0">(B4+F4)/2</f>
        <v>54.561929499999991</v>
      </c>
      <c r="K4" s="3">
        <f>ROUND(J4*1000, 0)</f>
        <v>54562</v>
      </c>
      <c r="L4" s="17"/>
    </row>
    <row r="5" spans="1:12">
      <c r="A5" s="3">
        <v>97.5</v>
      </c>
      <c r="B5" s="3">
        <v>54.334501363150764</v>
      </c>
      <c r="C5" s="3">
        <f t="shared" ref="C5:C44" si="1">ROUND(B5*1000, 0)</f>
        <v>54335</v>
      </c>
      <c r="D5" s="17"/>
      <c r="E5" s="3">
        <v>97.5</v>
      </c>
      <c r="F5" s="3">
        <v>54.301627229904845</v>
      </c>
      <c r="G5" s="3">
        <f t="shared" ref="G5:G44" si="2">ROUND(F5*1000, 0)</f>
        <v>54302</v>
      </c>
      <c r="H5" s="17"/>
      <c r="I5" s="3">
        <v>97.5</v>
      </c>
      <c r="J5" s="3">
        <f t="shared" si="0"/>
        <v>54.318064296527808</v>
      </c>
      <c r="K5" s="3">
        <f t="shared" ref="K5:K44" si="3">ROUND(J5*1000, 0)</f>
        <v>54318</v>
      </c>
      <c r="L5" s="17"/>
    </row>
    <row r="6" spans="1:12">
      <c r="A6" s="3">
        <v>95</v>
      </c>
      <c r="B6" s="3">
        <v>54.211967750233896</v>
      </c>
      <c r="C6" s="3">
        <f t="shared" si="1"/>
        <v>54212</v>
      </c>
      <c r="D6" s="17"/>
      <c r="E6" s="3">
        <v>95</v>
      </c>
      <c r="F6" s="3">
        <v>54.12183866054815</v>
      </c>
      <c r="G6" s="3">
        <f t="shared" si="2"/>
        <v>54122</v>
      </c>
      <c r="H6" s="17"/>
      <c r="I6" s="3">
        <v>95</v>
      </c>
      <c r="J6" s="3">
        <f t="shared" si="0"/>
        <v>54.166903205391023</v>
      </c>
      <c r="K6" s="3">
        <f t="shared" si="3"/>
        <v>54167</v>
      </c>
      <c r="L6" s="17"/>
    </row>
    <row r="7" spans="1:12">
      <c r="A7" s="3">
        <v>92.5</v>
      </c>
      <c r="B7" s="3">
        <v>54.096160040343669</v>
      </c>
      <c r="C7" s="3">
        <f t="shared" si="1"/>
        <v>54096</v>
      </c>
      <c r="D7" s="17"/>
      <c r="E7" s="3">
        <v>92.5</v>
      </c>
      <c r="F7" s="3">
        <v>53.945239792763459</v>
      </c>
      <c r="G7" s="3">
        <f t="shared" si="2"/>
        <v>53945</v>
      </c>
      <c r="H7" s="17"/>
      <c r="I7" s="3">
        <v>92.5</v>
      </c>
      <c r="J7" s="3">
        <f t="shared" si="0"/>
        <v>54.020699916553568</v>
      </c>
      <c r="K7" s="3">
        <f t="shared" si="3"/>
        <v>54021</v>
      </c>
      <c r="L7" s="17"/>
    </row>
    <row r="8" spans="1:12">
      <c r="A8" s="3">
        <v>90</v>
      </c>
      <c r="B8" s="3">
        <v>53.981023759927425</v>
      </c>
      <c r="C8" s="3">
        <f t="shared" si="1"/>
        <v>53981</v>
      </c>
      <c r="D8" s="17"/>
      <c r="E8" s="3">
        <v>90</v>
      </c>
      <c r="F8" s="3">
        <v>53.759506388336519</v>
      </c>
      <c r="G8" s="3">
        <f t="shared" si="2"/>
        <v>53760</v>
      </c>
      <c r="H8" s="17"/>
      <c r="I8" s="3">
        <v>90</v>
      </c>
      <c r="J8" s="3">
        <f t="shared" si="0"/>
        <v>53.870265074131972</v>
      </c>
      <c r="K8" s="3">
        <f t="shared" si="3"/>
        <v>53870</v>
      </c>
      <c r="L8" s="17"/>
    </row>
    <row r="9" spans="1:12">
      <c r="A9" s="3">
        <v>87.5</v>
      </c>
      <c r="B9" s="3">
        <v>53.878965113982773</v>
      </c>
      <c r="C9" s="3">
        <f t="shared" si="1"/>
        <v>53879</v>
      </c>
      <c r="D9" s="17"/>
      <c r="E9" s="3">
        <v>87.5</v>
      </c>
      <c r="F9" s="3">
        <v>53.433681546743692</v>
      </c>
      <c r="G9" s="3">
        <f t="shared" si="2"/>
        <v>53434</v>
      </c>
      <c r="H9" s="17"/>
      <c r="I9" s="3">
        <v>87.5</v>
      </c>
      <c r="J9" s="3">
        <f t="shared" si="0"/>
        <v>53.656323330363236</v>
      </c>
      <c r="K9" s="3">
        <f t="shared" si="3"/>
        <v>53656</v>
      </c>
      <c r="L9" s="17"/>
    </row>
    <row r="10" spans="1:12">
      <c r="A10" s="3">
        <v>85</v>
      </c>
      <c r="B10" s="3">
        <v>53.681028434868381</v>
      </c>
      <c r="C10" s="3">
        <f t="shared" si="1"/>
        <v>53681</v>
      </c>
      <c r="D10" s="17"/>
      <c r="E10" s="3">
        <v>85</v>
      </c>
      <c r="F10" s="3">
        <v>53.115185914540774</v>
      </c>
      <c r="G10" s="3">
        <f t="shared" si="2"/>
        <v>53115</v>
      </c>
      <c r="H10" s="17"/>
      <c r="I10" s="3">
        <v>85</v>
      </c>
      <c r="J10" s="3">
        <f t="shared" si="0"/>
        <v>53.398107174704577</v>
      </c>
      <c r="K10" s="3">
        <f t="shared" si="3"/>
        <v>53398</v>
      </c>
      <c r="L10" s="17"/>
    </row>
    <row r="11" spans="1:12">
      <c r="A11" s="3">
        <v>82.5</v>
      </c>
      <c r="B11" s="3">
        <v>53.416373204611908</v>
      </c>
      <c r="C11" s="3">
        <f t="shared" si="1"/>
        <v>53416</v>
      </c>
      <c r="D11" s="17"/>
      <c r="E11" s="3">
        <v>82.5</v>
      </c>
      <c r="F11" s="3">
        <v>52.804469341136326</v>
      </c>
      <c r="G11" s="3">
        <f t="shared" si="2"/>
        <v>52804</v>
      </c>
      <c r="H11" s="17"/>
      <c r="I11" s="3">
        <v>82.5</v>
      </c>
      <c r="J11" s="3">
        <f t="shared" si="0"/>
        <v>53.11042127287412</v>
      </c>
      <c r="K11" s="3">
        <f t="shared" si="3"/>
        <v>53110</v>
      </c>
      <c r="L11" s="17"/>
    </row>
    <row r="12" spans="1:12">
      <c r="A12" s="3">
        <v>80</v>
      </c>
      <c r="B12" s="3">
        <v>53.196093304014333</v>
      </c>
      <c r="C12" s="3">
        <f t="shared" si="1"/>
        <v>53196</v>
      </c>
      <c r="D12" s="17"/>
      <c r="E12" s="3">
        <v>80</v>
      </c>
      <c r="F12" s="3">
        <v>52.534500334133128</v>
      </c>
      <c r="G12" s="3">
        <f t="shared" si="2"/>
        <v>52535</v>
      </c>
      <c r="H12" s="17"/>
      <c r="I12" s="3">
        <v>80</v>
      </c>
      <c r="J12" s="3">
        <f t="shared" si="0"/>
        <v>52.865296819073734</v>
      </c>
      <c r="K12" s="3">
        <f t="shared" si="3"/>
        <v>52865</v>
      </c>
      <c r="L12" s="17"/>
    </row>
    <row r="13" spans="1:12">
      <c r="A13" s="3">
        <v>77.5</v>
      </c>
      <c r="B13" s="3">
        <v>52.992810507229891</v>
      </c>
      <c r="C13" s="3">
        <f t="shared" si="1"/>
        <v>52993</v>
      </c>
      <c r="D13" s="17"/>
      <c r="E13" s="3">
        <v>77.5</v>
      </c>
      <c r="F13" s="3">
        <v>52.280279876554133</v>
      </c>
      <c r="G13" s="3">
        <f t="shared" si="2"/>
        <v>52280</v>
      </c>
      <c r="H13" s="17"/>
      <c r="I13" s="3">
        <v>77.5</v>
      </c>
      <c r="J13" s="3">
        <f t="shared" si="0"/>
        <v>52.636545191892012</v>
      </c>
      <c r="K13" s="3">
        <f t="shared" si="3"/>
        <v>52637</v>
      </c>
      <c r="L13" s="17"/>
    </row>
    <row r="14" spans="1:12">
      <c r="A14" s="3">
        <v>75</v>
      </c>
      <c r="B14" s="3">
        <v>52.815896675595241</v>
      </c>
      <c r="C14" s="3">
        <f t="shared" si="1"/>
        <v>52816</v>
      </c>
      <c r="D14" s="17"/>
      <c r="E14" s="3">
        <v>75</v>
      </c>
      <c r="F14" s="3">
        <v>52.054010521484372</v>
      </c>
      <c r="G14" s="3">
        <f t="shared" si="2"/>
        <v>52054</v>
      </c>
      <c r="H14" s="17"/>
      <c r="I14" s="3">
        <v>75</v>
      </c>
      <c r="J14" s="3">
        <f t="shared" si="0"/>
        <v>52.434953598539806</v>
      </c>
      <c r="K14" s="3">
        <f t="shared" si="3"/>
        <v>52435</v>
      </c>
      <c r="L14" s="17"/>
    </row>
    <row r="15" spans="1:12">
      <c r="A15" s="3">
        <v>72.5</v>
      </c>
      <c r="B15" s="3">
        <v>52.639281024134768</v>
      </c>
      <c r="C15" s="3">
        <f t="shared" si="1"/>
        <v>52639</v>
      </c>
      <c r="D15" s="17"/>
      <c r="E15" s="3">
        <v>72.5</v>
      </c>
      <c r="F15" s="3">
        <v>51.832202903791483</v>
      </c>
      <c r="G15" s="3">
        <f t="shared" si="2"/>
        <v>51832</v>
      </c>
      <c r="H15" s="17"/>
      <c r="I15" s="3">
        <v>72.5</v>
      </c>
      <c r="J15" s="3">
        <f t="shared" si="0"/>
        <v>52.235741963963122</v>
      </c>
      <c r="K15" s="3">
        <f t="shared" si="3"/>
        <v>52236</v>
      </c>
      <c r="L15" s="17"/>
    </row>
    <row r="16" spans="1:12">
      <c r="A16" s="3">
        <v>70</v>
      </c>
      <c r="B16" s="3">
        <v>52.497660709976735</v>
      </c>
      <c r="C16" s="3">
        <f t="shared" si="1"/>
        <v>52498</v>
      </c>
      <c r="D16" s="17"/>
      <c r="E16" s="3">
        <v>70</v>
      </c>
      <c r="F16" s="3">
        <v>51.650946940688755</v>
      </c>
      <c r="G16" s="3">
        <f t="shared" si="2"/>
        <v>51651</v>
      </c>
      <c r="H16" s="17"/>
      <c r="I16" s="3">
        <v>70</v>
      </c>
      <c r="J16" s="3">
        <f t="shared" si="0"/>
        <v>52.074303825332748</v>
      </c>
      <c r="K16" s="3">
        <f t="shared" si="3"/>
        <v>52074</v>
      </c>
      <c r="L16" s="17"/>
    </row>
    <row r="17" spans="1:12">
      <c r="A17" s="3">
        <v>67.5</v>
      </c>
      <c r="B17" s="3">
        <v>52.361437338591074</v>
      </c>
      <c r="C17" s="3">
        <f t="shared" si="1"/>
        <v>52361</v>
      </c>
      <c r="D17" s="17"/>
      <c r="E17" s="3">
        <v>67.5</v>
      </c>
      <c r="F17" s="3">
        <v>51.480409547306451</v>
      </c>
      <c r="G17" s="3">
        <f t="shared" si="2"/>
        <v>51480</v>
      </c>
      <c r="H17" s="17"/>
      <c r="I17" s="3">
        <v>67.5</v>
      </c>
      <c r="J17" s="3">
        <f t="shared" si="0"/>
        <v>51.920923442948762</v>
      </c>
      <c r="K17" s="3">
        <f t="shared" si="3"/>
        <v>51921</v>
      </c>
      <c r="L17" s="17"/>
    </row>
    <row r="18" spans="1:12">
      <c r="A18" s="3">
        <v>65</v>
      </c>
      <c r="B18" s="3">
        <v>52.25257502323042</v>
      </c>
      <c r="C18" s="3">
        <f t="shared" si="1"/>
        <v>52253</v>
      </c>
      <c r="D18" s="17"/>
      <c r="E18" s="3">
        <v>65</v>
      </c>
      <c r="F18" s="3">
        <v>51.343860422276492</v>
      </c>
      <c r="G18" s="3">
        <f t="shared" si="2"/>
        <v>51344</v>
      </c>
      <c r="H18" s="17"/>
      <c r="I18" s="3">
        <v>65</v>
      </c>
      <c r="J18" s="3">
        <f t="shared" si="0"/>
        <v>51.798217722753456</v>
      </c>
      <c r="K18" s="3">
        <f t="shared" si="3"/>
        <v>51798</v>
      </c>
      <c r="L18" s="17"/>
    </row>
    <row r="19" spans="1:12">
      <c r="A19" s="3">
        <v>62.5</v>
      </c>
      <c r="B19" s="3">
        <v>52.162364557181654</v>
      </c>
      <c r="C19" s="3">
        <f t="shared" si="1"/>
        <v>52162</v>
      </c>
      <c r="D19" s="17"/>
      <c r="E19" s="3">
        <v>62.5</v>
      </c>
      <c r="F19" s="3">
        <v>51.232514210063194</v>
      </c>
      <c r="G19" s="3">
        <f t="shared" si="2"/>
        <v>51233</v>
      </c>
      <c r="H19" s="17"/>
      <c r="I19" s="3">
        <v>62.5</v>
      </c>
      <c r="J19" s="3">
        <f t="shared" si="0"/>
        <v>51.697439383622424</v>
      </c>
      <c r="K19" s="3">
        <f t="shared" si="3"/>
        <v>51697</v>
      </c>
      <c r="L19" s="17"/>
    </row>
    <row r="20" spans="1:12">
      <c r="A20" s="3">
        <v>60</v>
      </c>
      <c r="B20" s="3">
        <v>51.983409029509041</v>
      </c>
      <c r="C20" s="3">
        <f t="shared" si="1"/>
        <v>51983</v>
      </c>
      <c r="D20" s="17"/>
      <c r="E20" s="3">
        <v>60</v>
      </c>
      <c r="F20" s="3">
        <v>51.037616396613572</v>
      </c>
      <c r="G20" s="3">
        <f t="shared" si="2"/>
        <v>51038</v>
      </c>
      <c r="H20" s="17"/>
      <c r="I20" s="3">
        <v>60</v>
      </c>
      <c r="J20" s="3">
        <f t="shared" si="0"/>
        <v>51.510512713061303</v>
      </c>
      <c r="K20" s="3">
        <f t="shared" si="3"/>
        <v>51511</v>
      </c>
      <c r="L20" s="17"/>
    </row>
    <row r="21" spans="1:12">
      <c r="A21" s="3">
        <v>57.5</v>
      </c>
      <c r="B21" s="3">
        <v>51.928288934166666</v>
      </c>
      <c r="C21" s="3">
        <f t="shared" si="1"/>
        <v>51928</v>
      </c>
      <c r="D21" s="17"/>
      <c r="E21" s="3">
        <v>57.5</v>
      </c>
      <c r="F21" s="3">
        <v>50.970896567018301</v>
      </c>
      <c r="G21" s="3">
        <f t="shared" si="2"/>
        <v>50971</v>
      </c>
      <c r="H21" s="17"/>
      <c r="I21" s="3">
        <v>57.5</v>
      </c>
      <c r="J21" s="3">
        <f t="shared" si="0"/>
        <v>51.449592750592487</v>
      </c>
      <c r="K21" s="3">
        <f t="shared" si="3"/>
        <v>51450</v>
      </c>
      <c r="L21" s="17"/>
    </row>
    <row r="22" spans="1:12">
      <c r="A22" s="3">
        <v>55</v>
      </c>
      <c r="B22" s="3">
        <v>51.779912074864285</v>
      </c>
      <c r="C22" s="3">
        <f t="shared" si="1"/>
        <v>51780</v>
      </c>
      <c r="D22" s="17"/>
      <c r="E22" s="3">
        <v>55</v>
      </c>
      <c r="F22" s="3">
        <v>50.803734839527024</v>
      </c>
      <c r="G22" s="3">
        <f t="shared" si="2"/>
        <v>50804</v>
      </c>
      <c r="H22" s="17"/>
      <c r="I22" s="3">
        <v>55</v>
      </c>
      <c r="J22" s="3">
        <f t="shared" si="0"/>
        <v>51.291823457195655</v>
      </c>
      <c r="K22" s="3">
        <f t="shared" si="3"/>
        <v>51292</v>
      </c>
      <c r="L22" s="17"/>
    </row>
    <row r="23" spans="1:12">
      <c r="A23" s="3">
        <v>52.5</v>
      </c>
      <c r="B23" s="3">
        <v>51.761253609731838</v>
      </c>
      <c r="C23" s="3">
        <f t="shared" si="1"/>
        <v>51761</v>
      </c>
      <c r="D23" s="17"/>
      <c r="E23" s="3">
        <v>52.5</v>
      </c>
      <c r="F23" s="3">
        <v>50.744983627046935</v>
      </c>
      <c r="G23" s="3">
        <f t="shared" si="2"/>
        <v>50745</v>
      </c>
      <c r="H23" s="17"/>
      <c r="I23" s="3">
        <v>52.5</v>
      </c>
      <c r="J23" s="3">
        <f t="shared" si="0"/>
        <v>51.253118618389387</v>
      </c>
      <c r="K23" s="3">
        <f t="shared" si="3"/>
        <v>51253</v>
      </c>
      <c r="L23" s="17"/>
    </row>
    <row r="24" spans="1:12">
      <c r="A24" s="3">
        <v>50</v>
      </c>
      <c r="B24" s="3">
        <v>51.6839152700773</v>
      </c>
      <c r="C24" s="3">
        <f t="shared" si="1"/>
        <v>51684</v>
      </c>
      <c r="D24" s="17"/>
      <c r="E24" s="3">
        <v>50</v>
      </c>
      <c r="F24" s="3">
        <v>50.636328763963938</v>
      </c>
      <c r="G24" s="3">
        <f t="shared" si="2"/>
        <v>50636</v>
      </c>
      <c r="H24" s="17"/>
      <c r="I24" s="3">
        <v>50</v>
      </c>
      <c r="J24" s="3">
        <f t="shared" si="0"/>
        <v>51.160122017020619</v>
      </c>
      <c r="K24" s="3">
        <f t="shared" si="3"/>
        <v>51160</v>
      </c>
      <c r="L24" s="17"/>
    </row>
    <row r="25" spans="1:12">
      <c r="A25" s="3">
        <v>47.5</v>
      </c>
      <c r="B25" s="3">
        <v>51.668523211756764</v>
      </c>
      <c r="C25" s="3">
        <f t="shared" si="1"/>
        <v>51669</v>
      </c>
      <c r="D25" s="17"/>
      <c r="E25" s="3">
        <v>47.5</v>
      </c>
      <c r="F25" s="3">
        <v>50.608358249135037</v>
      </c>
      <c r="G25" s="3">
        <f t="shared" si="2"/>
        <v>50608</v>
      </c>
      <c r="H25" s="17"/>
      <c r="I25" s="3">
        <v>47.5</v>
      </c>
      <c r="J25" s="3">
        <f t="shared" si="0"/>
        <v>51.1384407304459</v>
      </c>
      <c r="K25" s="3">
        <f t="shared" si="3"/>
        <v>51138</v>
      </c>
      <c r="L25" s="17"/>
    </row>
    <row r="26" spans="1:12">
      <c r="A26" s="3">
        <v>45</v>
      </c>
      <c r="B26" s="3">
        <v>51.589858211643758</v>
      </c>
      <c r="C26" s="3">
        <f t="shared" si="1"/>
        <v>51590</v>
      </c>
      <c r="D26" s="17"/>
      <c r="E26" s="3">
        <v>45</v>
      </c>
      <c r="F26" s="3">
        <v>50.523376597801594</v>
      </c>
      <c r="G26" s="3">
        <f t="shared" si="2"/>
        <v>50523</v>
      </c>
      <c r="H26" s="17"/>
      <c r="I26" s="3">
        <v>45</v>
      </c>
      <c r="J26" s="3">
        <f t="shared" si="0"/>
        <v>51.056617404722672</v>
      </c>
      <c r="K26" s="3">
        <f t="shared" si="3"/>
        <v>51057</v>
      </c>
      <c r="L26" s="17"/>
    </row>
    <row r="27" spans="1:12">
      <c r="A27" s="3">
        <v>42.5</v>
      </c>
      <c r="B27" s="3">
        <v>51.540333862946149</v>
      </c>
      <c r="C27" s="3">
        <f t="shared" si="1"/>
        <v>51540</v>
      </c>
      <c r="D27" s="17"/>
      <c r="E27" s="3">
        <v>42.5</v>
      </c>
      <c r="F27" s="3">
        <v>50.469041400274335</v>
      </c>
      <c r="G27" s="3">
        <f t="shared" si="2"/>
        <v>50469</v>
      </c>
      <c r="H27" s="17"/>
      <c r="I27" s="3">
        <v>42.5</v>
      </c>
      <c r="J27" s="3">
        <f t="shared" si="0"/>
        <v>51.004687631610238</v>
      </c>
      <c r="K27" s="3">
        <f t="shared" si="3"/>
        <v>51005</v>
      </c>
      <c r="L27" s="17"/>
    </row>
    <row r="28" spans="1:12">
      <c r="A28" s="3">
        <v>40</v>
      </c>
      <c r="B28" s="3">
        <v>51.478258112230215</v>
      </c>
      <c r="C28" s="3">
        <f t="shared" si="1"/>
        <v>51478</v>
      </c>
      <c r="D28" s="17"/>
      <c r="E28" s="3">
        <v>40</v>
      </c>
      <c r="F28" s="3">
        <v>50.402110925435963</v>
      </c>
      <c r="G28" s="3">
        <f t="shared" si="2"/>
        <v>50402</v>
      </c>
      <c r="H28" s="17"/>
      <c r="I28" s="3">
        <v>40</v>
      </c>
      <c r="J28" s="3">
        <f t="shared" si="0"/>
        <v>50.940184518833092</v>
      </c>
      <c r="K28" s="3">
        <f t="shared" si="3"/>
        <v>50940</v>
      </c>
      <c r="L28" s="17"/>
    </row>
    <row r="29" spans="1:12">
      <c r="A29" s="3">
        <v>37.5</v>
      </c>
      <c r="B29" s="3">
        <v>51.435410933510646</v>
      </c>
      <c r="C29" s="3">
        <f t="shared" si="1"/>
        <v>51435</v>
      </c>
      <c r="D29" s="17"/>
      <c r="E29" s="3">
        <v>37.5</v>
      </c>
      <c r="F29" s="3">
        <v>50.351062275571593</v>
      </c>
      <c r="G29" s="3">
        <f t="shared" si="2"/>
        <v>50351</v>
      </c>
      <c r="H29" s="17"/>
      <c r="I29" s="3">
        <v>37.5</v>
      </c>
      <c r="J29" s="3">
        <f t="shared" si="0"/>
        <v>50.893236604541116</v>
      </c>
      <c r="K29" s="3">
        <f t="shared" si="3"/>
        <v>50893</v>
      </c>
      <c r="L29" s="17"/>
    </row>
    <row r="30" spans="1:12">
      <c r="A30" s="3">
        <v>35</v>
      </c>
      <c r="B30" s="3">
        <v>51.397088749326969</v>
      </c>
      <c r="C30" s="3">
        <f t="shared" si="1"/>
        <v>51397</v>
      </c>
      <c r="D30" s="17"/>
      <c r="E30" s="3">
        <v>35</v>
      </c>
      <c r="F30" s="3">
        <v>50.300301320933826</v>
      </c>
      <c r="G30" s="3">
        <f t="shared" si="2"/>
        <v>50300</v>
      </c>
      <c r="H30" s="17"/>
      <c r="I30" s="3">
        <v>35</v>
      </c>
      <c r="J30" s="3">
        <f t="shared" si="0"/>
        <v>50.848695035130397</v>
      </c>
      <c r="K30" s="3">
        <f t="shared" si="3"/>
        <v>50849</v>
      </c>
      <c r="L30" s="17"/>
    </row>
    <row r="31" spans="1:12">
      <c r="A31" s="3">
        <v>32.5</v>
      </c>
      <c r="B31" s="3">
        <v>51.357729707419551</v>
      </c>
      <c r="C31" s="3">
        <f t="shared" si="1"/>
        <v>51358</v>
      </c>
      <c r="D31" s="17"/>
      <c r="E31" s="3">
        <v>32.5</v>
      </c>
      <c r="F31" s="3">
        <v>50.243510366891883</v>
      </c>
      <c r="G31" s="3">
        <f t="shared" si="2"/>
        <v>50244</v>
      </c>
      <c r="H31" s="17"/>
      <c r="I31" s="3">
        <v>32.5</v>
      </c>
      <c r="J31" s="3">
        <f t="shared" si="0"/>
        <v>50.800620037155717</v>
      </c>
      <c r="K31" s="3">
        <f t="shared" si="3"/>
        <v>50801</v>
      </c>
      <c r="L31" s="17"/>
    </row>
    <row r="32" spans="1:12">
      <c r="A32" s="3">
        <v>30</v>
      </c>
      <c r="B32" s="3">
        <v>51.299527374281453</v>
      </c>
      <c r="C32" s="3">
        <f t="shared" si="1"/>
        <v>51300</v>
      </c>
      <c r="D32" s="17"/>
      <c r="E32" s="3">
        <v>30</v>
      </c>
      <c r="F32" s="3">
        <v>50.162986059684705</v>
      </c>
      <c r="G32" s="3">
        <f t="shared" si="2"/>
        <v>50163</v>
      </c>
      <c r="H32" s="17"/>
      <c r="I32" s="3">
        <v>30</v>
      </c>
      <c r="J32" s="3">
        <f t="shared" si="0"/>
        <v>50.731256716983083</v>
      </c>
      <c r="K32" s="3">
        <f t="shared" si="3"/>
        <v>50731</v>
      </c>
      <c r="L32" s="17"/>
    </row>
    <row r="33" spans="1:12">
      <c r="A33" s="3">
        <v>27.5</v>
      </c>
      <c r="B33" s="3">
        <v>51.223189280295223</v>
      </c>
      <c r="C33" s="3">
        <f t="shared" si="1"/>
        <v>51223</v>
      </c>
      <c r="D33" s="17"/>
      <c r="E33" s="3">
        <v>27.5</v>
      </c>
      <c r="F33" s="3">
        <v>50.064997382953102</v>
      </c>
      <c r="G33" s="3">
        <f t="shared" si="2"/>
        <v>50065</v>
      </c>
      <c r="H33" s="17"/>
      <c r="I33" s="3">
        <v>27.5</v>
      </c>
      <c r="J33" s="3">
        <f t="shared" si="0"/>
        <v>50.644093331624163</v>
      </c>
      <c r="K33" s="3">
        <f t="shared" si="3"/>
        <v>50644</v>
      </c>
      <c r="L33" s="17"/>
    </row>
    <row r="34" spans="1:12">
      <c r="A34" s="3">
        <v>25</v>
      </c>
      <c r="B34" s="3">
        <v>51.076596501199042</v>
      </c>
      <c r="C34" s="3">
        <f t="shared" si="1"/>
        <v>51077</v>
      </c>
      <c r="D34" s="17"/>
      <c r="E34" s="3">
        <v>25</v>
      </c>
      <c r="F34" s="3">
        <v>49.915178871389891</v>
      </c>
      <c r="G34" s="3">
        <f t="shared" si="2"/>
        <v>49915</v>
      </c>
      <c r="H34" s="17"/>
      <c r="I34" s="3">
        <v>25</v>
      </c>
      <c r="J34" s="3">
        <f t="shared" si="0"/>
        <v>50.495887686294466</v>
      </c>
      <c r="K34" s="3">
        <f t="shared" si="3"/>
        <v>50496</v>
      </c>
      <c r="L34" s="17"/>
    </row>
    <row r="35" spans="1:12">
      <c r="A35" s="3">
        <v>22.5</v>
      </c>
      <c r="B35" s="3">
        <v>50.909143974717324</v>
      </c>
      <c r="C35" s="3">
        <f t="shared" si="1"/>
        <v>50909</v>
      </c>
      <c r="D35" s="17"/>
      <c r="E35" s="3">
        <v>22.5</v>
      </c>
      <c r="F35" s="3">
        <v>49.82463539044722</v>
      </c>
      <c r="G35" s="3">
        <f t="shared" si="2"/>
        <v>49825</v>
      </c>
      <c r="H35" s="17"/>
      <c r="I35" s="3">
        <v>22.5</v>
      </c>
      <c r="J35" s="3">
        <f t="shared" si="0"/>
        <v>50.366889682582269</v>
      </c>
      <c r="K35" s="3">
        <f t="shared" si="3"/>
        <v>50367</v>
      </c>
      <c r="L35" s="17"/>
    </row>
    <row r="36" spans="1:12">
      <c r="A36" s="3">
        <v>20</v>
      </c>
      <c r="B36" s="3">
        <v>50.408238506856641</v>
      </c>
      <c r="C36" s="3">
        <f t="shared" si="1"/>
        <v>50408</v>
      </c>
      <c r="D36" s="17"/>
      <c r="E36" s="3">
        <v>20</v>
      </c>
      <c r="F36" s="3">
        <v>49.574408406249987</v>
      </c>
      <c r="G36" s="3">
        <f t="shared" si="2"/>
        <v>49574</v>
      </c>
      <c r="H36" s="17"/>
      <c r="I36" s="3">
        <v>20</v>
      </c>
      <c r="J36" s="3">
        <f t="shared" si="0"/>
        <v>49.991323456553317</v>
      </c>
      <c r="K36" s="3">
        <f t="shared" si="3"/>
        <v>49991</v>
      </c>
      <c r="L36" s="17"/>
    </row>
    <row r="37" spans="1:12">
      <c r="A37" s="3">
        <v>17.5</v>
      </c>
      <c r="B37" s="3">
        <v>49.666622074284476</v>
      </c>
      <c r="C37" s="3">
        <f t="shared" si="1"/>
        <v>49667</v>
      </c>
      <c r="D37" s="17"/>
      <c r="E37" s="3">
        <v>17.5</v>
      </c>
      <c r="F37" s="3">
        <v>49.102409944445093</v>
      </c>
      <c r="G37" s="3">
        <f t="shared" si="2"/>
        <v>49102</v>
      </c>
      <c r="H37" s="17"/>
      <c r="I37" s="3">
        <v>17.5</v>
      </c>
      <c r="J37" s="3">
        <f t="shared" si="0"/>
        <v>49.384516009364788</v>
      </c>
      <c r="K37" s="3">
        <f t="shared" si="3"/>
        <v>49385</v>
      </c>
      <c r="L37" s="17"/>
    </row>
    <row r="38" spans="1:12">
      <c r="A38" s="3">
        <v>15</v>
      </c>
      <c r="B38" s="3">
        <v>48.787997971027828</v>
      </c>
      <c r="C38" s="3">
        <f t="shared" si="1"/>
        <v>48788</v>
      </c>
      <c r="D38" s="17"/>
      <c r="E38" s="3">
        <v>15</v>
      </c>
      <c r="F38" s="3">
        <v>48.239955697184691</v>
      </c>
      <c r="G38" s="3">
        <f t="shared" si="2"/>
        <v>48240</v>
      </c>
      <c r="H38" s="17"/>
      <c r="I38" s="3">
        <v>15</v>
      </c>
      <c r="J38" s="3">
        <f t="shared" si="0"/>
        <v>48.513976834106259</v>
      </c>
      <c r="K38" s="3">
        <f t="shared" si="3"/>
        <v>48514</v>
      </c>
      <c r="L38" s="17"/>
    </row>
    <row r="39" spans="1:12">
      <c r="A39" s="3">
        <v>12.5</v>
      </c>
      <c r="B39" s="3">
        <v>48.40185644047618</v>
      </c>
      <c r="C39" s="3">
        <f t="shared" si="1"/>
        <v>48402</v>
      </c>
      <c r="D39" s="17"/>
      <c r="E39" s="3">
        <v>12.5</v>
      </c>
      <c r="F39" s="3">
        <v>47.764645199579817</v>
      </c>
      <c r="G39" s="3">
        <f t="shared" si="2"/>
        <v>47765</v>
      </c>
      <c r="H39" s="17"/>
      <c r="I39" s="3">
        <v>12.5</v>
      </c>
      <c r="J39" s="3">
        <f t="shared" si="0"/>
        <v>48.083250820027999</v>
      </c>
      <c r="K39" s="3">
        <f t="shared" si="3"/>
        <v>48083</v>
      </c>
      <c r="L39" s="17"/>
    </row>
    <row r="40" spans="1:12">
      <c r="A40" s="3">
        <v>10</v>
      </c>
      <c r="B40" s="3">
        <v>47.915605502626569</v>
      </c>
      <c r="C40" s="3">
        <f t="shared" si="1"/>
        <v>47916</v>
      </c>
      <c r="D40" s="17"/>
      <c r="E40" s="3">
        <v>10</v>
      </c>
      <c r="F40" s="3">
        <v>47.213699125658493</v>
      </c>
      <c r="G40" s="3">
        <f t="shared" si="2"/>
        <v>47214</v>
      </c>
      <c r="H40" s="17"/>
      <c r="I40" s="3">
        <v>10</v>
      </c>
      <c r="J40" s="3">
        <f t="shared" si="0"/>
        <v>47.564652314142535</v>
      </c>
      <c r="K40" s="3">
        <f t="shared" si="3"/>
        <v>47565</v>
      </c>
      <c r="L40" s="17"/>
    </row>
    <row r="41" spans="1:12">
      <c r="A41" s="3">
        <v>7.5</v>
      </c>
      <c r="B41" s="3">
        <v>47.612530522801052</v>
      </c>
      <c r="C41" s="3">
        <f t="shared" si="1"/>
        <v>47613</v>
      </c>
      <c r="D41" s="17"/>
      <c r="E41" s="3">
        <v>7.5</v>
      </c>
      <c r="F41" s="3">
        <v>46.848313100483963</v>
      </c>
      <c r="G41" s="3">
        <f t="shared" si="2"/>
        <v>46848</v>
      </c>
      <c r="H41" s="17"/>
      <c r="I41" s="3">
        <v>7.5</v>
      </c>
      <c r="J41" s="3">
        <f t="shared" si="0"/>
        <v>47.230421811642508</v>
      </c>
      <c r="K41" s="3">
        <f t="shared" si="3"/>
        <v>47230</v>
      </c>
      <c r="L41" s="17"/>
    </row>
    <row r="42" spans="1:12">
      <c r="A42" s="3">
        <v>5</v>
      </c>
      <c r="B42" s="3">
        <v>46.865380987697769</v>
      </c>
      <c r="C42" s="3">
        <f t="shared" si="1"/>
        <v>46865</v>
      </c>
      <c r="D42" s="17"/>
      <c r="E42" s="3">
        <v>5</v>
      </c>
      <c r="F42" s="3">
        <v>45.96488673500064</v>
      </c>
      <c r="G42" s="3">
        <f t="shared" si="2"/>
        <v>45965</v>
      </c>
      <c r="H42" s="17"/>
      <c r="I42" s="3">
        <v>5</v>
      </c>
      <c r="J42" s="3">
        <f t="shared" si="0"/>
        <v>46.415133861349204</v>
      </c>
      <c r="K42" s="3">
        <f t="shared" si="3"/>
        <v>46415</v>
      </c>
      <c r="L42" s="17"/>
    </row>
    <row r="43" spans="1:12">
      <c r="A43" s="3">
        <v>2.5</v>
      </c>
      <c r="B43" s="3">
        <v>45.945221809359701</v>
      </c>
      <c r="C43" s="3">
        <f t="shared" si="1"/>
        <v>45945</v>
      </c>
      <c r="D43" s="17"/>
      <c r="E43" s="3">
        <v>2.5</v>
      </c>
      <c r="F43" s="3">
        <v>44.918810110111309</v>
      </c>
      <c r="G43" s="3">
        <f t="shared" si="2"/>
        <v>44919</v>
      </c>
      <c r="H43" s="17"/>
      <c r="I43" s="3">
        <v>2.5</v>
      </c>
      <c r="J43" s="3">
        <f t="shared" si="0"/>
        <v>45.432015959735509</v>
      </c>
      <c r="K43" s="3">
        <f t="shared" si="3"/>
        <v>45432</v>
      </c>
      <c r="L43" s="17"/>
    </row>
    <row r="44" spans="1:12">
      <c r="A44" s="3">
        <v>0</v>
      </c>
      <c r="B44" s="3">
        <v>39</v>
      </c>
      <c r="C44" s="3">
        <f t="shared" si="1"/>
        <v>39000</v>
      </c>
      <c r="D44" s="17"/>
      <c r="E44" s="3">
        <v>0</v>
      </c>
      <c r="F44" s="3">
        <v>39</v>
      </c>
      <c r="G44" s="3">
        <f t="shared" si="2"/>
        <v>39000</v>
      </c>
      <c r="H44" s="17"/>
      <c r="I44" s="3">
        <v>0</v>
      </c>
      <c r="J44" s="3">
        <f t="shared" si="0"/>
        <v>39</v>
      </c>
      <c r="K44" s="3">
        <f t="shared" si="3"/>
        <v>39000</v>
      </c>
      <c r="L44" s="17"/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A2:K44"/>
  <sheetViews>
    <sheetView topLeftCell="A22" workbookViewId="0">
      <selection activeCell="D4" sqref="D4"/>
    </sheetView>
  </sheetViews>
  <sheetFormatPr defaultRowHeight="16.5"/>
  <sheetData>
    <row r="2" spans="1:11">
      <c r="A2" s="3" t="s">
        <v>8</v>
      </c>
      <c r="B2" s="3"/>
      <c r="C2" s="3"/>
      <c r="D2" s="3"/>
      <c r="E2" s="3" t="s">
        <v>9</v>
      </c>
      <c r="F2" s="3"/>
      <c r="I2" s="3" t="s">
        <v>10</v>
      </c>
      <c r="J2" s="3"/>
    </row>
    <row r="3" spans="1:11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11</v>
      </c>
    </row>
    <row r="4" spans="1:11">
      <c r="A4" s="3">
        <v>100</v>
      </c>
      <c r="B4" s="3">
        <v>54.552749333333281</v>
      </c>
      <c r="C4" s="3">
        <f>ROUND(B4*1000, 0)</f>
        <v>54553</v>
      </c>
      <c r="D4" s="17"/>
      <c r="E4" s="3">
        <v>100</v>
      </c>
      <c r="F4" s="4">
        <v>54.517129333333273</v>
      </c>
      <c r="G4" s="3">
        <f>ROUND(F4*1000, 0)</f>
        <v>54517</v>
      </c>
      <c r="H4" s="17"/>
      <c r="I4" s="3">
        <v>100</v>
      </c>
      <c r="J4" s="3">
        <f t="shared" ref="J4:J44" si="0">(B4+F4)/2</f>
        <v>54.534939333333277</v>
      </c>
      <c r="K4" s="3">
        <f>ROUND(J4*1000, 0)</f>
        <v>54535</v>
      </c>
    </row>
    <row r="5" spans="1:11">
      <c r="A5" s="3">
        <v>97.5</v>
      </c>
      <c r="B5" s="3">
        <v>54.345057556451366</v>
      </c>
      <c r="C5" s="3">
        <f t="shared" ref="C5:C44" si="1">ROUND(B5*1000, 0)</f>
        <v>54345</v>
      </c>
      <c r="D5" s="17"/>
      <c r="E5" s="3">
        <v>97.5</v>
      </c>
      <c r="F5" s="4">
        <v>54.288225378790152</v>
      </c>
      <c r="G5" s="3">
        <f t="shared" ref="G5:G44" si="2">ROUND(F5*1000, 0)</f>
        <v>54288</v>
      </c>
      <c r="H5" s="17"/>
      <c r="I5" s="3">
        <v>97.5</v>
      </c>
      <c r="J5" s="3">
        <f t="shared" si="0"/>
        <v>54.316641467620755</v>
      </c>
      <c r="K5" s="3">
        <f t="shared" ref="K5:K44" si="3">ROUND(J5*1000, 0)</f>
        <v>54317</v>
      </c>
    </row>
    <row r="6" spans="1:11">
      <c r="A6" s="3">
        <v>95</v>
      </c>
      <c r="B6" s="3">
        <v>54.349356789665116</v>
      </c>
      <c r="C6" s="3">
        <f t="shared" si="1"/>
        <v>54349</v>
      </c>
      <c r="D6" s="17"/>
      <c r="E6" s="3">
        <v>95</v>
      </c>
      <c r="F6" s="4">
        <v>54.307184670084055</v>
      </c>
      <c r="G6" s="3">
        <f t="shared" si="2"/>
        <v>54307</v>
      </c>
      <c r="H6" s="17"/>
      <c r="I6" s="3">
        <v>95</v>
      </c>
      <c r="J6" s="3">
        <f t="shared" si="0"/>
        <v>54.328270729874589</v>
      </c>
      <c r="K6" s="3">
        <f t="shared" si="3"/>
        <v>54328</v>
      </c>
    </row>
    <row r="7" spans="1:11">
      <c r="A7" s="3">
        <v>92.5</v>
      </c>
      <c r="B7" s="3">
        <v>54.387270865832122</v>
      </c>
      <c r="C7" s="3">
        <f t="shared" si="1"/>
        <v>54387</v>
      </c>
      <c r="D7" s="17"/>
      <c r="E7" s="3">
        <v>92.5</v>
      </c>
      <c r="F7" s="4">
        <v>54.186043869058508</v>
      </c>
      <c r="G7" s="3">
        <f t="shared" si="2"/>
        <v>54186</v>
      </c>
      <c r="H7" s="17"/>
      <c r="I7" s="3">
        <v>92.5</v>
      </c>
      <c r="J7" s="3">
        <f t="shared" si="0"/>
        <v>54.286657367445315</v>
      </c>
      <c r="K7" s="3">
        <f t="shared" si="3"/>
        <v>54287</v>
      </c>
    </row>
    <row r="8" spans="1:11">
      <c r="A8" s="3">
        <v>90</v>
      </c>
      <c r="B8" s="3">
        <v>54.347872354917698</v>
      </c>
      <c r="C8" s="3">
        <f t="shared" si="1"/>
        <v>54348</v>
      </c>
      <c r="D8" s="17"/>
      <c r="E8" s="3">
        <v>90</v>
      </c>
      <c r="F8" s="4">
        <v>54.052515859463163</v>
      </c>
      <c r="G8" s="3">
        <f t="shared" si="2"/>
        <v>54053</v>
      </c>
      <c r="H8" s="17"/>
      <c r="I8" s="3">
        <v>90</v>
      </c>
      <c r="J8" s="3">
        <f t="shared" si="0"/>
        <v>54.200194107190427</v>
      </c>
      <c r="K8" s="3">
        <f t="shared" si="3"/>
        <v>54200</v>
      </c>
    </row>
    <row r="9" spans="1:11">
      <c r="A9" s="3">
        <v>87.5</v>
      </c>
      <c r="B9" s="3">
        <v>54.314620151977024</v>
      </c>
      <c r="C9" s="3">
        <f t="shared" si="1"/>
        <v>54315</v>
      </c>
      <c r="D9" s="17"/>
      <c r="E9" s="3">
        <v>87.5</v>
      </c>
      <c r="F9" s="4">
        <v>53.720908728991589</v>
      </c>
      <c r="G9" s="3">
        <f t="shared" si="2"/>
        <v>53721</v>
      </c>
      <c r="H9" s="17"/>
      <c r="I9" s="3">
        <v>87.5</v>
      </c>
      <c r="J9" s="3">
        <f t="shared" si="0"/>
        <v>54.017764440484306</v>
      </c>
      <c r="K9" s="3">
        <f t="shared" si="3"/>
        <v>54018</v>
      </c>
    </row>
    <row r="10" spans="1:11">
      <c r="A10" s="3">
        <v>85</v>
      </c>
      <c r="B10" s="3">
        <v>54.155957183991191</v>
      </c>
      <c r="C10" s="3">
        <f t="shared" si="1"/>
        <v>54156</v>
      </c>
      <c r="D10" s="17"/>
      <c r="E10" s="3">
        <v>85</v>
      </c>
      <c r="F10" s="4">
        <v>53.401500490221046</v>
      </c>
      <c r="G10" s="3">
        <f t="shared" si="2"/>
        <v>53402</v>
      </c>
      <c r="H10" s="17"/>
      <c r="I10" s="3">
        <v>85</v>
      </c>
      <c r="J10" s="3">
        <f t="shared" si="0"/>
        <v>53.778728837106115</v>
      </c>
      <c r="K10" s="3">
        <f t="shared" si="3"/>
        <v>53779</v>
      </c>
    </row>
    <row r="11" spans="1:11">
      <c r="A11" s="3">
        <v>82.5</v>
      </c>
      <c r="B11" s="3">
        <v>53.901425353190405</v>
      </c>
      <c r="C11" s="3">
        <f t="shared" si="1"/>
        <v>53901</v>
      </c>
      <c r="D11" s="17"/>
      <c r="E11" s="3">
        <v>82.5</v>
      </c>
      <c r="F11" s="4">
        <v>53.085553535222935</v>
      </c>
      <c r="G11" s="3">
        <f t="shared" si="2"/>
        <v>53086</v>
      </c>
      <c r="H11" s="17"/>
      <c r="I11" s="3">
        <v>82.5</v>
      </c>
      <c r="J11" s="3">
        <f t="shared" si="0"/>
        <v>53.493489444206674</v>
      </c>
      <c r="K11" s="3">
        <f t="shared" si="3"/>
        <v>53493</v>
      </c>
    </row>
    <row r="12" spans="1:11">
      <c r="A12" s="3">
        <v>80</v>
      </c>
      <c r="B12" s="3">
        <v>53.701465551185784</v>
      </c>
      <c r="C12" s="3">
        <f t="shared" si="1"/>
        <v>53701</v>
      </c>
      <c r="D12" s="17"/>
      <c r="E12" s="3">
        <v>80</v>
      </c>
      <c r="F12" s="4">
        <v>52.819341591344191</v>
      </c>
      <c r="G12" s="3">
        <f t="shared" si="2"/>
        <v>52819</v>
      </c>
      <c r="H12" s="17"/>
      <c r="I12" s="3">
        <v>80</v>
      </c>
      <c r="J12" s="3">
        <f t="shared" si="0"/>
        <v>53.260403571264987</v>
      </c>
      <c r="K12" s="3">
        <f t="shared" si="3"/>
        <v>53260</v>
      </c>
    </row>
    <row r="13" spans="1:11">
      <c r="A13" s="3">
        <v>77.5</v>
      </c>
      <c r="B13" s="3">
        <v>53.516521662039338</v>
      </c>
      <c r="C13" s="3">
        <f t="shared" si="1"/>
        <v>53517</v>
      </c>
      <c r="D13" s="17"/>
      <c r="E13" s="3">
        <v>77.5</v>
      </c>
      <c r="F13" s="4">
        <v>52.566480821138327</v>
      </c>
      <c r="G13" s="3">
        <f t="shared" si="2"/>
        <v>52566</v>
      </c>
      <c r="H13" s="17"/>
      <c r="I13" s="3">
        <v>77.5</v>
      </c>
      <c r="J13" s="3">
        <f t="shared" si="0"/>
        <v>53.041501241588833</v>
      </c>
      <c r="K13" s="3">
        <f t="shared" si="3"/>
        <v>53042</v>
      </c>
    </row>
    <row r="14" spans="1:11">
      <c r="A14" s="3">
        <v>75</v>
      </c>
      <c r="B14" s="3">
        <v>53.361945567460317</v>
      </c>
      <c r="C14" s="3">
        <f t="shared" si="1"/>
        <v>53362</v>
      </c>
      <c r="D14" s="17"/>
      <c r="E14" s="3">
        <v>75</v>
      </c>
      <c r="F14" s="4">
        <v>52.346097361979169</v>
      </c>
      <c r="G14" s="3">
        <f t="shared" si="2"/>
        <v>52346</v>
      </c>
      <c r="H14" s="17"/>
      <c r="I14" s="3">
        <v>75</v>
      </c>
      <c r="J14" s="3">
        <f t="shared" si="0"/>
        <v>52.854021464719743</v>
      </c>
      <c r="K14" s="3">
        <f t="shared" si="3"/>
        <v>52854</v>
      </c>
    </row>
    <row r="15" spans="1:11">
      <c r="A15" s="3">
        <v>72.5</v>
      </c>
      <c r="B15" s="3">
        <v>53.206628914151153</v>
      </c>
      <c r="C15" s="3">
        <f t="shared" si="1"/>
        <v>53207</v>
      </c>
      <c r="D15" s="17"/>
      <c r="E15" s="3">
        <v>72.5</v>
      </c>
      <c r="F15" s="4">
        <v>52.130524753693457</v>
      </c>
      <c r="G15" s="3">
        <f t="shared" si="2"/>
        <v>52131</v>
      </c>
      <c r="H15" s="17"/>
      <c r="I15" s="3">
        <v>72.5</v>
      </c>
      <c r="J15" s="3">
        <f t="shared" si="0"/>
        <v>52.668576833922302</v>
      </c>
      <c r="K15" s="3">
        <f t="shared" si="3"/>
        <v>52669</v>
      </c>
    </row>
    <row r="16" spans="1:11">
      <c r="A16" s="3">
        <v>70</v>
      </c>
      <c r="B16" s="3">
        <v>53.089026779968997</v>
      </c>
      <c r="C16" s="3">
        <f t="shared" si="1"/>
        <v>53089</v>
      </c>
      <c r="D16" s="17"/>
      <c r="E16" s="3">
        <v>70</v>
      </c>
      <c r="F16" s="4">
        <v>51.960075087585011</v>
      </c>
      <c r="G16" s="3">
        <f t="shared" si="2"/>
        <v>51960</v>
      </c>
      <c r="H16" s="17"/>
      <c r="I16" s="3">
        <v>70</v>
      </c>
      <c r="J16" s="3">
        <f t="shared" si="0"/>
        <v>52.524550933777007</v>
      </c>
      <c r="K16" s="3">
        <f t="shared" si="3"/>
        <v>52525</v>
      </c>
    </row>
    <row r="17" spans="1:11">
      <c r="A17" s="3">
        <v>67.5</v>
      </c>
      <c r="B17" s="3">
        <v>52.972175566038075</v>
      </c>
      <c r="C17" s="3">
        <f t="shared" si="1"/>
        <v>52972</v>
      </c>
      <c r="D17" s="17"/>
      <c r="E17" s="3">
        <v>67.5</v>
      </c>
      <c r="F17" s="4">
        <v>51.797471844325266</v>
      </c>
      <c r="G17" s="3">
        <f t="shared" si="2"/>
        <v>51797</v>
      </c>
      <c r="H17" s="17"/>
      <c r="I17" s="3">
        <v>67.5</v>
      </c>
      <c r="J17" s="3">
        <f t="shared" si="0"/>
        <v>52.384823705181674</v>
      </c>
      <c r="K17" s="3">
        <f t="shared" si="3"/>
        <v>52385</v>
      </c>
    </row>
    <row r="18" spans="1:11">
      <c r="A18" s="3">
        <v>65</v>
      </c>
      <c r="B18" s="3">
        <v>52.884705737848087</v>
      </c>
      <c r="C18" s="3">
        <f t="shared" si="1"/>
        <v>52885</v>
      </c>
      <c r="D18" s="17"/>
      <c r="E18" s="3">
        <v>65</v>
      </c>
      <c r="F18" s="4">
        <v>51.673086269909511</v>
      </c>
      <c r="G18" s="3">
        <f t="shared" si="2"/>
        <v>51673</v>
      </c>
      <c r="H18" s="17"/>
      <c r="I18" s="3">
        <v>65</v>
      </c>
      <c r="J18" s="3">
        <f t="shared" si="0"/>
        <v>52.278896003878799</v>
      </c>
      <c r="K18" s="3">
        <f t="shared" si="3"/>
        <v>52279</v>
      </c>
    </row>
    <row r="19" spans="1:11">
      <c r="A19" s="3">
        <v>62.5</v>
      </c>
      <c r="B19" s="3">
        <v>52.811913159575539</v>
      </c>
      <c r="C19" s="3">
        <f t="shared" si="1"/>
        <v>52812</v>
      </c>
      <c r="D19" s="17"/>
      <c r="E19" s="3">
        <v>62.5</v>
      </c>
      <c r="F19" s="4">
        <v>51.572112696750914</v>
      </c>
      <c r="G19" s="3">
        <f t="shared" si="2"/>
        <v>51572</v>
      </c>
      <c r="H19" s="17"/>
      <c r="I19" s="3">
        <v>62.5</v>
      </c>
      <c r="J19" s="3">
        <f t="shared" si="0"/>
        <v>52.192012928163223</v>
      </c>
      <c r="K19" s="3">
        <f t="shared" si="3"/>
        <v>52192</v>
      </c>
    </row>
    <row r="20" spans="1:11">
      <c r="A20" s="3">
        <v>60</v>
      </c>
      <c r="B20" s="3">
        <v>52.650354711200123</v>
      </c>
      <c r="C20" s="3">
        <f t="shared" si="1"/>
        <v>52650</v>
      </c>
      <c r="D20" s="17"/>
      <c r="E20" s="3">
        <v>60</v>
      </c>
      <c r="F20" s="4">
        <v>51.389297867339494</v>
      </c>
      <c r="G20" s="3">
        <f t="shared" si="2"/>
        <v>51389</v>
      </c>
      <c r="H20" s="17"/>
      <c r="I20" s="3">
        <v>60</v>
      </c>
      <c r="J20" s="3">
        <f t="shared" si="0"/>
        <v>52.019826289269808</v>
      </c>
      <c r="K20" s="3">
        <f t="shared" si="3"/>
        <v>52020</v>
      </c>
    </row>
    <row r="21" spans="1:11">
      <c r="A21" s="3">
        <v>57.5</v>
      </c>
      <c r="B21" s="3">
        <v>52.644945141388888</v>
      </c>
      <c r="C21" s="3">
        <f t="shared" si="1"/>
        <v>52645</v>
      </c>
      <c r="D21" s="17"/>
      <c r="E21" s="3">
        <v>57.5</v>
      </c>
      <c r="F21" s="4">
        <v>51.36842198519107</v>
      </c>
      <c r="G21" s="3">
        <f t="shared" si="2"/>
        <v>51368</v>
      </c>
      <c r="H21" s="17"/>
      <c r="I21" s="3">
        <v>57.5</v>
      </c>
      <c r="J21" s="3">
        <f t="shared" si="0"/>
        <v>52.006683563289982</v>
      </c>
      <c r="K21" s="3">
        <f t="shared" si="3"/>
        <v>52007</v>
      </c>
    </row>
    <row r="22" spans="1:11">
      <c r="A22" s="3">
        <v>55</v>
      </c>
      <c r="B22" s="3">
        <v>52.557897089402381</v>
      </c>
      <c r="C22" s="3">
        <f t="shared" si="1"/>
        <v>52558</v>
      </c>
      <c r="D22" s="17"/>
      <c r="E22" s="3">
        <v>55</v>
      </c>
      <c r="F22" s="4">
        <v>51.256327442286036</v>
      </c>
      <c r="G22" s="3">
        <f t="shared" si="2"/>
        <v>51256</v>
      </c>
      <c r="H22" s="17"/>
      <c r="I22" s="3">
        <v>55</v>
      </c>
      <c r="J22" s="3">
        <f t="shared" si="0"/>
        <v>51.907112265844205</v>
      </c>
      <c r="K22" s="3">
        <f t="shared" si="3"/>
        <v>51907</v>
      </c>
    </row>
    <row r="23" spans="1:11">
      <c r="A23" s="3">
        <v>52.5</v>
      </c>
      <c r="B23" s="3">
        <v>52.586697419979664</v>
      </c>
      <c r="C23" s="3">
        <f t="shared" si="1"/>
        <v>52587</v>
      </c>
      <c r="D23" s="17"/>
      <c r="E23" s="3">
        <v>52.5</v>
      </c>
      <c r="F23" s="4">
        <v>51.231670776399795</v>
      </c>
      <c r="G23" s="3">
        <f t="shared" si="2"/>
        <v>51232</v>
      </c>
      <c r="H23" s="17"/>
      <c r="I23" s="3">
        <v>52.5</v>
      </c>
      <c r="J23" s="3">
        <f t="shared" si="0"/>
        <v>51.909184098189726</v>
      </c>
      <c r="K23" s="3">
        <f t="shared" si="3"/>
        <v>51909</v>
      </c>
    </row>
    <row r="24" spans="1:11">
      <c r="A24" s="3">
        <v>50</v>
      </c>
      <c r="B24" s="3">
        <v>52.529720360103084</v>
      </c>
      <c r="C24" s="3">
        <f t="shared" si="1"/>
        <v>52530</v>
      </c>
      <c r="D24" s="17"/>
      <c r="E24" s="3">
        <v>50</v>
      </c>
      <c r="F24" s="4">
        <v>51.132938351951921</v>
      </c>
      <c r="G24" s="3">
        <f t="shared" si="2"/>
        <v>51133</v>
      </c>
      <c r="H24" s="17"/>
      <c r="I24" s="3">
        <v>50</v>
      </c>
      <c r="J24" s="3">
        <f t="shared" si="0"/>
        <v>51.831329356027503</v>
      </c>
      <c r="K24" s="3">
        <f t="shared" si="3"/>
        <v>51831</v>
      </c>
    </row>
    <row r="25" spans="1:11">
      <c r="A25" s="3">
        <v>47.5</v>
      </c>
      <c r="B25" s="3">
        <v>52.51696220711537</v>
      </c>
      <c r="C25" s="3">
        <f t="shared" si="1"/>
        <v>52517</v>
      </c>
      <c r="D25" s="17"/>
      <c r="E25" s="3">
        <v>47.5</v>
      </c>
      <c r="F25" s="4">
        <v>51.103408923619739</v>
      </c>
      <c r="G25" s="3">
        <f t="shared" si="2"/>
        <v>51103</v>
      </c>
      <c r="H25" s="17"/>
      <c r="I25" s="3">
        <v>47.5</v>
      </c>
      <c r="J25" s="3">
        <f t="shared" si="0"/>
        <v>51.810185565367554</v>
      </c>
      <c r="K25" s="3">
        <f t="shared" si="3"/>
        <v>51810</v>
      </c>
    </row>
    <row r="26" spans="1:11">
      <c r="A26" s="3">
        <v>45</v>
      </c>
      <c r="B26" s="3">
        <v>52.436370844691687</v>
      </c>
      <c r="C26" s="3">
        <f t="shared" si="1"/>
        <v>52436</v>
      </c>
      <c r="D26" s="17"/>
      <c r="E26" s="3">
        <v>45</v>
      </c>
      <c r="F26" s="4">
        <v>51.014395359568809</v>
      </c>
      <c r="G26" s="3">
        <f t="shared" si="2"/>
        <v>51014</v>
      </c>
      <c r="H26" s="17"/>
      <c r="I26" s="3">
        <v>45</v>
      </c>
      <c r="J26" s="3">
        <f t="shared" si="0"/>
        <v>51.725383102130252</v>
      </c>
      <c r="K26" s="3">
        <f t="shared" si="3"/>
        <v>51725</v>
      </c>
    </row>
    <row r="27" spans="1:11">
      <c r="A27" s="3">
        <v>42.5</v>
      </c>
      <c r="B27" s="3">
        <v>52.376262858928207</v>
      </c>
      <c r="C27" s="3">
        <f t="shared" si="1"/>
        <v>52376</v>
      </c>
      <c r="D27" s="17"/>
      <c r="E27" s="3">
        <v>42.5</v>
      </c>
      <c r="F27" s="4">
        <v>50.947872908699125</v>
      </c>
      <c r="G27" s="3">
        <f t="shared" si="2"/>
        <v>50948</v>
      </c>
      <c r="H27" s="17"/>
      <c r="I27" s="3">
        <v>42.5</v>
      </c>
      <c r="J27" s="3">
        <f t="shared" si="0"/>
        <v>51.662067883813663</v>
      </c>
      <c r="K27" s="3">
        <f t="shared" si="3"/>
        <v>51662</v>
      </c>
    </row>
    <row r="28" spans="1:11">
      <c r="A28" s="3">
        <v>40</v>
      </c>
      <c r="B28" s="3">
        <v>52.304484227461295</v>
      </c>
      <c r="C28" s="3">
        <f t="shared" si="1"/>
        <v>52304</v>
      </c>
      <c r="D28" s="17"/>
      <c r="E28" s="3">
        <v>40</v>
      </c>
      <c r="F28" s="4">
        <v>50.869621311735635</v>
      </c>
      <c r="G28" s="3">
        <f t="shared" si="2"/>
        <v>50870</v>
      </c>
      <c r="H28" s="17"/>
      <c r="I28" s="3">
        <v>40</v>
      </c>
      <c r="J28" s="3">
        <f t="shared" si="0"/>
        <v>51.587052769598465</v>
      </c>
      <c r="K28" s="3">
        <f t="shared" si="3"/>
        <v>51587</v>
      </c>
    </row>
    <row r="29" spans="1:11">
      <c r="A29" s="3">
        <v>37.5</v>
      </c>
      <c r="B29" s="3">
        <v>52.252480203014194</v>
      </c>
      <c r="C29" s="3">
        <f t="shared" si="1"/>
        <v>52252</v>
      </c>
      <c r="D29" s="17"/>
      <c r="E29" s="3">
        <v>37.5</v>
      </c>
      <c r="F29" s="4">
        <v>50.806681992428793</v>
      </c>
      <c r="G29" s="3">
        <f t="shared" si="2"/>
        <v>50807</v>
      </c>
      <c r="H29" s="17"/>
      <c r="I29" s="3">
        <v>37.5</v>
      </c>
      <c r="J29" s="3">
        <f t="shared" si="0"/>
        <v>51.52958109772149</v>
      </c>
      <c r="K29" s="3">
        <f t="shared" si="3"/>
        <v>51530</v>
      </c>
    </row>
    <row r="30" spans="1:11">
      <c r="A30" s="3">
        <v>35</v>
      </c>
      <c r="B30" s="3">
        <v>52.209913789567722</v>
      </c>
      <c r="C30" s="3">
        <f t="shared" si="1"/>
        <v>52210</v>
      </c>
      <c r="D30" s="17"/>
      <c r="E30" s="3">
        <v>35</v>
      </c>
      <c r="F30" s="4">
        <v>50.747530551710213</v>
      </c>
      <c r="G30" s="3">
        <f t="shared" si="2"/>
        <v>50748</v>
      </c>
      <c r="H30" s="17"/>
      <c r="I30" s="3">
        <v>35</v>
      </c>
      <c r="J30" s="3">
        <f t="shared" si="0"/>
        <v>51.478722170638967</v>
      </c>
      <c r="K30" s="3">
        <f t="shared" si="3"/>
        <v>51479</v>
      </c>
    </row>
    <row r="31" spans="1:11">
      <c r="A31" s="3">
        <v>32.5</v>
      </c>
      <c r="B31" s="3">
        <v>52.169674766142741</v>
      </c>
      <c r="C31" s="3">
        <f t="shared" si="1"/>
        <v>52170</v>
      </c>
      <c r="D31" s="17"/>
      <c r="E31" s="3">
        <v>32.5</v>
      </c>
      <c r="F31" s="4">
        <v>50.684048978772516</v>
      </c>
      <c r="G31" s="3">
        <f t="shared" si="2"/>
        <v>50684</v>
      </c>
      <c r="H31" s="17"/>
      <c r="I31" s="3">
        <v>32.5</v>
      </c>
      <c r="J31" s="3">
        <f t="shared" si="0"/>
        <v>51.426861872457629</v>
      </c>
      <c r="K31" s="3">
        <f t="shared" si="3"/>
        <v>51427</v>
      </c>
    </row>
    <row r="32" spans="1:11">
      <c r="A32" s="3">
        <v>30</v>
      </c>
      <c r="B32" s="3">
        <v>52.117343790708603</v>
      </c>
      <c r="C32" s="3">
        <f t="shared" si="1"/>
        <v>52117</v>
      </c>
      <c r="D32" s="17"/>
      <c r="E32" s="3">
        <v>30</v>
      </c>
      <c r="F32" s="4">
        <v>50.601955371246262</v>
      </c>
      <c r="G32" s="3">
        <f t="shared" si="2"/>
        <v>50602</v>
      </c>
      <c r="H32" s="17"/>
      <c r="I32" s="3">
        <v>30</v>
      </c>
      <c r="J32" s="3">
        <f t="shared" si="0"/>
        <v>51.359649580977432</v>
      </c>
      <c r="K32" s="3">
        <f t="shared" si="3"/>
        <v>51360</v>
      </c>
    </row>
    <row r="33" spans="1:11">
      <c r="A33" s="3">
        <v>27.5</v>
      </c>
      <c r="B33" s="3">
        <v>52.062912555309325</v>
      </c>
      <c r="C33" s="3">
        <f t="shared" si="1"/>
        <v>52063</v>
      </c>
      <c r="D33" s="17"/>
      <c r="E33" s="3">
        <v>27.5</v>
      </c>
      <c r="F33" s="4">
        <v>50.518656692186497</v>
      </c>
      <c r="G33" s="3">
        <f t="shared" si="2"/>
        <v>50519</v>
      </c>
      <c r="H33" s="17"/>
      <c r="I33" s="3">
        <v>27.5</v>
      </c>
      <c r="J33" s="3">
        <f t="shared" si="0"/>
        <v>51.290784623747911</v>
      </c>
      <c r="K33" s="3">
        <f t="shared" si="3"/>
        <v>51291</v>
      </c>
    </row>
    <row r="34" spans="1:11">
      <c r="A34" s="3">
        <v>25</v>
      </c>
      <c r="B34" s="3">
        <v>51.934462001598732</v>
      </c>
      <c r="C34" s="3">
        <f t="shared" si="1"/>
        <v>51934</v>
      </c>
      <c r="D34" s="17"/>
      <c r="E34" s="3">
        <v>25</v>
      </c>
      <c r="F34" s="4">
        <v>50.385905161853195</v>
      </c>
      <c r="G34" s="3">
        <f t="shared" si="2"/>
        <v>50386</v>
      </c>
      <c r="H34" s="17"/>
      <c r="I34" s="3">
        <v>25</v>
      </c>
      <c r="J34" s="3">
        <f t="shared" si="0"/>
        <v>51.16018358172596</v>
      </c>
      <c r="K34" s="3">
        <f t="shared" si="3"/>
        <v>51160</v>
      </c>
    </row>
    <row r="35" spans="1:11">
      <c r="A35" s="3">
        <v>22.5</v>
      </c>
      <c r="B35" s="3">
        <v>51.792058373553068</v>
      </c>
      <c r="C35" s="3">
        <f t="shared" si="1"/>
        <v>51792</v>
      </c>
      <c r="D35" s="17"/>
      <c r="E35" s="3">
        <v>22.5</v>
      </c>
      <c r="F35" s="4">
        <v>50.346046927859589</v>
      </c>
      <c r="G35" s="3">
        <f t="shared" si="2"/>
        <v>50346</v>
      </c>
      <c r="H35" s="17"/>
      <c r="I35" s="3">
        <v>22.5</v>
      </c>
      <c r="J35" s="3">
        <f t="shared" si="0"/>
        <v>51.069052650706325</v>
      </c>
      <c r="K35" s="3">
        <f t="shared" si="3"/>
        <v>51069</v>
      </c>
    </row>
    <row r="36" spans="1:11">
      <c r="A36" s="3">
        <v>20</v>
      </c>
      <c r="B36" s="3">
        <v>51.219985977892186</v>
      </c>
      <c r="C36" s="3">
        <f t="shared" si="1"/>
        <v>51220</v>
      </c>
      <c r="D36" s="17"/>
      <c r="E36" s="3">
        <v>20</v>
      </c>
      <c r="F36" s="4">
        <v>50.108212510416656</v>
      </c>
      <c r="G36" s="3">
        <f t="shared" si="2"/>
        <v>50108</v>
      </c>
      <c r="H36" s="17"/>
      <c r="I36" s="3">
        <v>20</v>
      </c>
      <c r="J36" s="3">
        <f t="shared" si="0"/>
        <v>50.664099244154421</v>
      </c>
      <c r="K36" s="3">
        <f t="shared" si="3"/>
        <v>50664</v>
      </c>
    </row>
    <row r="37" spans="1:11">
      <c r="A37" s="3">
        <v>17.5</v>
      </c>
      <c r="B37" s="3">
        <v>50.361931714318331</v>
      </c>
      <c r="C37" s="3">
        <f t="shared" si="1"/>
        <v>50362</v>
      </c>
      <c r="D37" s="17"/>
      <c r="E37" s="3">
        <v>17.5</v>
      </c>
      <c r="F37" s="4">
        <v>49.609648874532489</v>
      </c>
      <c r="G37" s="3">
        <f t="shared" si="2"/>
        <v>49610</v>
      </c>
      <c r="H37" s="17"/>
      <c r="I37" s="3">
        <v>17.5</v>
      </c>
      <c r="J37" s="3">
        <f t="shared" si="0"/>
        <v>49.985790294425414</v>
      </c>
      <c r="K37" s="3">
        <f t="shared" si="3"/>
        <v>49986</v>
      </c>
    </row>
    <row r="38" spans="1:11">
      <c r="A38" s="3">
        <v>15</v>
      </c>
      <c r="B38" s="3">
        <v>49.354078023870443</v>
      </c>
      <c r="C38" s="3">
        <f t="shared" si="1"/>
        <v>49354</v>
      </c>
      <c r="D38" s="17"/>
      <c r="E38" s="3">
        <v>15</v>
      </c>
      <c r="F38" s="4">
        <v>48.623354992079577</v>
      </c>
      <c r="G38" s="3">
        <f t="shared" si="2"/>
        <v>48623</v>
      </c>
      <c r="H38" s="17"/>
      <c r="I38" s="3">
        <v>15</v>
      </c>
      <c r="J38" s="3">
        <f t="shared" si="0"/>
        <v>48.988716507975013</v>
      </c>
      <c r="K38" s="3">
        <f t="shared" si="3"/>
        <v>48989</v>
      </c>
    </row>
    <row r="39" spans="1:11">
      <c r="A39" s="3">
        <v>12.5</v>
      </c>
      <c r="B39" s="3">
        <v>48.916579420634903</v>
      </c>
      <c r="C39" s="3">
        <f t="shared" si="1"/>
        <v>48917</v>
      </c>
      <c r="D39" s="17"/>
      <c r="E39" s="3">
        <v>12.5</v>
      </c>
      <c r="F39" s="4">
        <v>48.066964432773098</v>
      </c>
      <c r="G39" s="3">
        <f t="shared" si="2"/>
        <v>48067</v>
      </c>
      <c r="H39" s="17"/>
      <c r="I39" s="3">
        <v>12.5</v>
      </c>
      <c r="J39" s="3">
        <f t="shared" si="0"/>
        <v>48.491771926704004</v>
      </c>
      <c r="K39" s="3">
        <f t="shared" si="3"/>
        <v>48492</v>
      </c>
    </row>
    <row r="40" spans="1:11">
      <c r="A40" s="3">
        <v>10</v>
      </c>
      <c r="B40" s="3">
        <v>48.421096302898832</v>
      </c>
      <c r="C40" s="3">
        <f t="shared" si="1"/>
        <v>48421</v>
      </c>
      <c r="D40" s="17"/>
      <c r="E40" s="3">
        <v>10</v>
      </c>
      <c r="F40" s="4">
        <v>47.485221133608079</v>
      </c>
      <c r="G40" s="3">
        <f t="shared" si="2"/>
        <v>47485</v>
      </c>
      <c r="H40" s="17"/>
      <c r="I40" s="3">
        <v>10</v>
      </c>
      <c r="J40" s="3">
        <f t="shared" si="0"/>
        <v>47.953158718253455</v>
      </c>
      <c r="K40" s="3">
        <f t="shared" si="3"/>
        <v>47953</v>
      </c>
    </row>
    <row r="41" spans="1:11">
      <c r="A41" s="3">
        <v>7.5</v>
      </c>
      <c r="B41" s="3">
        <v>48.125559247121814</v>
      </c>
      <c r="C41" s="3">
        <f t="shared" si="1"/>
        <v>48126</v>
      </c>
      <c r="D41" s="17"/>
      <c r="E41" s="3">
        <v>7.5</v>
      </c>
      <c r="F41" s="4">
        <v>47.106602684032353</v>
      </c>
      <c r="G41" s="3">
        <f t="shared" si="2"/>
        <v>47107</v>
      </c>
      <c r="H41" s="17"/>
      <c r="I41" s="3">
        <v>7.5</v>
      </c>
      <c r="J41" s="3">
        <f t="shared" si="0"/>
        <v>47.616080965577083</v>
      </c>
      <c r="K41" s="3">
        <f t="shared" si="3"/>
        <v>47616</v>
      </c>
    </row>
    <row r="42" spans="1:11">
      <c r="A42" s="3">
        <v>5</v>
      </c>
      <c r="B42" s="3">
        <v>47.448547557786995</v>
      </c>
      <c r="C42" s="3">
        <f t="shared" si="1"/>
        <v>47449</v>
      </c>
      <c r="D42" s="17"/>
      <c r="E42" s="3">
        <v>5</v>
      </c>
      <c r="F42" s="4">
        <v>46.24788855419083</v>
      </c>
      <c r="G42" s="3">
        <f t="shared" si="2"/>
        <v>46248</v>
      </c>
      <c r="H42" s="17"/>
      <c r="I42" s="3">
        <v>5</v>
      </c>
      <c r="J42" s="3">
        <f t="shared" si="0"/>
        <v>46.848218055988909</v>
      </c>
      <c r="K42" s="3">
        <f t="shared" si="3"/>
        <v>46848</v>
      </c>
    </row>
    <row r="43" spans="1:11">
      <c r="A43" s="3">
        <v>2.5</v>
      </c>
      <c r="B43" s="3">
        <v>46.612501909684489</v>
      </c>
      <c r="C43" s="3">
        <f t="shared" si="1"/>
        <v>46613</v>
      </c>
      <c r="D43" s="17"/>
      <c r="E43" s="3">
        <v>2.5</v>
      </c>
      <c r="F43" s="4">
        <v>45.243952977353302</v>
      </c>
      <c r="G43" s="3">
        <f t="shared" si="2"/>
        <v>45244</v>
      </c>
      <c r="H43" s="17"/>
      <c r="I43" s="3">
        <v>2.5</v>
      </c>
      <c r="J43" s="3">
        <f t="shared" si="0"/>
        <v>45.928227443518892</v>
      </c>
      <c r="K43" s="3">
        <f t="shared" si="3"/>
        <v>45928</v>
      </c>
    </row>
    <row r="44" spans="1:11">
      <c r="A44" s="3">
        <v>0</v>
      </c>
      <c r="B44" s="3">
        <v>39</v>
      </c>
      <c r="C44" s="3">
        <f t="shared" si="1"/>
        <v>39000</v>
      </c>
      <c r="D44" s="17"/>
      <c r="E44" s="3">
        <v>0</v>
      </c>
      <c r="F44" s="3">
        <v>39</v>
      </c>
      <c r="G44" s="3">
        <f t="shared" si="2"/>
        <v>39000</v>
      </c>
      <c r="H44" s="17"/>
      <c r="I44" s="3">
        <v>0</v>
      </c>
      <c r="J44" s="3">
        <f t="shared" si="0"/>
        <v>39</v>
      </c>
      <c r="K44" s="3">
        <f t="shared" si="3"/>
        <v>39000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圖表</vt:lpstr>
      </vt:variant>
      <vt:variant>
        <vt:i4>3</vt:i4>
      </vt:variant>
    </vt:vector>
  </HeadingPairs>
  <TitlesOfParts>
    <vt:vector size="14" baseType="lpstr">
      <vt:lpstr>Sheet3</vt:lpstr>
      <vt:lpstr>26F-OCV</vt:lpstr>
      <vt:lpstr>Dsg--5℃</vt:lpstr>
      <vt:lpstr>Dsg-5℃</vt:lpstr>
      <vt:lpstr>Dsg-15℃</vt:lpstr>
      <vt:lpstr>Dsg-25℃</vt:lpstr>
      <vt:lpstr>Chg-5P-26F</vt:lpstr>
      <vt:lpstr>Chg-4P-26F</vt:lpstr>
      <vt:lpstr>Chg-3P-26F</vt:lpstr>
      <vt:lpstr>Sheet1</vt:lpstr>
      <vt:lpstr>Sheet2</vt:lpstr>
      <vt:lpstr>Variable T - 9A</vt:lpstr>
      <vt:lpstr>Variable I - 5'C</vt:lpstr>
      <vt:lpstr>Variable I - 25'C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george.chen</dc:creator>
  <cp:lastModifiedBy>Hsinmo.Lin(林欣模)</cp:lastModifiedBy>
  <dcterms:created xsi:type="dcterms:W3CDTF">2012-10-09T03:18:54Z</dcterms:created>
  <dcterms:modified xsi:type="dcterms:W3CDTF">2014-01-17T12:30:49Z</dcterms:modified>
</cp:coreProperties>
</file>