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nsdonosol/Downloads/"/>
    </mc:Choice>
  </mc:AlternateContent>
  <xr:revisionPtr revIDLastSave="0" documentId="13_ncr:1_{162373B0-335F-4B4B-A235-028260236BE1}" xr6:coauthVersionLast="47" xr6:coauthVersionMax="47" xr10:uidLastSave="{00000000-0000-0000-0000-000000000000}"/>
  <bookViews>
    <workbookView xWindow="0" yWindow="500" windowWidth="28320" windowHeight="17500" xr2:uid="{00000000-000D-0000-FFFF-FFFF00000000}"/>
  </bookViews>
  <sheets>
    <sheet name="BacklogProduit" sheetId="1" r:id="rId1"/>
    <sheet name="SeguimientoAvance" sheetId="6" r:id="rId2"/>
    <sheet name="Listas" sheetId="5" r:id="rId3"/>
  </sheets>
  <definedNames>
    <definedName name="_xlnm.Print_Area" localSheetId="0">BacklogProduit!$A$1:$N$13</definedName>
    <definedName name="_xlnm.Print_Area" localSheetId="1">SeguimientoAvance!$A$1:$I$57</definedName>
  </definedNames>
  <calcPr calcId="191029" calcMode="manual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6" l="1"/>
  <c r="I6" i="6"/>
  <c r="D7" i="6"/>
  <c r="I7" i="6"/>
  <c r="G6" i="6"/>
  <c r="H7" i="6"/>
  <c r="H6" i="6"/>
  <c r="G7" i="6"/>
  <c r="F6" i="6"/>
  <c r="F7" i="6"/>
  <c r="C7" i="6"/>
  <c r="C6" i="6"/>
  <c r="E6" i="6"/>
  <c r="E7" i="6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carmina.pages</author>
  </authors>
  <commentList>
    <comment ref="C5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Puede establecerse una fórmula de cálculo con parámetros (ranking de los usuarios, complejidad, riesgo, valor de negocio,…) o un rango, por ejemplo de 1 a 5
</t>
        </r>
      </text>
    </comment>
    <comment ref="D5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Agrupación de las user stories en temas, en proyectos muy sencillos puede haber una sola épica (proyecto)
</t>
        </r>
      </text>
    </comment>
    <comment ref="J5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un método es dar una valor de 100 a todo el proyecto y distribuir ese valor entre las US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carmina.pages</author>
  </authors>
  <commentList>
    <comment ref="C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Suma de las estimaciones de las US del sprint backlog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Suma de las estimaciones de las US del sprint backlog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Suma del valor de negocio de las US del sprint backlog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Suma del valor de negocio de las US del sprint backlog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5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Suma de las estimaciones de las US del sprint backlog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<sst xmlns="http://schemas.openxmlformats.org/spreadsheetml/2006/main" count="87" uniqueCount="68">
  <si>
    <t>Sprint</t>
  </si>
  <si>
    <t>Backlog Produit</t>
  </si>
  <si>
    <t>IdStory</t>
  </si>
  <si>
    <t>Total SP</t>
  </si>
  <si>
    <t>To Do</t>
  </si>
  <si>
    <t>Release</t>
  </si>
  <si>
    <t>User Story</t>
  </si>
  <si>
    <t>Release1</t>
  </si>
  <si>
    <t>Release2</t>
  </si>
  <si>
    <t>Release3</t>
  </si>
  <si>
    <t>Score priorización</t>
  </si>
  <si>
    <t>Criterios de validación</t>
  </si>
  <si>
    <t>Estimación esfuerzo (SP)</t>
  </si>
  <si>
    <t>Estado</t>
  </si>
  <si>
    <t>Comentario</t>
  </si>
  <si>
    <t>Proyecto</t>
  </si>
  <si>
    <t>Fecha última mod</t>
  </si>
  <si>
    <t>Velocidad sprint</t>
  </si>
  <si>
    <t>Seguimiento avance</t>
  </si>
  <si>
    <t>Idéal</t>
  </si>
  <si>
    <t>Epica</t>
  </si>
  <si>
    <t>Aficionado</t>
  </si>
  <si>
    <t>Equipo</t>
  </si>
  <si>
    <t>En tanto que…       (rol)</t>
  </si>
  <si>
    <t>…quiero…                  (acción)</t>
  </si>
  <si>
    <t>…para                   (beneficio)</t>
  </si>
  <si>
    <t>Valor negocio</t>
  </si>
  <si>
    <t>In Progress</t>
  </si>
  <si>
    <t>Done</t>
  </si>
  <si>
    <t>Acumulado valor negocio obtenido</t>
  </si>
  <si>
    <t>Acumulado valor negocio objetivo</t>
  </si>
  <si>
    <t>Backlog del sprint</t>
  </si>
  <si>
    <t xml:space="preserve">Velocidad del equipo </t>
  </si>
  <si>
    <t>Done del sprint</t>
  </si>
  <si>
    <t>Acumulado Done del sprint</t>
  </si>
  <si>
    <t>Votación al Piloto del Día</t>
  </si>
  <si>
    <t>Interfaz Usuario</t>
  </si>
  <si>
    <t>Votacion</t>
  </si>
  <si>
    <t>Resultados</t>
  </si>
  <si>
    <t>un diseño atractivo e intuitiva.</t>
  </si>
  <si>
    <t>para que me sea facil de usar</t>
  </si>
  <si>
    <t>la interfaz esta distribuida de forma correcta, aprovechando el total d la pantalla</t>
  </si>
  <si>
    <t>para que se identifique el estado de la votacion</t>
  </si>
  <si>
    <t>identificar facilmente la cantidad de votos de cada piloto</t>
  </si>
  <si>
    <t>que el votante se registre con conrreo electronico</t>
  </si>
  <si>
    <t>a fin de validar que los votos son reales</t>
  </si>
  <si>
    <t>se identifica de forma correctamente los usuarios con el correo electronico</t>
  </si>
  <si>
    <t>quiero que solo se admita un voto por usuario</t>
  </si>
  <si>
    <t xml:space="preserve">para que no presente la opcio de fraude donde una sola persona realzia varios votos o se automatiza mediante un bot la votacion </t>
  </si>
  <si>
    <t>se limita el voto a uno por  correo electronico con domicio valido</t>
  </si>
  <si>
    <t>1.1</t>
  </si>
  <si>
    <t>1.1.1</t>
  </si>
  <si>
    <t>1.1.2</t>
  </si>
  <si>
    <t xml:space="preserve">Cabecera: donde estara un banner con. La informacion de la carrera + el tiempo que queda para finalizar la votacion
</t>
  </si>
  <si>
    <t xml:space="preserve">body: se dividira en tres columnas donde se visualizara la foto del piloto y la cantidad de votos totales que tiene
</t>
  </si>
  <si>
    <t xml:space="preserve">quiero poder tener la informacion de tiempo restante de votacion, pilotos y sus respectivos resultados
</t>
  </si>
  <si>
    <t>para saber cuanto tiempo queda pora votar</t>
  </si>
  <si>
    <t>visualizar de forma clara un contador de tiempo restante para finalizar la votacion</t>
  </si>
  <si>
    <t>visualizar la cantidad de pilotos de forma ordenada asociando nombre con foto</t>
  </si>
  <si>
    <t>visualizacion de la informacion en las tareas de forma renderizada con las mismas dimensiones (auto ajustables)</t>
  </si>
  <si>
    <t>tener control de la spersonas que votan</t>
  </si>
  <si>
    <t xml:space="preserve">Pie: aca se encontrara la informacion de registro votacion con los iguintes camnpos:
correo
selector de pilototo (nombre del piloto en forma de lista)
boton de enviar votacion
</t>
  </si>
  <si>
    <t>1.1.3</t>
  </si>
  <si>
    <t>2.1</t>
  </si>
  <si>
    <t>2.2</t>
  </si>
  <si>
    <t xml:space="preserve">como equipo queeremos un sistema de votacion
</t>
  </si>
  <si>
    <t>que se impida cualquier posible fraude</t>
  </si>
  <si>
    <t>que el sistema impida cualquier fraude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</si>
</sst>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2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499984740745262"/>
      <name val="Arial"/>
      <family val="2"/>
    </font>
    <font>
      <b/>
      <sz val="20"/>
      <color theme="4" tint="0.39997558519241921"/>
      <name val="Calibri"/>
      <family val="2"/>
      <scheme val="minor"/>
    </font>
    <font>
      <b/>
      <sz val="12"/>
      <color theme="4" tint="0.3999755851924192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1"/>
      <name val="Trebuchet MS"/>
      <family val="2"/>
    </font>
    <font>
      <sz val="9"/>
      <color theme="1" tint="0.34998626667073579"/>
      <name val="Trebuchet MS"/>
      <family val="2"/>
    </font>
    <font>
      <b/>
      <sz val="9"/>
      <color theme="0"/>
      <name val="Trebuchet MS"/>
      <family val="2"/>
    </font>
    <font>
      <b/>
      <sz val="9"/>
      <color theme="1"/>
      <name val="Trebuchet MS"/>
      <family val="2"/>
    </font>
    <font>
      <b/>
      <sz val="9"/>
      <color theme="3"/>
      <name val="Trebuchet MS"/>
      <family val="2"/>
    </font>
    <font>
      <sz val="9"/>
      <color theme="3"/>
      <name val="Trebuchet MS"/>
      <family val="2"/>
    </font>
    <font>
      <b/>
      <sz val="9"/>
      <color theme="4" tint="0.39997558519241921"/>
      <name val="Trebuchet MS"/>
      <family val="2"/>
    </font>
    <font>
      <sz val="9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0.59996337778862885"/>
      </left>
      <right/>
      <top/>
      <bottom/>
      <diagonal/>
    </border>
    <border>
      <left/>
      <right style="thin">
        <color theme="3" tint="0.59996337778862885"/>
      </right>
      <top/>
      <bottom/>
      <diagonal/>
    </border>
  </borders>
  <cellStyleXfs count="1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5" fillId="0" borderId="0" xfId="0" applyFont="1"/>
    <xf numFmtId="0" fontId="7" fillId="0" borderId="0" xfId="0" applyFont="1"/>
    <xf numFmtId="0" fontId="1" fillId="2" borderId="0" xfId="0" applyFont="1" applyFill="1" applyAlignment="1">
      <alignment horizontal="left" vertical="center" wrapText="1"/>
    </xf>
    <xf numFmtId="0" fontId="9" fillId="2" borderId="0" xfId="0" applyFont="1" applyFill="1" applyAlignment="1">
      <alignment horizontal="right" vertical="center" wrapText="1"/>
    </xf>
    <xf numFmtId="0" fontId="4" fillId="2" borderId="0" xfId="0" applyFont="1" applyFill="1"/>
    <xf numFmtId="0" fontId="5" fillId="2" borderId="0" xfId="0" applyFont="1" applyFill="1"/>
    <xf numFmtId="0" fontId="7" fillId="2" borderId="0" xfId="0" applyFont="1" applyFill="1"/>
    <xf numFmtId="0" fontId="5" fillId="0" borderId="2" xfId="0" applyFont="1" applyBorder="1"/>
    <xf numFmtId="0" fontId="6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left" wrapText="1"/>
    </xf>
    <xf numFmtId="1" fontId="5" fillId="0" borderId="0" xfId="0" applyNumberFormat="1" applyFont="1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/>
    </xf>
    <xf numFmtId="0" fontId="8" fillId="2" borderId="0" xfId="0" applyFont="1" applyFill="1" applyAlignment="1">
      <alignment horizontal="left" vertical="center" wrapText="1"/>
    </xf>
    <xf numFmtId="0" fontId="9" fillId="2" borderId="0" xfId="0" applyFont="1" applyFill="1" applyAlignment="1">
      <alignment horizontal="right" wrapText="1"/>
    </xf>
    <xf numFmtId="0" fontId="12" fillId="2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quotePrefix="1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6" fillId="2" borderId="0" xfId="0" applyFont="1" applyFill="1" applyAlignment="1">
      <alignment horizontal="center" vertical="center" wrapText="1"/>
    </xf>
    <xf numFmtId="0" fontId="17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0" fontId="18" fillId="2" borderId="0" xfId="0" applyFont="1" applyFill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14" fontId="12" fillId="2" borderId="0" xfId="0" applyNumberFormat="1" applyFont="1" applyFill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</cellXfs>
  <cellStyles count="14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Normal" xfId="0" builtinId="0"/>
  </cellStyles>
  <dxfs count="37"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 val="0"/>
        <outline val="0"/>
        <shadow val="0"/>
        <u val="none"/>
        <vertAlign val="baseline"/>
        <sz val="9"/>
        <color theme="1"/>
        <name val="Trebuchet MS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Trebuchet MS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rebuchet MS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rebuchet MS"/>
        <family val="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family val="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family val="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rebuchet MS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rebuchet MS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rebuchet MS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rebuchet MS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36"/>
      <tableStyleElement type="headerRow" dxfId="3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600" b="1">
                <a:solidFill>
                  <a:schemeClr val="bg1">
                    <a:lumMod val="50000"/>
                  </a:schemeClr>
                </a:solidFill>
              </a:rPr>
              <a:t>Burndown Proyecto</a:t>
            </a:r>
          </a:p>
        </c:rich>
      </c:tx>
      <c:layout>
        <c:manualLayout>
          <c:xMode val="edge"/>
          <c:yMode val="edge"/>
          <c:x val="0.44495797169755336"/>
          <c:y val="1.57418319724292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SeguimientoAvance!$C$5</c:f>
              <c:strCache>
                <c:ptCount val="1"/>
                <c:pt idx="0">
                  <c:v>Backlog del sprint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SeguimientoAvance!$B$6:$B$7</c:f>
              <c:numCache>
                <c:formatCode>General</c:formatCode>
                <c:ptCount val="2"/>
              </c:numCache>
            </c:numRef>
          </c:cat>
          <c:val>
            <c:numRef>
              <c:f>SeguimientoAvance!$C$6:$C$7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72-457A-AFE3-221DFDADADCC}"/>
            </c:ext>
          </c:extLst>
        </c:ser>
        <c:ser>
          <c:idx val="2"/>
          <c:order val="1"/>
          <c:tx>
            <c:strRef>
              <c:f>SeguimientoAvance!$D$5</c:f>
              <c:strCache>
                <c:ptCount val="1"/>
                <c:pt idx="0">
                  <c:v>Done del sprint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3"/>
              </a:solidFill>
              <a:ln w="63500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6172-457A-AFE3-221DFDADADCC}"/>
              </c:ext>
            </c:extLst>
          </c:dPt>
          <c:cat>
            <c:numRef>
              <c:f>SeguimientoAvance!$B$6:$B$9</c:f>
              <c:numCache>
                <c:formatCode>General</c:formatCode>
                <c:ptCount val="4"/>
              </c:numCache>
            </c:numRef>
          </c:cat>
          <c:val>
            <c:numRef>
              <c:f>SeguimientoAvance!$D$6:$D$7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72-457A-AFE3-221DFDADA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2148152"/>
        <c:axId val="322148544"/>
      </c:barChart>
      <c:lineChart>
        <c:grouping val="standard"/>
        <c:varyColors val="0"/>
        <c:ser>
          <c:idx val="6"/>
          <c:order val="4"/>
          <c:tx>
            <c:strRef>
              <c:f>SeguimientoAvance!$H$5</c:f>
              <c:strCache>
                <c:ptCount val="1"/>
                <c:pt idx="0">
                  <c:v>Idéal</c:v>
                </c:pt>
              </c:strCache>
            </c:strRef>
          </c:tx>
          <c:spPr>
            <a:ln w="635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SeguimientoAvance!$B$6:$B$9</c:f>
              <c:numCache>
                <c:formatCode>General</c:formatCode>
                <c:ptCount val="4"/>
              </c:numCache>
            </c:numRef>
          </c:cat>
          <c:val>
            <c:numRef>
              <c:f>SeguimientoAvance!$H$6:$H$7</c:f>
              <c:numCache>
                <c:formatCode>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72-457A-AFE3-221DFDADADCC}"/>
            </c:ext>
          </c:extLst>
        </c:ser>
        <c:ser>
          <c:idx val="0"/>
          <c:order val="5"/>
          <c:tx>
            <c:v>Product Backlog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(BacklogProduit!$C$2,BacklogProduit!$C$2)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72-457A-AFE3-221DFDADADCC}"/>
            </c:ext>
          </c:extLst>
        </c:ser>
        <c:ser>
          <c:idx val="5"/>
          <c:order val="6"/>
          <c:tx>
            <c:strRef>
              <c:f>SeguimientoAvance!$I$5</c:f>
              <c:strCache>
                <c:ptCount val="1"/>
                <c:pt idx="0">
                  <c:v>Acumulado Done del sprint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SeguimientoAvance!$I$6:$I$7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72-457A-AFE3-221DFDADA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148152"/>
        <c:axId val="322148544"/>
        <c:extLst>
          <c:ext xmlns:c15="http://schemas.microsoft.com/office/drawing/2012/chart" uri="{02D57815-91ED-43cb-92C2-25804820EDAC}">
            <c15:filteredLineSeries>
              <c15:ser>
                <c:idx val="3"/>
                <c:order val="2"/>
                <c:tx>
                  <c:strRef>
                    <c:extLst>
                      <c:ext uri="{02D57815-91ED-43cb-92C2-25804820EDAC}">
                        <c15:formulaRef>
                          <c15:sqref>SeguimientoAvance!$F$5</c15:sqref>
                        </c15:formulaRef>
                      </c:ext>
                    </c:extLst>
                    <c:strCache>
                      <c:ptCount val="1"/>
                      <c:pt idx="0">
                        <c:v>Acumulado valor negocio obtenido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SeguimientoAvance!$B$6:$B$9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SeguimientoAvance!$F$6:$F$9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6172-457A-AFE3-221DFDADADCC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SeguimientoAvance!$G$5</c15:sqref>
                        </c15:formulaRef>
                      </c:ext>
                    </c:extLst>
                    <c:strCache>
                      <c:ptCount val="1"/>
                      <c:pt idx="0">
                        <c:v>Velocidad sprint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Pt>
                  <c:idx val="1"/>
                  <c:marker>
                    <c:symbol val="none"/>
                  </c:marker>
                  <c:bubble3D val="0"/>
                  <c:spPr>
                    <a:ln w="63500" cap="rnd">
                      <a:solidFill>
                        <a:schemeClr val="accent5"/>
                      </a:solidFill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9-6172-457A-AFE3-221DFDADADCC}"/>
                    </c:ext>
                  </c:extLst>
                </c:dPt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SeguimientoAvance!$B$6:$B$9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SeguimientoAvance!$G$6:$G$7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172-457A-AFE3-221DFDADADCC}"/>
                  </c:ext>
                </c:extLst>
              </c15:ser>
            </c15:filteredLineSeries>
          </c:ext>
        </c:extLst>
      </c:lineChart>
      <c:catAx>
        <c:axId val="322148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2148544"/>
        <c:crosses val="autoZero"/>
        <c:auto val="1"/>
        <c:lblAlgn val="ctr"/>
        <c:lblOffset val="100"/>
        <c:noMultiLvlLbl val="0"/>
      </c:catAx>
      <c:valAx>
        <c:axId val="322148544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214815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0"/>
  </c:chart>
  <c:spPr>
    <a:solidFill>
      <a:schemeClr val="tx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600" b="1">
                <a:solidFill>
                  <a:schemeClr val="bg1">
                    <a:lumMod val="50000"/>
                  </a:schemeClr>
                </a:solidFill>
              </a:rPr>
              <a:t>Burnup</a:t>
            </a:r>
            <a:r>
              <a:rPr lang="fr-FR" sz="1600" b="1" baseline="0">
                <a:solidFill>
                  <a:schemeClr val="bg1">
                    <a:lumMod val="50000"/>
                  </a:schemeClr>
                </a:solidFill>
              </a:rPr>
              <a:t> valor negocio </a:t>
            </a:r>
            <a:r>
              <a:rPr lang="fr-FR" sz="1600" b="1">
                <a:solidFill>
                  <a:schemeClr val="bg1">
                    <a:lumMod val="50000"/>
                  </a:schemeClr>
                </a:solidFill>
              </a:rPr>
              <a:t>Proyecto</a:t>
            </a:r>
          </a:p>
        </c:rich>
      </c:tx>
      <c:layout>
        <c:manualLayout>
          <c:xMode val="edge"/>
          <c:yMode val="edge"/>
          <c:x val="0.32419700018887215"/>
          <c:y val="1.57417636228307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2"/>
          <c:tx>
            <c:strRef>
              <c:f>SeguimientoAvance!$E$5</c:f>
              <c:strCache>
                <c:ptCount val="1"/>
                <c:pt idx="0">
                  <c:v>Acumulado valor negocio objetivo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SeguimientoAvance!$B$6:$B$7</c:f>
              <c:numCache>
                <c:formatCode>General</c:formatCode>
                <c:ptCount val="2"/>
              </c:numCache>
            </c:numRef>
          </c:cat>
          <c:val>
            <c:numRef>
              <c:f>SeguimientoAvance!$E$6:$E$7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CD-4E08-8A82-DD906793B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1740824"/>
        <c:axId val="471743176"/>
        <c:extLst>
          <c:ext xmlns:c15="http://schemas.microsoft.com/office/drawing/2012/chart" uri="{02D57815-91ED-43cb-92C2-25804820EDAC}">
            <c15:filteredBa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SeguimientoAvance!$D$5</c15:sqref>
                        </c15:formulaRef>
                      </c:ext>
                    </c:extLst>
                    <c:strCache>
                      <c:ptCount val="1"/>
                      <c:pt idx="0">
                        <c:v>Done del sprint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SeguimientoAvance!$B$6:$B$7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SeguimientoAvance!$D$6:$D$7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BACD-4E08-8A82-DD906793B67E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strRef>
              <c:f>SeguimientoAvance!$F$5</c:f>
              <c:strCache>
                <c:ptCount val="1"/>
                <c:pt idx="0">
                  <c:v>Acumulado valor negocio obtenido</c:v>
                </c:pt>
              </c:strCache>
            </c:strRef>
          </c:tx>
          <c:spPr>
            <a:ln w="63500" cap="rnd">
              <a:solidFill>
                <a:schemeClr val="accent4"/>
              </a:solidFill>
              <a:round/>
            </a:ln>
            <a:effectLst>
              <a:outerShdw blurRad="50800" dist="50800" dir="5400000" sx="11000" sy="11000" algn="ctr" rotWithShape="0">
                <a:srgbClr val="000000">
                  <a:alpha val="43137"/>
                </a:srgbClr>
              </a:outerShdw>
            </a:effectLst>
          </c:spPr>
          <c:marker>
            <c:symbol val="none"/>
          </c:marker>
          <c:cat>
            <c:numRef>
              <c:f>SeguimientoAvance!$B$6:$B$7</c:f>
              <c:numCache>
                <c:formatCode>General</c:formatCode>
                <c:ptCount val="2"/>
              </c:numCache>
            </c:numRef>
          </c:cat>
          <c:val>
            <c:numRef>
              <c:f>SeguimientoAvance!$F$6:$F$7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CD-4E08-8A82-DD906793B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740824"/>
        <c:axId val="471743176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SeguimientoAvance!$C$5</c15:sqref>
                        </c15:formulaRef>
                      </c:ext>
                    </c:extLst>
                    <c:strCache>
                      <c:ptCount val="1"/>
                      <c:pt idx="0">
                        <c:v>Backlog del sprint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SeguimientoAvance!$B$6:$B$7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SeguimientoAvance!$C$6:$C$7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ACD-4E08-8A82-DD906793B67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SeguimientoAvance!$G$5</c15:sqref>
                        </c15:formulaRef>
                      </c:ext>
                    </c:extLst>
                    <c:strCache>
                      <c:ptCount val="1"/>
                      <c:pt idx="0">
                        <c:v>Velocidad sprint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SeguimientoAvance!$B$6:$B$7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SeguimientoAvance!$G$6:$G$7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ACD-4E08-8A82-DD906793B67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SeguimientoAvance!$H$5</c15:sqref>
                        </c15:formulaRef>
                      </c:ext>
                    </c:extLst>
                    <c:strCache>
                      <c:ptCount val="1"/>
                      <c:pt idx="0">
                        <c:v>Idéal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SeguimientoAvance!$B$6:$B$7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SeguimientoAvance!$H$6:$H$7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ACD-4E08-8A82-DD906793B67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SeguimientoAvance!$I$5</c15:sqref>
                        </c15:formulaRef>
                      </c:ext>
                    </c:extLst>
                    <c:strCache>
                      <c:ptCount val="1"/>
                      <c:pt idx="0">
                        <c:v>Acumulado Done del sprint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SeguimientoAvance!$B$6:$B$7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SeguimientoAvance!$I$6:$I$7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ACD-4E08-8A82-DD906793B67E}"/>
                  </c:ext>
                </c:extLst>
              </c15:ser>
            </c15:filteredLineSeries>
          </c:ext>
        </c:extLst>
      </c:lineChart>
      <c:catAx>
        <c:axId val="471740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1743176"/>
        <c:crosses val="autoZero"/>
        <c:auto val="1"/>
        <c:lblAlgn val="ctr"/>
        <c:lblOffset val="100"/>
        <c:noMultiLvlLbl val="0"/>
      </c:catAx>
      <c:valAx>
        <c:axId val="471743176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1740824"/>
        <c:crosses val="autoZero"/>
        <c:crossBetween val="between"/>
        <c:majorUnit val="10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0"/>
  </c:chart>
  <c:spPr>
    <a:solidFill>
      <a:schemeClr val="tx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8</xdr:row>
      <xdr:rowOff>142876</xdr:rowOff>
    </xdr:from>
    <xdr:to>
      <xdr:col>8</xdr:col>
      <xdr:colOff>723900</xdr:colOff>
      <xdr:row>26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</xdr:colOff>
      <xdr:row>28</xdr:row>
      <xdr:rowOff>148590</xdr:rowOff>
    </xdr:from>
    <xdr:to>
      <xdr:col>8</xdr:col>
      <xdr:colOff>702945</xdr:colOff>
      <xdr:row>56</xdr:row>
      <xdr:rowOff>81915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5:N51" totalsRowShown="0" headerRowDxfId="11" dataDxfId="10">
  <autoFilter ref="B5:N51" xr:uid="{00000000-0009-0000-0100-000001000000}"/>
  <sortState xmlns:xlrd2="http://schemas.microsoft.com/office/spreadsheetml/2017/richdata2" ref="B6:O51">
    <sortCondition ref="L5:L51"/>
  </sortState>
  <tableColumns count="13">
    <tableColumn id="1" xr3:uid="{00000000-0010-0000-0000-000001000000}" name="IdStory" dataDxfId="24"/>
    <tableColumn id="8" xr3:uid="{00000000-0010-0000-0000-000008000000}" name="Score priorización" dataDxfId="23"/>
    <tableColumn id="2" xr3:uid="{00000000-0010-0000-0000-000002000000}" name="Epica" dataDxfId="22"/>
    <tableColumn id="10" xr3:uid="{00000000-0010-0000-0000-00000A000000}" name="En tanto que…       (rol)" dataDxfId="21"/>
    <tableColumn id="11" xr3:uid="{00000000-0010-0000-0000-00000B000000}" name="…quiero…                  (acción)" dataDxfId="20"/>
    <tableColumn id="3" xr3:uid="{00000000-0010-0000-0000-000003000000}" name="…para                   (beneficio)" dataDxfId="19"/>
    <tableColumn id="6" xr3:uid="{00000000-0010-0000-0000-000006000000}" name="Criterios de validación" dataDxfId="18"/>
    <tableColumn id="4" xr3:uid="{00000000-0010-0000-0000-000004000000}" name="Estimación esfuerzo (SP)" dataDxfId="17"/>
    <tableColumn id="9" xr3:uid="{00000000-0010-0000-0000-000009000000}" name="Valor negocio" dataDxfId="16"/>
    <tableColumn id="13" xr3:uid="{00000000-0010-0000-0000-00000D000000}" name="Release" dataDxfId="15"/>
    <tableColumn id="7" xr3:uid="{00000000-0010-0000-0000-000007000000}" name="Sprint" dataDxfId="14"/>
    <tableColumn id="5" xr3:uid="{00000000-0010-0000-0000-000005000000}" name="Estado" dataDxfId="13"/>
    <tableColumn id="12" xr3:uid="{00000000-0010-0000-0000-00000C000000}" name="Comentario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5:I7" totalsRowShown="0" headerRowDxfId="34" dataDxfId="33">
  <autoFilter ref="B5:I7" xr:uid="{00000000-0009-0000-0100-000003000000}"/>
  <tableColumns count="8">
    <tableColumn id="1" xr3:uid="{00000000-0010-0000-0100-000001000000}" name="Sprint" dataDxfId="32"/>
    <tableColumn id="8" xr3:uid="{00000000-0010-0000-0100-000008000000}" name="Backlog del sprint" dataDxfId="31"/>
    <tableColumn id="2" xr3:uid="{00000000-0010-0000-0100-000002000000}" name="Done del sprint" dataDxfId="30"/>
    <tableColumn id="6" xr3:uid="{00000000-0010-0000-0100-000006000000}" name="Acumulado valor negocio objetivo" dataDxfId="29"/>
    <tableColumn id="7" xr3:uid="{00000000-0010-0000-0100-000007000000}" name="Acumulado valor negocio obtenido" dataDxfId="28"/>
    <tableColumn id="3" xr3:uid="{00000000-0010-0000-0100-000003000000}" name="Velocidad sprint" dataDxfId="27"/>
    <tableColumn id="5" xr3:uid="{00000000-0010-0000-0100-000005000000}" name="Idéal" dataDxfId="26"/>
    <tableColumn id="4" xr3:uid="{00000000-0010-0000-0100-000004000000}" name="Acumulado Done del sprint" dataDxfId="25">
      <calculatedColumnFormula>Table3[[#This Row],[Done del sprint]]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51"/>
  <sheetViews>
    <sheetView tabSelected="1" zoomScale="125" workbookViewId="0">
      <selection sqref="A1:XFD1048576"/>
    </sheetView>
  </sheetViews>
  <sheetFormatPr baseColWidth="10" defaultColWidth="8.83203125" defaultRowHeight="12" x14ac:dyDescent="0.2"/>
  <cols>
    <col min="1" max="1" width="3.33203125" style="18" customWidth="1"/>
    <col min="2" max="2" width="11.33203125" style="18" bestFit="1" customWidth="1"/>
    <col min="3" max="3" width="19" style="18" bestFit="1" customWidth="1"/>
    <col min="4" max="4" width="12.1640625" style="18" bestFit="1" customWidth="1"/>
    <col min="5" max="5" width="22.6640625" style="18" bestFit="1" customWidth="1"/>
    <col min="6" max="6" width="29.33203125" style="18" bestFit="1" customWidth="1"/>
    <col min="7" max="7" width="27" style="18" bestFit="1" customWidth="1"/>
    <col min="8" max="8" width="47.5" style="18" bestFit="1" customWidth="1"/>
    <col min="9" max="9" width="20.1640625" style="18" bestFit="1" customWidth="1"/>
    <col min="10" max="10" width="16" style="18" bestFit="1" customWidth="1"/>
    <col min="11" max="11" width="11.5" style="18" bestFit="1" customWidth="1"/>
    <col min="12" max="12" width="10.5" style="18" bestFit="1" customWidth="1"/>
    <col min="13" max="13" width="10.83203125" style="18" bestFit="1" customWidth="1"/>
    <col min="14" max="14" width="14.5" style="18" bestFit="1" customWidth="1"/>
    <col min="15" max="16384" width="8.83203125" style="18"/>
  </cols>
  <sheetData>
    <row r="1" spans="1:15" ht="38.25" customHeight="1" x14ac:dyDescent="0.2">
      <c r="A1" s="17"/>
      <c r="B1" s="21" t="s">
        <v>1</v>
      </c>
      <c r="C1" s="21"/>
      <c r="D1" s="22"/>
      <c r="E1" s="17"/>
      <c r="F1" s="23" t="s">
        <v>15</v>
      </c>
      <c r="G1" s="17" t="s">
        <v>35</v>
      </c>
      <c r="H1" s="24"/>
      <c r="I1" s="17"/>
      <c r="J1" s="17"/>
      <c r="K1" s="17"/>
      <c r="L1" s="17"/>
      <c r="M1" s="17"/>
      <c r="O1" s="17"/>
    </row>
    <row r="2" spans="1:15" ht="13" x14ac:dyDescent="0.2">
      <c r="A2" s="17"/>
      <c r="B2" s="17" t="s">
        <v>3</v>
      </c>
      <c r="C2" s="25">
        <f>SUM(Table1[Estimación esfuerzo (SP)])</f>
        <v>0</v>
      </c>
      <c r="D2" s="17"/>
      <c r="E2" s="17"/>
      <c r="F2" s="26" t="s">
        <v>16</v>
      </c>
      <c r="G2" s="27"/>
      <c r="I2" s="17"/>
      <c r="J2" s="17"/>
      <c r="K2" s="17"/>
      <c r="L2" s="17"/>
      <c r="M2" s="17"/>
      <c r="N2" s="17"/>
      <c r="O2" s="17"/>
    </row>
    <row r="3" spans="1:15" x14ac:dyDescent="0.2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</row>
    <row r="4" spans="1:15" x14ac:dyDescent="0.2">
      <c r="A4" s="17"/>
      <c r="B4" s="28"/>
      <c r="C4" s="28"/>
      <c r="D4" s="28"/>
      <c r="E4" s="29" t="s">
        <v>6</v>
      </c>
      <c r="F4" s="30"/>
      <c r="G4" s="31"/>
      <c r="H4" s="28"/>
      <c r="I4" s="28"/>
      <c r="J4" s="28"/>
      <c r="K4" s="28"/>
      <c r="L4" s="28"/>
      <c r="M4" s="28"/>
      <c r="N4" s="28"/>
      <c r="O4" s="17"/>
    </row>
    <row r="5" spans="1:15" s="33" customFormat="1" ht="26" x14ac:dyDescent="0.2">
      <c r="A5" s="32"/>
      <c r="B5" s="33" t="s">
        <v>2</v>
      </c>
      <c r="C5" s="33" t="s">
        <v>10</v>
      </c>
      <c r="D5" s="33" t="s">
        <v>20</v>
      </c>
      <c r="E5" s="34" t="s">
        <v>23</v>
      </c>
      <c r="F5" s="33" t="s">
        <v>24</v>
      </c>
      <c r="G5" s="35" t="s">
        <v>25</v>
      </c>
      <c r="H5" s="33" t="s">
        <v>11</v>
      </c>
      <c r="I5" s="33" t="s">
        <v>12</v>
      </c>
      <c r="J5" s="33" t="s">
        <v>26</v>
      </c>
      <c r="K5" s="33" t="s">
        <v>5</v>
      </c>
      <c r="L5" s="33" t="s">
        <v>0</v>
      </c>
      <c r="M5" s="33" t="s">
        <v>13</v>
      </c>
      <c r="N5" s="33" t="s">
        <v>14</v>
      </c>
      <c r="O5" s="32"/>
    </row>
    <row r="6" spans="1:15" ht="56.25" customHeight="1" x14ac:dyDescent="0.2">
      <c r="A6" s="17"/>
      <c r="B6" s="18">
        <v>1</v>
      </c>
      <c r="D6" s="18" t="s">
        <v>36</v>
      </c>
      <c r="E6" s="18" t="s">
        <v>21</v>
      </c>
      <c r="F6" s="36" t="s">
        <v>39</v>
      </c>
      <c r="G6" s="18" t="s">
        <v>40</v>
      </c>
      <c r="H6" s="18" t="s">
        <v>41</v>
      </c>
      <c r="L6" s="19"/>
      <c r="M6" s="19"/>
      <c r="N6" s="19"/>
      <c r="O6" s="17"/>
    </row>
    <row r="7" spans="1:15" ht="56.25" customHeight="1" x14ac:dyDescent="0.2">
      <c r="A7" s="17"/>
      <c r="B7" s="18" t="s">
        <v>50</v>
      </c>
      <c r="D7" s="18" t="s">
        <v>36</v>
      </c>
      <c r="E7" s="18" t="s">
        <v>22</v>
      </c>
      <c r="F7" s="18" t="s">
        <v>55</v>
      </c>
      <c r="G7" s="18" t="s">
        <v>42</v>
      </c>
      <c r="H7" s="18" t="s">
        <v>43</v>
      </c>
      <c r="L7" s="19"/>
      <c r="N7" s="19"/>
      <c r="O7" s="17"/>
    </row>
    <row r="8" spans="1:15" ht="65" x14ac:dyDescent="0.2">
      <c r="A8" s="17"/>
      <c r="B8" s="18" t="s">
        <v>51</v>
      </c>
      <c r="D8" s="18" t="s">
        <v>36</v>
      </c>
      <c r="E8" s="18" t="s">
        <v>22</v>
      </c>
      <c r="F8" s="18" t="s">
        <v>53</v>
      </c>
      <c r="G8" s="18" t="s">
        <v>56</v>
      </c>
      <c r="H8" s="18" t="s">
        <v>57</v>
      </c>
      <c r="L8" s="19"/>
      <c r="M8" s="19"/>
      <c r="N8" s="19"/>
      <c r="O8" s="17"/>
    </row>
    <row r="9" spans="1:15" ht="56.25" customHeight="1" x14ac:dyDescent="0.2">
      <c r="A9" s="17"/>
      <c r="B9" s="18" t="s">
        <v>52</v>
      </c>
      <c r="D9" s="18" t="s">
        <v>36</v>
      </c>
      <c r="E9" s="18" t="s">
        <v>22</v>
      </c>
      <c r="F9" s="18" t="s">
        <v>54</v>
      </c>
      <c r="G9" s="18" t="s">
        <v>58</v>
      </c>
      <c r="H9" s="18" t="s">
        <v>59</v>
      </c>
      <c r="L9" s="19"/>
      <c r="M9" s="19"/>
      <c r="O9" s="17"/>
    </row>
    <row r="10" spans="1:15" ht="56.25" customHeight="1" x14ac:dyDescent="0.2">
      <c r="A10" s="17"/>
      <c r="B10" s="18" t="s">
        <v>62</v>
      </c>
      <c r="D10" s="18" t="s">
        <v>36</v>
      </c>
      <c r="E10" s="18" t="s">
        <v>22</v>
      </c>
      <c r="F10" s="18" t="s">
        <v>61</v>
      </c>
      <c r="G10" s="18" t="s">
        <v>60</v>
      </c>
      <c r="L10" s="19"/>
      <c r="M10" s="19"/>
      <c r="O10" s="17"/>
    </row>
    <row r="11" spans="1:15" ht="56.25" customHeight="1" x14ac:dyDescent="0.2">
      <c r="A11" s="17"/>
      <c r="B11" s="18">
        <v>2</v>
      </c>
      <c r="D11" s="18" t="s">
        <v>37</v>
      </c>
      <c r="E11" s="18" t="s">
        <v>22</v>
      </c>
      <c r="F11" s="18" t="s">
        <v>65</v>
      </c>
      <c r="G11" s="18" t="s">
        <v>66</v>
      </c>
      <c r="H11" s="18" t="s">
        <v>67</v>
      </c>
      <c r="L11" s="19"/>
      <c r="M11" s="19"/>
      <c r="O11" s="17"/>
    </row>
    <row r="12" spans="1:15" ht="56.25" customHeight="1" x14ac:dyDescent="0.2">
      <c r="A12" s="17"/>
      <c r="B12" s="18" t="s">
        <v>63</v>
      </c>
      <c r="D12" s="18" t="s">
        <v>37</v>
      </c>
      <c r="E12" s="18" t="s">
        <v>22</v>
      </c>
      <c r="F12" s="18" t="s">
        <v>44</v>
      </c>
      <c r="G12" s="18" t="s">
        <v>45</v>
      </c>
      <c r="H12" s="18" t="s">
        <v>46</v>
      </c>
      <c r="L12" s="19"/>
      <c r="M12" s="19"/>
      <c r="O12" s="17"/>
    </row>
    <row r="13" spans="1:15" ht="56.25" customHeight="1" x14ac:dyDescent="0.2">
      <c r="A13" s="17"/>
      <c r="B13" s="18" t="s">
        <v>64</v>
      </c>
      <c r="D13" s="18" t="s">
        <v>37</v>
      </c>
      <c r="E13" s="18" t="s">
        <v>22</v>
      </c>
      <c r="F13" s="18" t="s">
        <v>47</v>
      </c>
      <c r="G13" s="18" t="s">
        <v>48</v>
      </c>
      <c r="H13" s="20" t="s">
        <v>49</v>
      </c>
      <c r="L13" s="19"/>
      <c r="M13" s="19"/>
      <c r="O13" s="17"/>
    </row>
    <row r="14" spans="1:15" ht="56.25" customHeight="1" x14ac:dyDescent="0.2">
      <c r="A14" s="17"/>
      <c r="H14" s="20"/>
      <c r="L14" s="19"/>
      <c r="M14" s="19"/>
      <c r="O14" s="17"/>
    </row>
    <row r="15" spans="1:15" ht="56.25" customHeight="1" x14ac:dyDescent="0.2">
      <c r="A15" s="17"/>
      <c r="H15" s="20"/>
      <c r="L15" s="19"/>
      <c r="M15" s="19"/>
      <c r="O15" s="17"/>
    </row>
    <row r="16" spans="1:15" ht="56.25" customHeight="1" x14ac:dyDescent="0.2">
      <c r="A16" s="17"/>
      <c r="H16" s="20"/>
      <c r="L16" s="19"/>
      <c r="M16" s="19"/>
      <c r="O16" s="17"/>
    </row>
    <row r="17" spans="1:15" ht="56.25" customHeight="1" x14ac:dyDescent="0.2">
      <c r="A17" s="17"/>
      <c r="H17" s="20"/>
      <c r="L17" s="19"/>
      <c r="M17" s="19"/>
      <c r="O17" s="17"/>
    </row>
    <row r="18" spans="1:15" ht="56.25" customHeight="1" x14ac:dyDescent="0.2">
      <c r="A18" s="17"/>
      <c r="H18" s="20"/>
      <c r="L18" s="19"/>
      <c r="M18" s="19"/>
      <c r="O18" s="17"/>
    </row>
    <row r="19" spans="1:15" ht="56.25" customHeight="1" x14ac:dyDescent="0.2">
      <c r="A19" s="17"/>
      <c r="H19" s="20"/>
      <c r="L19" s="19"/>
      <c r="M19" s="19"/>
      <c r="O19" s="17"/>
    </row>
    <row r="20" spans="1:15" ht="56.25" customHeight="1" x14ac:dyDescent="0.2">
      <c r="A20" s="17"/>
      <c r="H20" s="20"/>
      <c r="L20" s="19"/>
      <c r="M20" s="19"/>
      <c r="O20" s="17"/>
    </row>
    <row r="21" spans="1:15" ht="56.25" customHeight="1" x14ac:dyDescent="0.2">
      <c r="A21" s="17"/>
      <c r="H21" s="20"/>
      <c r="L21" s="19"/>
      <c r="M21" s="19"/>
      <c r="O21" s="17"/>
    </row>
    <row r="22" spans="1:15" ht="56.25" customHeight="1" x14ac:dyDescent="0.2">
      <c r="A22" s="17"/>
      <c r="H22" s="20"/>
      <c r="L22" s="19"/>
      <c r="M22" s="19"/>
      <c r="O22" s="17"/>
    </row>
    <row r="23" spans="1:15" ht="56.25" customHeight="1" x14ac:dyDescent="0.2">
      <c r="A23" s="17"/>
      <c r="H23" s="20"/>
      <c r="L23" s="19"/>
      <c r="M23" s="19"/>
      <c r="O23" s="17"/>
    </row>
    <row r="24" spans="1:15" ht="56.25" customHeight="1" x14ac:dyDescent="0.2">
      <c r="A24" s="17"/>
      <c r="H24" s="20"/>
      <c r="L24" s="19"/>
      <c r="M24" s="19"/>
      <c r="O24" s="17"/>
    </row>
    <row r="25" spans="1:15" ht="56.25" customHeight="1" x14ac:dyDescent="0.2">
      <c r="A25" s="17"/>
      <c r="H25" s="20"/>
      <c r="L25" s="19"/>
      <c r="M25" s="19"/>
      <c r="O25" s="17"/>
    </row>
    <row r="26" spans="1:15" ht="56.25" customHeight="1" x14ac:dyDescent="0.2">
      <c r="A26" s="17"/>
      <c r="H26" s="20"/>
      <c r="L26" s="19"/>
      <c r="M26" s="19"/>
      <c r="O26" s="17"/>
    </row>
    <row r="27" spans="1:15" ht="56.25" customHeight="1" x14ac:dyDescent="0.2">
      <c r="A27" s="17"/>
      <c r="H27" s="20"/>
      <c r="L27" s="19"/>
      <c r="M27" s="19"/>
      <c r="O27" s="17"/>
    </row>
    <row r="28" spans="1:15" ht="56.25" customHeight="1" x14ac:dyDescent="0.2">
      <c r="A28" s="17"/>
      <c r="H28" s="20"/>
      <c r="L28" s="19"/>
      <c r="M28" s="19"/>
      <c r="O28" s="17"/>
    </row>
    <row r="29" spans="1:15" ht="56.25" customHeight="1" x14ac:dyDescent="0.2">
      <c r="A29" s="17"/>
      <c r="H29" s="20"/>
      <c r="L29" s="19"/>
      <c r="M29" s="19"/>
      <c r="O29" s="17"/>
    </row>
    <row r="30" spans="1:15" ht="56.25" customHeight="1" x14ac:dyDescent="0.2">
      <c r="A30" s="17"/>
      <c r="H30" s="20"/>
      <c r="L30" s="19"/>
      <c r="M30" s="19"/>
      <c r="O30" s="17"/>
    </row>
    <row r="31" spans="1:15" ht="56.25" customHeight="1" x14ac:dyDescent="0.2">
      <c r="A31" s="17"/>
      <c r="H31" s="20"/>
      <c r="L31" s="19"/>
      <c r="M31" s="19"/>
      <c r="O31" s="17"/>
    </row>
    <row r="32" spans="1:15" ht="56.25" customHeight="1" x14ac:dyDescent="0.2">
      <c r="A32" s="17"/>
      <c r="H32" s="20"/>
      <c r="L32" s="19"/>
      <c r="M32" s="19"/>
      <c r="O32" s="17"/>
    </row>
    <row r="33" spans="1:15" ht="56.25" customHeight="1" x14ac:dyDescent="0.2">
      <c r="A33" s="17"/>
      <c r="H33" s="20"/>
      <c r="L33" s="19"/>
      <c r="M33" s="19"/>
      <c r="O33" s="17"/>
    </row>
    <row r="34" spans="1:15" ht="56.25" customHeight="1" x14ac:dyDescent="0.2">
      <c r="A34" s="17"/>
      <c r="H34" s="20"/>
      <c r="L34" s="19"/>
      <c r="M34" s="19"/>
      <c r="O34" s="17"/>
    </row>
    <row r="35" spans="1:15" ht="56.25" customHeight="1" x14ac:dyDescent="0.2">
      <c r="A35" s="17"/>
      <c r="H35" s="20"/>
      <c r="L35" s="19"/>
      <c r="M35" s="19"/>
      <c r="O35" s="17"/>
    </row>
    <row r="36" spans="1:15" ht="56.25" customHeight="1" x14ac:dyDescent="0.2">
      <c r="A36" s="17"/>
      <c r="H36" s="20"/>
      <c r="L36" s="19"/>
      <c r="M36" s="19"/>
      <c r="O36" s="17"/>
    </row>
    <row r="37" spans="1:15" ht="56.25" customHeight="1" x14ac:dyDescent="0.2">
      <c r="A37" s="17"/>
      <c r="H37" s="20"/>
      <c r="L37" s="19"/>
      <c r="M37" s="19"/>
      <c r="O37" s="17"/>
    </row>
    <row r="38" spans="1:15" ht="56.25" customHeight="1" x14ac:dyDescent="0.2">
      <c r="A38" s="17"/>
      <c r="H38" s="20"/>
      <c r="L38" s="19"/>
      <c r="M38" s="19"/>
      <c r="O38" s="17"/>
    </row>
    <row r="39" spans="1:15" ht="56.25" customHeight="1" x14ac:dyDescent="0.2">
      <c r="A39" s="17"/>
      <c r="H39" s="20"/>
      <c r="L39" s="19"/>
      <c r="M39" s="19"/>
      <c r="O39" s="17"/>
    </row>
    <row r="40" spans="1:15" ht="56.25" customHeight="1" x14ac:dyDescent="0.2">
      <c r="A40" s="17"/>
      <c r="H40" s="20"/>
      <c r="L40" s="19"/>
      <c r="M40" s="19"/>
      <c r="O40" s="17"/>
    </row>
    <row r="41" spans="1:15" ht="56.25" customHeight="1" x14ac:dyDescent="0.2">
      <c r="A41" s="17"/>
      <c r="H41" s="20"/>
      <c r="L41" s="19"/>
      <c r="M41" s="19"/>
      <c r="O41" s="17"/>
    </row>
    <row r="42" spans="1:15" ht="56.25" customHeight="1" x14ac:dyDescent="0.2">
      <c r="A42" s="17"/>
      <c r="H42" s="20"/>
      <c r="L42" s="19"/>
      <c r="M42" s="19"/>
      <c r="O42" s="17"/>
    </row>
    <row r="43" spans="1:15" ht="56.25" customHeight="1" x14ac:dyDescent="0.2">
      <c r="A43" s="17"/>
      <c r="H43" s="20"/>
      <c r="L43" s="19"/>
      <c r="M43" s="19"/>
      <c r="O43" s="17"/>
    </row>
    <row r="44" spans="1:15" ht="56.25" customHeight="1" x14ac:dyDescent="0.2">
      <c r="A44" s="17"/>
      <c r="H44" s="20"/>
      <c r="L44" s="19"/>
      <c r="M44" s="19"/>
      <c r="O44" s="17"/>
    </row>
    <row r="45" spans="1:15" ht="56.25" customHeight="1" x14ac:dyDescent="0.2">
      <c r="A45" s="17"/>
      <c r="H45" s="20"/>
      <c r="L45" s="19"/>
      <c r="M45" s="19"/>
      <c r="O45" s="17"/>
    </row>
    <row r="46" spans="1:15" ht="56.25" customHeight="1" x14ac:dyDescent="0.2">
      <c r="A46" s="17"/>
      <c r="H46" s="20"/>
      <c r="L46" s="19"/>
      <c r="M46" s="19"/>
      <c r="O46" s="17"/>
    </row>
    <row r="47" spans="1:15" ht="56.25" customHeight="1" x14ac:dyDescent="0.2">
      <c r="A47" s="17"/>
      <c r="H47" s="20"/>
      <c r="L47" s="19"/>
      <c r="M47" s="19"/>
      <c r="O47" s="17"/>
    </row>
    <row r="48" spans="1:15" ht="56.25" customHeight="1" x14ac:dyDescent="0.2">
      <c r="A48" s="17"/>
      <c r="H48" s="20"/>
      <c r="L48" s="19"/>
      <c r="M48" s="19"/>
      <c r="O48" s="17"/>
    </row>
    <row r="49" spans="1:15" ht="56.25" customHeight="1" x14ac:dyDescent="0.2">
      <c r="A49" s="17"/>
      <c r="H49" s="20"/>
      <c r="L49" s="19"/>
      <c r="M49" s="19"/>
      <c r="O49" s="17"/>
    </row>
    <row r="50" spans="1:15" ht="56.25" customHeight="1" x14ac:dyDescent="0.2">
      <c r="A50" s="17"/>
      <c r="H50" s="20"/>
      <c r="L50" s="19"/>
      <c r="M50" s="19"/>
      <c r="O50" s="17"/>
    </row>
    <row r="51" spans="1:15" ht="56.25" customHeight="1" x14ac:dyDescent="0.2">
      <c r="A51" s="17"/>
      <c r="H51" s="20"/>
      <c r="L51" s="19"/>
      <c r="M51" s="19"/>
      <c r="O51" s="17"/>
    </row>
  </sheetData>
  <mergeCells count="2">
    <mergeCell ref="B1:D1"/>
    <mergeCell ref="E4:G4"/>
  </mergeCells>
  <conditionalFormatting sqref="A1:C1 F1:G2 L1:L3 A2:B2 A3:F3 N3 A4 H4:I4 K4:N4 B5:I5 K5:L51 N5:N1048576 L9:L1048576 B6:E6 G6:I6 A9:H10 A14:H1048576 A11:C13 B7:I10 B14:I51 I11:I13 D11:H12 B12:H13">
    <cfRule type="expression" dxfId="9" priority="11">
      <formula>#REF!="rejected"</formula>
    </cfRule>
  </conditionalFormatting>
  <conditionalFormatting sqref="B4:D4">
    <cfRule type="expression" dxfId="8" priority="6">
      <formula>#REF!="rejected"</formula>
    </cfRule>
  </conditionalFormatting>
  <conditionalFormatting sqref="D2:E2">
    <cfRule type="expression" dxfId="7" priority="1">
      <formula>#REF!="rejected"</formula>
    </cfRule>
  </conditionalFormatting>
  <conditionalFormatting sqref="E4">
    <cfRule type="expression" dxfId="6" priority="7">
      <formula>#REF!="rejected"</formula>
    </cfRule>
  </conditionalFormatting>
  <conditionalFormatting sqref="H1:I1 K1 M1:M3 M5:M1048576">
    <cfRule type="expression" dxfId="5" priority="9">
      <formula>#REF!="rejected"</formula>
    </cfRule>
  </conditionalFormatting>
  <conditionalFormatting sqref="J1">
    <cfRule type="expression" dxfId="4" priority="2">
      <formula>#REF!="rejected"</formula>
    </cfRule>
  </conditionalFormatting>
  <conditionalFormatting sqref="J4:J51">
    <cfRule type="expression" dxfId="3" priority="3">
      <formula>#REF!="rejected"</formula>
    </cfRule>
  </conditionalFormatting>
  <dataValidations count="1">
    <dataValidation type="list" allowBlank="1" showInputMessage="1" showErrorMessage="1" sqref="L52:M1048576" xr:uid="{00000000-0002-0000-0000-000000000000}">
      <formula1>$A$2:$A$12</formula1>
    </dataValidation>
  </dataValidations>
  <pageMargins left="0.7" right="0.7" top="0.75" bottom="0.75" header="0.3" footer="0.3"/>
  <pageSetup paperSize="9" scale="49" orientation="landscape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1000000}">
          <x14:formula1>
            <xm:f>Listas!$A$15:$A$18</xm:f>
          </x14:formula1>
          <xm:sqref>M13:M51</xm:sqref>
        </x14:dataValidation>
        <x14:dataValidation type="list" allowBlank="1" showInputMessage="1" showErrorMessage="1" xr:uid="{00000000-0002-0000-0000-000004000000}">
          <x14:formula1>
            <xm:f>Listas!$A$36:$A$38</xm:f>
          </x14:formula1>
          <xm:sqref>K6:K51</xm:sqref>
        </x14:dataValidation>
        <x14:dataValidation type="list" allowBlank="1" showInputMessage="1" showErrorMessage="1" xr:uid="{00000000-0002-0000-0000-000005000000}">
          <x14:formula1>
            <xm:f>Listas!$A$4:$A$11</xm:f>
          </x14:formula1>
          <xm:sqref>L1:M4</xm:sqref>
        </x14:dataValidation>
        <x14:dataValidation type="list" allowBlank="1" showInputMessage="1" showErrorMessage="1" xr:uid="{00000000-0002-0000-0000-000006000000}">
          <x14:formula1>
            <xm:f>Listas!$A$1:$A$11</xm:f>
          </x14:formula1>
          <xm:sqref>J6:J51 I15:I51</xm:sqref>
        </x14:dataValidation>
        <x14:dataValidation type="list" allowBlank="1" showInputMessage="1" showErrorMessage="1" xr:uid="{00000000-0002-0000-0000-000007000000}">
          <x14:formula1>
            <xm:f>Listas!$A$16:$A$18</xm:f>
          </x14:formula1>
          <xm:sqref>M6:M12</xm:sqref>
        </x14:dataValidation>
        <x14:dataValidation type="list" allowBlank="1" showInputMessage="1" showErrorMessage="1" xr:uid="{00000000-0002-0000-0000-000002000000}">
          <x14:formula1>
            <xm:f>Listas!$A$21:$A$23</xm:f>
          </x14:formula1>
          <xm:sqref>D6:D50</xm:sqref>
        </x14:dataValidation>
        <x14:dataValidation type="list" allowBlank="1" showInputMessage="1" showErrorMessage="1" xr:uid="{00000000-0002-0000-0000-000003000000}">
          <x14:formula1>
            <xm:f>Listas!$A$31:$A$33</xm:f>
          </x14:formula1>
          <xm:sqref>E6:E51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W132"/>
  <sheetViews>
    <sheetView zoomScale="120" zoomScaleNormal="120" workbookViewId="0">
      <selection activeCell="B7" sqref="B7"/>
    </sheetView>
  </sheetViews>
  <sheetFormatPr baseColWidth="10" defaultColWidth="8.83203125" defaultRowHeight="13" x14ac:dyDescent="0.15"/>
  <cols>
    <col min="1" max="1" width="1" style="1" customWidth="1"/>
    <col min="2" max="2" width="9.6640625" style="1" customWidth="1"/>
    <col min="3" max="3" width="12.5" style="1" customWidth="1"/>
    <col min="4" max="4" width="12.6640625" style="1" customWidth="1"/>
    <col min="5" max="5" width="17.6640625" style="1" bestFit="1" customWidth="1"/>
    <col min="6" max="6" width="17.6640625" style="1" customWidth="1"/>
    <col min="7" max="7" width="13.5" style="1" customWidth="1"/>
    <col min="8" max="8" width="9.1640625" style="2" customWidth="1"/>
    <col min="9" max="9" width="19" style="2" customWidth="1"/>
    <col min="10" max="16384" width="8.83203125" style="1"/>
  </cols>
  <sheetData>
    <row r="1" spans="1:23" ht="36" customHeight="1" x14ac:dyDescent="0.25">
      <c r="A1" s="5"/>
      <c r="B1" s="15" t="s">
        <v>18</v>
      </c>
      <c r="C1" s="15"/>
      <c r="D1" s="15"/>
      <c r="E1" s="15"/>
      <c r="F1" s="15"/>
      <c r="G1" s="4" t="s">
        <v>15</v>
      </c>
      <c r="H1" s="13" t="s">
        <v>35</v>
      </c>
      <c r="I1" s="13"/>
      <c r="J1" s="3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ht="16.5" customHeight="1" x14ac:dyDescent="0.25">
      <c r="A2" s="5"/>
      <c r="B2" s="6"/>
      <c r="C2" s="6"/>
      <c r="D2" s="6"/>
      <c r="E2" s="6"/>
      <c r="F2" s="16" t="s">
        <v>32</v>
      </c>
      <c r="G2" s="16"/>
      <c r="H2" s="11"/>
      <c r="I2" s="7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ht="9" customHeight="1" x14ac:dyDescent="0.15">
      <c r="A3" s="6"/>
      <c r="B3" s="6"/>
      <c r="C3" s="6"/>
      <c r="D3" s="6"/>
      <c r="E3" s="6"/>
      <c r="F3" s="6"/>
      <c r="G3" s="6"/>
      <c r="H3" s="7"/>
      <c r="I3" s="7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ht="8.25" customHeight="1" x14ac:dyDescent="0.15">
      <c r="A4" s="6"/>
      <c r="B4" s="14"/>
      <c r="C4" s="14"/>
      <c r="D4" s="14"/>
      <c r="E4" s="14"/>
      <c r="F4" s="14"/>
      <c r="G4" s="14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ht="33.5" customHeight="1" thickBot="1" x14ac:dyDescent="0.2">
      <c r="A5" s="6"/>
      <c r="B5" s="9" t="s">
        <v>0</v>
      </c>
      <c r="C5" s="10" t="s">
        <v>31</v>
      </c>
      <c r="D5" s="10" t="s">
        <v>33</v>
      </c>
      <c r="E5" s="10" t="s">
        <v>30</v>
      </c>
      <c r="F5" s="10" t="s">
        <v>29</v>
      </c>
      <c r="G5" s="10" t="s">
        <v>17</v>
      </c>
      <c r="H5" s="10" t="s">
        <v>19</v>
      </c>
      <c r="I5" s="10" t="s">
        <v>34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15">
      <c r="A6" s="6"/>
      <c r="B6" s="8"/>
      <c r="C6" s="1">
        <f>SUMIFS(Table1[Estimación esfuerzo (SP)],Table1[Sprint],"1")</f>
        <v>0</v>
      </c>
      <c r="D6" s="1">
        <f>SUMIFS(Table1[Estimación esfuerzo (SP)],Table1[Sprint],"1",Table1[Estado],"Done")</f>
        <v>0</v>
      </c>
      <c r="E6" s="1">
        <f>SUMIFS(Table1[Valor negocio],Table1[Sprint],"1")</f>
        <v>0</v>
      </c>
      <c r="F6" s="1">
        <f>SUMIFS(Table1[Valor negocio],Table1[Sprint],"1",Table1[Estado],"Done")</f>
        <v>0</v>
      </c>
      <c r="G6" s="1">
        <f>SUMIFS(Table1[Estimación esfuerzo (SP)],Table1[Sprint],"1",Table1[Estado],"Done")</f>
        <v>0</v>
      </c>
      <c r="H6" s="12">
        <f>H2</f>
        <v>0</v>
      </c>
      <c r="I6" s="1">
        <f>Table3[[#This Row],[Done del sprint]]</f>
        <v>0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15">
      <c r="A7" s="6"/>
      <c r="B7" s="8"/>
      <c r="C7" s="1">
        <f>SUMIFS(Table1[Estimación esfuerzo (SP)],Table1[Sprint],"2")</f>
        <v>0</v>
      </c>
      <c r="D7" s="1">
        <f>SUMIFS(Table1[Estimación esfuerzo (SP)],Table1[Sprint],"2",Table1[Estado],"To Done")</f>
        <v>0</v>
      </c>
      <c r="E7" s="1">
        <f>E6+SUMIFS(Table1[Valor negocio],Table1[Sprint],"2")</f>
        <v>0</v>
      </c>
      <c r="F7" s="1">
        <f>F6+SUMIFS(Table1[Valor negocio],Table1[Sprint],"2",Table1[Estado],"Done")</f>
        <v>0</v>
      </c>
      <c r="G7" s="1">
        <f>SUMIFS(Table1[Estimación esfuerzo (SP)],Table1[Sprint],"2",Table1[Estado],"Done")</f>
        <v>0</v>
      </c>
      <c r="H7" s="12">
        <f>G6+H2</f>
        <v>0</v>
      </c>
      <c r="I7" s="1">
        <f>I6+Table3[[#This Row],[Done del sprint]]</f>
        <v>0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x14ac:dyDescent="0.15">
      <c r="A8" s="6"/>
      <c r="B8" s="6"/>
      <c r="C8" s="6"/>
      <c r="D8" s="6"/>
      <c r="E8" s="6"/>
      <c r="F8" s="6"/>
      <c r="G8" s="6"/>
      <c r="H8" s="7"/>
      <c r="I8" s="7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x14ac:dyDescent="0.15">
      <c r="A9" s="6"/>
      <c r="B9" s="6"/>
      <c r="C9" s="6"/>
      <c r="D9" s="6"/>
      <c r="E9" s="6"/>
      <c r="F9" s="6"/>
      <c r="G9" s="6"/>
      <c r="H9" s="7"/>
      <c r="I9" s="7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3" x14ac:dyDescent="0.15">
      <c r="A10" s="6"/>
      <c r="B10" s="6"/>
      <c r="C10" s="6"/>
      <c r="D10" s="6"/>
      <c r="E10" s="6"/>
      <c r="F10" s="6"/>
      <c r="G10" s="6"/>
      <c r="H10" s="7"/>
      <c r="I10" s="7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3" x14ac:dyDescent="0.15">
      <c r="A11" s="6"/>
      <c r="B11" s="6"/>
      <c r="C11" s="6"/>
      <c r="D11" s="6"/>
      <c r="E11" s="6"/>
      <c r="F11" s="6"/>
      <c r="G11" s="6"/>
      <c r="H11" s="7"/>
      <c r="I11" s="7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1:23" x14ac:dyDescent="0.15">
      <c r="A12" s="6"/>
      <c r="B12" s="6"/>
      <c r="C12" s="6"/>
      <c r="D12" s="6"/>
      <c r="E12" s="6"/>
      <c r="F12" s="6"/>
      <c r="G12" s="6"/>
      <c r="H12" s="7"/>
      <c r="I12" s="7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x14ac:dyDescent="0.15">
      <c r="A13" s="6"/>
      <c r="B13" s="6"/>
      <c r="C13" s="6"/>
      <c r="D13" s="6"/>
      <c r="E13" s="6"/>
      <c r="F13" s="6"/>
      <c r="G13" s="6"/>
      <c r="H13" s="7"/>
      <c r="I13" s="7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x14ac:dyDescent="0.15">
      <c r="A14" s="6"/>
      <c r="B14" s="6"/>
      <c r="C14" s="6"/>
      <c r="D14" s="6"/>
      <c r="E14" s="6"/>
      <c r="F14" s="6"/>
      <c r="G14" s="6"/>
      <c r="H14" s="7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x14ac:dyDescent="0.15">
      <c r="A15" s="6"/>
      <c r="B15" s="6"/>
      <c r="C15" s="6"/>
      <c r="D15" s="6"/>
      <c r="E15" s="6"/>
      <c r="F15" s="6"/>
      <c r="G15" s="6"/>
      <c r="H15" s="7"/>
      <c r="I15" s="7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x14ac:dyDescent="0.15">
      <c r="A16" s="6"/>
      <c r="B16" s="6"/>
      <c r="C16" s="6"/>
      <c r="D16" s="6"/>
      <c r="E16" s="6"/>
      <c r="F16" s="6"/>
      <c r="G16" s="6"/>
      <c r="H16" s="7"/>
      <c r="I16" s="7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x14ac:dyDescent="0.15">
      <c r="A17" s="6"/>
      <c r="B17" s="6"/>
      <c r="C17" s="6"/>
      <c r="D17" s="6"/>
      <c r="E17" s="6"/>
      <c r="F17" s="6"/>
      <c r="G17" s="6"/>
      <c r="H17" s="7"/>
      <c r="I17" s="7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x14ac:dyDescent="0.15">
      <c r="A18" s="6"/>
      <c r="B18" s="6"/>
      <c r="C18" s="6"/>
      <c r="D18" s="6"/>
      <c r="E18" s="6"/>
      <c r="F18" s="6"/>
      <c r="G18" s="6"/>
      <c r="H18" s="7"/>
      <c r="I18" s="7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23" x14ac:dyDescent="0.15">
      <c r="A19" s="6"/>
      <c r="B19" s="6"/>
      <c r="C19" s="6"/>
      <c r="D19" s="6"/>
      <c r="E19" s="6"/>
      <c r="F19" s="6"/>
      <c r="G19" s="6"/>
      <c r="H19" s="7"/>
      <c r="I19" s="7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x14ac:dyDescent="0.15">
      <c r="A20" s="6"/>
      <c r="B20" s="6"/>
      <c r="C20" s="6"/>
      <c r="D20" s="6"/>
      <c r="E20" s="6"/>
      <c r="F20" s="6"/>
      <c r="G20" s="6"/>
      <c r="H20" s="7"/>
      <c r="I20" s="7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3" x14ac:dyDescent="0.15">
      <c r="A21" s="6"/>
      <c r="B21" s="6"/>
      <c r="C21" s="6"/>
      <c r="D21" s="6"/>
      <c r="E21" s="6"/>
      <c r="F21" s="6"/>
      <c r="G21" s="6"/>
      <c r="H21" s="7"/>
      <c r="I21" s="7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1:23" x14ac:dyDescent="0.15">
      <c r="A22" s="6"/>
      <c r="B22" s="6"/>
      <c r="C22" s="6"/>
      <c r="D22" s="6"/>
      <c r="E22" s="6"/>
      <c r="F22" s="6"/>
      <c r="G22" s="6"/>
      <c r="H22" s="7"/>
      <c r="I22" s="7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pans="1:23" x14ac:dyDescent="0.15">
      <c r="A23" s="6"/>
      <c r="B23" s="6"/>
      <c r="C23" s="6"/>
      <c r="D23" s="6"/>
      <c r="E23" s="6"/>
      <c r="F23" s="6"/>
      <c r="G23" s="6"/>
      <c r="H23" s="7"/>
      <c r="I23" s="7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1:23" x14ac:dyDescent="0.15">
      <c r="A24" s="6"/>
      <c r="B24" s="6"/>
      <c r="C24" s="6"/>
      <c r="D24" s="6"/>
      <c r="E24" s="6"/>
      <c r="F24" s="6"/>
      <c r="G24" s="6"/>
      <c r="H24" s="7"/>
      <c r="I24" s="7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pans="1:23" x14ac:dyDescent="0.15">
      <c r="A25" s="6"/>
      <c r="B25" s="6"/>
      <c r="C25" s="6"/>
      <c r="D25" s="6"/>
      <c r="E25" s="6"/>
      <c r="F25" s="6"/>
      <c r="G25" s="6"/>
      <c r="H25" s="7"/>
      <c r="I25" s="7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pans="1:23" x14ac:dyDescent="0.15">
      <c r="A26" s="6"/>
      <c r="B26" s="6"/>
      <c r="C26" s="6"/>
      <c r="D26" s="6"/>
      <c r="E26" s="6"/>
      <c r="F26" s="6"/>
      <c r="G26" s="6"/>
      <c r="H26" s="7"/>
      <c r="I26" s="7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3" x14ac:dyDescent="0.15">
      <c r="A27" s="6"/>
      <c r="B27" s="6"/>
      <c r="C27" s="6"/>
      <c r="D27" s="6"/>
      <c r="E27" s="6"/>
      <c r="F27" s="6"/>
      <c r="G27" s="6"/>
      <c r="H27" s="7"/>
      <c r="I27" s="7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23" x14ac:dyDescent="0.15">
      <c r="A28" s="6"/>
      <c r="B28" s="6"/>
      <c r="C28" s="6"/>
      <c r="D28" s="6"/>
      <c r="E28" s="6"/>
      <c r="F28" s="6"/>
      <c r="G28" s="6"/>
      <c r="H28" s="7"/>
      <c r="I28" s="7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pans="1:23" x14ac:dyDescent="0.15">
      <c r="A29" s="6"/>
      <c r="B29" s="6"/>
      <c r="C29" s="6"/>
      <c r="D29" s="6"/>
      <c r="E29" s="6"/>
      <c r="F29" s="6"/>
      <c r="G29" s="6"/>
      <c r="H29" s="7"/>
      <c r="I29" s="7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pans="1:23" x14ac:dyDescent="0.15">
      <c r="A30" s="6"/>
      <c r="B30" s="6"/>
      <c r="C30" s="6"/>
      <c r="D30" s="6"/>
      <c r="E30" s="6"/>
      <c r="F30" s="6"/>
      <c r="G30" s="6"/>
      <c r="H30" s="7"/>
      <c r="I30" s="7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1:23" s="6" customFormat="1" x14ac:dyDescent="0.15"/>
    <row r="32" spans="1:23" s="6" customFormat="1" x14ac:dyDescent="0.15"/>
    <row r="33" s="6" customFormat="1" x14ac:dyDescent="0.15"/>
    <row r="34" s="6" customFormat="1" x14ac:dyDescent="0.15"/>
    <row r="35" s="6" customFormat="1" x14ac:dyDescent="0.15"/>
    <row r="36" s="6" customFormat="1" x14ac:dyDescent="0.15"/>
    <row r="37" s="6" customFormat="1" x14ac:dyDescent="0.15"/>
    <row r="38" s="6" customFormat="1" x14ac:dyDescent="0.15"/>
    <row r="39" s="6" customFormat="1" x14ac:dyDescent="0.15"/>
    <row r="40" s="6" customFormat="1" x14ac:dyDescent="0.15"/>
    <row r="41" s="6" customFormat="1" x14ac:dyDescent="0.15"/>
    <row r="42" s="6" customFormat="1" x14ac:dyDescent="0.15"/>
    <row r="43" s="6" customFormat="1" x14ac:dyDescent="0.15"/>
    <row r="44" s="6" customFormat="1" x14ac:dyDescent="0.15"/>
    <row r="45" s="6" customFormat="1" x14ac:dyDescent="0.15"/>
    <row r="46" s="6" customFormat="1" x14ac:dyDescent="0.15"/>
    <row r="47" s="6" customFormat="1" x14ac:dyDescent="0.15"/>
    <row r="48" s="6" customFormat="1" x14ac:dyDescent="0.15"/>
    <row r="49" s="6" customFormat="1" x14ac:dyDescent="0.15"/>
    <row r="50" s="6" customFormat="1" x14ac:dyDescent="0.15"/>
    <row r="51" s="6" customFormat="1" x14ac:dyDescent="0.15"/>
    <row r="52" s="6" customFormat="1" x14ac:dyDescent="0.15"/>
    <row r="53" s="6" customFormat="1" x14ac:dyDescent="0.15"/>
    <row r="54" s="6" customFormat="1" x14ac:dyDescent="0.15"/>
    <row r="55" s="6" customFormat="1" x14ac:dyDescent="0.15"/>
    <row r="56" s="6" customFormat="1" x14ac:dyDescent="0.15"/>
    <row r="57" s="6" customFormat="1" x14ac:dyDescent="0.15"/>
    <row r="58" s="6" customFormat="1" x14ac:dyDescent="0.15"/>
    <row r="59" s="6" customFormat="1" x14ac:dyDescent="0.15"/>
    <row r="60" s="6" customFormat="1" x14ac:dyDescent="0.15"/>
    <row r="61" s="6" customFormat="1" x14ac:dyDescent="0.15"/>
    <row r="62" s="6" customFormat="1" x14ac:dyDescent="0.15"/>
    <row r="63" s="6" customFormat="1" x14ac:dyDescent="0.15"/>
    <row r="64" s="6" customFormat="1" x14ac:dyDescent="0.15"/>
    <row r="65" s="6" customFormat="1" x14ac:dyDescent="0.15"/>
    <row r="66" s="6" customFormat="1" x14ac:dyDescent="0.15"/>
    <row r="67" s="6" customFormat="1" x14ac:dyDescent="0.15"/>
    <row r="68" s="6" customFormat="1" x14ac:dyDescent="0.15"/>
    <row r="69" s="6" customFormat="1" x14ac:dyDescent="0.15"/>
    <row r="70" s="6" customFormat="1" x14ac:dyDescent="0.15"/>
    <row r="71" s="6" customFormat="1" x14ac:dyDescent="0.15"/>
    <row r="72" s="6" customFormat="1" x14ac:dyDescent="0.15"/>
    <row r="73" s="6" customFormat="1" x14ac:dyDescent="0.15"/>
    <row r="74" s="6" customFormat="1" x14ac:dyDescent="0.15"/>
    <row r="75" s="6" customFormat="1" x14ac:dyDescent="0.15"/>
    <row r="76" s="6" customFormat="1" x14ac:dyDescent="0.15"/>
    <row r="77" s="6" customFormat="1" x14ac:dyDescent="0.15"/>
    <row r="78" s="6" customFormat="1" x14ac:dyDescent="0.15"/>
    <row r="79" s="6" customFormat="1" x14ac:dyDescent="0.15"/>
    <row r="80" s="6" customFormat="1" x14ac:dyDescent="0.15"/>
    <row r="81" s="6" customFormat="1" x14ac:dyDescent="0.15"/>
    <row r="82" s="6" customFormat="1" x14ac:dyDescent="0.15"/>
    <row r="83" s="6" customFormat="1" x14ac:dyDescent="0.15"/>
    <row r="84" s="6" customFormat="1" x14ac:dyDescent="0.15"/>
    <row r="85" s="6" customFormat="1" x14ac:dyDescent="0.15"/>
    <row r="86" s="6" customFormat="1" x14ac:dyDescent="0.15"/>
    <row r="87" s="6" customFormat="1" x14ac:dyDescent="0.15"/>
    <row r="88" s="6" customFormat="1" x14ac:dyDescent="0.15"/>
    <row r="89" s="6" customFormat="1" x14ac:dyDescent="0.15"/>
    <row r="90" s="6" customFormat="1" x14ac:dyDescent="0.15"/>
    <row r="91" s="6" customFormat="1" x14ac:dyDescent="0.15"/>
    <row r="92" s="6" customFormat="1" x14ac:dyDescent="0.15"/>
    <row r="93" s="6" customFormat="1" x14ac:dyDescent="0.15"/>
    <row r="94" s="6" customFormat="1" x14ac:dyDescent="0.15"/>
    <row r="95" s="6" customFormat="1" x14ac:dyDescent="0.15"/>
    <row r="96" s="6" customFormat="1" x14ac:dyDescent="0.15"/>
    <row r="97" s="6" customFormat="1" x14ac:dyDescent="0.15"/>
    <row r="98" s="6" customFormat="1" x14ac:dyDescent="0.15"/>
    <row r="99" s="6" customFormat="1" x14ac:dyDescent="0.15"/>
    <row r="100" s="6" customFormat="1" x14ac:dyDescent="0.15"/>
    <row r="101" s="6" customFormat="1" x14ac:dyDescent="0.15"/>
    <row r="102" s="6" customFormat="1" x14ac:dyDescent="0.15"/>
    <row r="103" s="6" customFormat="1" x14ac:dyDescent="0.15"/>
    <row r="104" s="6" customFormat="1" x14ac:dyDescent="0.15"/>
    <row r="105" s="6" customFormat="1" x14ac:dyDescent="0.15"/>
    <row r="106" s="6" customFormat="1" x14ac:dyDescent="0.15"/>
    <row r="107" s="6" customFormat="1" x14ac:dyDescent="0.15"/>
    <row r="108" s="6" customFormat="1" x14ac:dyDescent="0.15"/>
    <row r="109" s="6" customFormat="1" x14ac:dyDescent="0.15"/>
    <row r="110" s="6" customFormat="1" x14ac:dyDescent="0.15"/>
    <row r="111" s="6" customFormat="1" x14ac:dyDescent="0.15"/>
    <row r="112" s="6" customFormat="1" x14ac:dyDescent="0.15"/>
    <row r="113" s="6" customFormat="1" x14ac:dyDescent="0.15"/>
    <row r="114" s="6" customFormat="1" x14ac:dyDescent="0.15"/>
    <row r="115" s="6" customFormat="1" x14ac:dyDescent="0.15"/>
    <row r="116" s="6" customFormat="1" x14ac:dyDescent="0.15"/>
    <row r="117" s="6" customFormat="1" x14ac:dyDescent="0.15"/>
    <row r="118" s="6" customFormat="1" x14ac:dyDescent="0.15"/>
    <row r="119" s="6" customFormat="1" x14ac:dyDescent="0.15"/>
    <row r="120" s="6" customFormat="1" x14ac:dyDescent="0.15"/>
    <row r="121" s="6" customFormat="1" x14ac:dyDescent="0.15"/>
    <row r="122" s="6" customFormat="1" x14ac:dyDescent="0.15"/>
    <row r="123" s="6" customFormat="1" x14ac:dyDescent="0.15"/>
    <row r="124" s="6" customFormat="1" x14ac:dyDescent="0.15"/>
    <row r="125" s="6" customFormat="1" x14ac:dyDescent="0.15"/>
    <row r="126" s="6" customFormat="1" x14ac:dyDescent="0.15"/>
    <row r="127" s="6" customFormat="1" x14ac:dyDescent="0.15"/>
    <row r="128" s="6" customFormat="1" x14ac:dyDescent="0.15"/>
    <row r="129" s="6" customFormat="1" x14ac:dyDescent="0.15"/>
    <row r="130" s="6" customFormat="1" x14ac:dyDescent="0.15"/>
    <row r="131" s="6" customFormat="1" x14ac:dyDescent="0.15"/>
    <row r="132" s="6" customFormat="1" x14ac:dyDescent="0.15"/>
  </sheetData>
  <mergeCells count="4">
    <mergeCell ref="H1:I1"/>
    <mergeCell ref="B4:G4"/>
    <mergeCell ref="B1:F1"/>
    <mergeCell ref="F2:G2"/>
  </mergeCells>
  <conditionalFormatting sqref="B1 H1:H2 F2">
    <cfRule type="expression" dxfId="2" priority="4">
      <formula>#REF!="rejected"</formula>
    </cfRule>
  </conditionalFormatting>
  <conditionalFormatting sqref="G1">
    <cfRule type="expression" dxfId="1" priority="1">
      <formula>#REF!="rejected"</formula>
    </cfRule>
  </conditionalFormatting>
  <conditionalFormatting sqref="J1">
    <cfRule type="expression" dxfId="0" priority="2">
      <formula>#REF!="rejected"</formula>
    </cfRule>
  </conditionalFormatting>
  <pageMargins left="0.7" right="0.7" top="0.75" bottom="0.75" header="0.3" footer="0.3"/>
  <pageSetup paperSize="9" scale="66" orientation="landscape" r:id="rId1"/>
  <ignoredErrors>
    <ignoredError sqref="I7" calculatedColumn="1"/>
  </ignoredErrors>
  <drawing r:id="rId2"/>
  <legacyDrawing r:id="rId3"/>
  <tableParts count="1">
    <tablePart r:id="rId4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38"/>
  <sheetViews>
    <sheetView topLeftCell="A9" workbookViewId="0">
      <selection activeCell="A24" sqref="A24"/>
    </sheetView>
  </sheetViews>
  <sheetFormatPr baseColWidth="10" defaultColWidth="11.5" defaultRowHeight="15" x14ac:dyDescent="0.2"/>
  <cols>
    <col min="1" max="1" width="13" bestFit="1" customWidth="1"/>
  </cols>
  <sheetData>
    <row r="1" spans="1:1" x14ac:dyDescent="0.2">
      <c r="A1">
        <v>0</v>
      </c>
    </row>
    <row r="2" spans="1:1" x14ac:dyDescent="0.2">
      <c r="A2">
        <v>5</v>
      </c>
    </row>
    <row r="3" spans="1:1" x14ac:dyDescent="0.2">
      <c r="A3">
        <v>10</v>
      </c>
    </row>
    <row r="4" spans="1:1" x14ac:dyDescent="0.2">
      <c r="A4">
        <v>15</v>
      </c>
    </row>
    <row r="5" spans="1:1" x14ac:dyDescent="0.2">
      <c r="A5">
        <v>20</v>
      </c>
    </row>
    <row r="6" spans="1:1" x14ac:dyDescent="0.2">
      <c r="A6">
        <v>30</v>
      </c>
    </row>
    <row r="7" spans="1:1" x14ac:dyDescent="0.2">
      <c r="A7">
        <v>40</v>
      </c>
    </row>
    <row r="8" spans="1:1" x14ac:dyDescent="0.2">
      <c r="A8">
        <v>50</v>
      </c>
    </row>
    <row r="9" spans="1:1" x14ac:dyDescent="0.2">
      <c r="A9">
        <v>60</v>
      </c>
    </row>
    <row r="10" spans="1:1" x14ac:dyDescent="0.2">
      <c r="A10">
        <v>80</v>
      </c>
    </row>
    <row r="11" spans="1:1" x14ac:dyDescent="0.2">
      <c r="A11">
        <v>90</v>
      </c>
    </row>
    <row r="16" spans="1:1" x14ac:dyDescent="0.2">
      <c r="A16" t="s">
        <v>4</v>
      </c>
    </row>
    <row r="17" spans="1:1" x14ac:dyDescent="0.2">
      <c r="A17" t="s">
        <v>27</v>
      </c>
    </row>
    <row r="18" spans="1:1" x14ac:dyDescent="0.2">
      <c r="A18" t="s">
        <v>28</v>
      </c>
    </row>
    <row r="21" spans="1:1" x14ac:dyDescent="0.2">
      <c r="A21" t="s">
        <v>36</v>
      </c>
    </row>
    <row r="22" spans="1:1" x14ac:dyDescent="0.2">
      <c r="A22" t="s">
        <v>37</v>
      </c>
    </row>
    <row r="23" spans="1:1" x14ac:dyDescent="0.2">
      <c r="A23" t="s">
        <v>38</v>
      </c>
    </row>
    <row r="26" spans="1:1" x14ac:dyDescent="0.2">
      <c r="A26">
        <v>1</v>
      </c>
    </row>
    <row r="27" spans="1:1" x14ac:dyDescent="0.2">
      <c r="A27">
        <v>2</v>
      </c>
    </row>
    <row r="28" spans="1:1" x14ac:dyDescent="0.2">
      <c r="A28">
        <v>3</v>
      </c>
    </row>
    <row r="31" spans="1:1" x14ac:dyDescent="0.2">
      <c r="A31" t="s">
        <v>21</v>
      </c>
    </row>
    <row r="32" spans="1:1" x14ac:dyDescent="0.2">
      <c r="A32" t="s">
        <v>22</v>
      </c>
    </row>
    <row r="36" spans="1:1" x14ac:dyDescent="0.2">
      <c r="A36" t="s">
        <v>7</v>
      </c>
    </row>
    <row r="37" spans="1:1" x14ac:dyDescent="0.2">
      <c r="A37" t="s">
        <v>8</v>
      </c>
    </row>
    <row r="38" spans="1:1" x14ac:dyDescent="0.2">
      <c r="A38" t="s">
        <v>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<ct:contentTypeSchema ct:_="" ma:_="" ma:contentTypeName="Document" ma:contentTypeID="0x010100F770ABC8F9B27C4C8461F4575C23FAEA" ma:contentTypeVersion="1" ma:contentTypeDescription="Create a new document." ma:contentTypeScope="" ma:versionID="6f0f4afd6cc55b40f57cb0d59e49aa45" xmlns:ct="http://schemas.microsoft.com/office/2006/metadata/contentType" xmlns:ma="http://schemas.microsoft.com/office/2006/metadata/properties/metaAttributes">
<xsd:schema targetNamespace="http://schemas.microsoft.com/office/2006/metadata/properties" ma:root="true" ma:fieldsID="0f7c28edf12e174e47f2c7bd2736e8bd" ns2:_="" ns3:_="" ns4:_="" xmlns:xsd="http://www.w3.org/2001/XMLSchema" xmlns:xs="http://www.w3.org/2001/XMLSchema" xmlns:p="http://schemas.microsoft.com/office/2006/metadata/properties" xmlns:ns2="0d93dc7d-5998-434b-bf34-aa89b432ec07" xmlns:ns3="$ListId:Shared Documents;" xmlns:ns4="http://schemas.microsoft.com/sharepoint/v4">
<xsd:import namespace="0d93dc7d-5998-434b-bf34-aa89b432ec07"/>
<xsd:import namespace="$ListId:Shared Documents;"/>
<xsd:import namespace="http://schemas.microsoft.com/sharepoint/v4"/>
<xsd:element name="properties">
<xsd:complexType>
<xsd:sequence>
<xsd:element name="documentManagement">
<xsd:complexType>
<xsd:all>
<xsd:element ref="ns2:_dlc_DocId" minOccurs="0"/>
<xsd:element ref="ns2:_dlc_DocIdUrl" minOccurs="0"/>
<xsd:element ref="ns2:_dlc_DocIdPersistId" minOccurs="0"/>
<xsd:element ref="ns3:Last_x0020_Archive" minOccurs="0"/>
<xsd:element ref="ns3:Reason" minOccurs="0"/>
<xsd:element ref="ns4:IconOverlay" minOccurs="0"/>
</xsd:all>
</xsd:complexType>
</xsd:element>
</xsd:sequence>
</xsd:complexType>
</xsd:element>
</xsd:schema>
<xsd:schema targetNamespace="0d93dc7d-5998-434b-bf34-aa89b432ec07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_dlc_DocId" ma:index="8" nillable="true" ma:displayName="Document ID Value" ma:description="The value of the document ID assigned to this item." ma:internalName="_dlc_DocId" ma:readOnly="true">
<xsd:simpleType>
<xsd:restriction base="dms:Text"/>
</xsd:simpleType>
</xsd:element>
<xsd:element name="_dlc_DocIdUrl" ma:index="9" nillable="true" ma:displayName="Document ID" ma:description="Permanent link to this document." ma:hidden="true" ma:internalName="_dlc_DocIdUrl" ma:readOnly="true">
<xsd:complexType>
<xsd:complexContent>
<xsd:extension base="dms:URL">
<xsd:sequence>
<xsd:element name="Url" type="dms:ValidUrl" minOccurs="0" nillable="true"/>
<xsd:element name="Description" type="xsd:string" nillable="true"/>
</xsd:sequence>
</xsd:extension>
</xsd:complexContent>
</xsd:complexType>
</xsd:element>
<xsd:element name="_dlc_DocIdPersistId" ma:index="10" nillable="true" ma:displayName="Persist ID" ma:description="Keep ID on add." ma:hidden="true" ma:internalName="_dlc_DocIdPersistId" ma:readOnly="true">
<xsd:simpleType>
<xsd:restriction base="dms:Boolean"/>
</xsd:simpleType>
</xsd:element>
</xsd:schema>
<xsd:schema targetNamespace="$ListId:Shared Documents;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Last_x0020_Archive" ma:index="11" nillable="true" ma:displayName="Last Archive" ma:format="DateOnly" ma:internalName="Last_x0020_Archive">
<xsd:simpleType>
<xsd:restriction base="dms:DateTime"/>
</xsd:simpleType>
</xsd:element>
<xsd:element name="Reason" ma:index="12" nillable="true" ma:displayName="Reason" ma:internalName="Reason">
<xsd:simpleType>
<xsd:restriction base="dms:Note">
<xsd:maxLength value="255"/>
</xsd:restriction>
</xsd:simpleType>
</xsd:element>
</xsd:schema>
<xsd:schema targetNamespace="http://schemas.microsoft.com/sharepoint/v4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IconOverlay" ma:index="13" nillable="true" ma:displayName="IconOverlay" ma:hidden="true" ma:internalName="IconOverlay">
<xsd:simpleType>
<xsd:restriction base="dms:Text"/>
</xsd:simpleType>
</xsd:element>
</xsd:schema>
<xsd:schema targetNamespace="http://schemas.openxmlformats.org/package/2006/metadata/core-properties" elementFormDefault="qualified" attributeFormDefault="unqualified" blockDefault="#all"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>
<xsd:import namespace="http://purl.org/dc/elements/1.1/" schemaLocation="http://dublincore.org/schemas/xmls/qdc/2003/04/02/dc.xsd"/>
<xsd:import namespace="http://purl.org/dc/terms/" schemaLocation="http://dublincore.org/schemas/xmls/qdc/2003/04/02/dcterms.xsd"/>
<xsd:element name="coreProperties" type="CT_coreProperties"/>
<xsd:complexType name="CT_coreProperties">
<xsd:all>
<xsd:element ref="dc:creator" minOccurs="0" maxOccurs="1"/>
<xsd:element ref="dcterms:created" minOccurs="0" maxOccurs="1"/>
<xsd:element ref="dc:identifier" minOccurs="0" maxOccurs="1"/>
<xsd:element name="contentType" minOccurs="0" maxOccurs="1" type="xsd:string" ma:index="0" ma:displayName="Content Type"/>
<xsd:element ref="dc:title" minOccurs="0" maxOccurs="1" ma:index="4" ma:displayName="Title"/>
<xsd:element ref="dc:subject" minOccurs="0" maxOccurs="1"/>
<xsd:element ref="dc:description" minOccurs="0" maxOccurs="1"/>
<xsd:element name="keywords" minOccurs="0" maxOccurs="1" type="xsd:string"/>
<xsd:element ref="dc:language" minOccurs="0" maxOccurs="1"/>
<xsd:element name="category" minOccurs="0" maxOccurs="1" type="xsd:string"/>
<xsd:element name="version" minOccurs="0" maxOccurs="1" type="xsd:string"/>
<xsd:element name="revision" minOccurs="0" maxOccurs="1" type="xsd:string">
<xsd:annotation>
<xsd:documentation>
                        This value indicates the number of saves or revisions. The application is responsible for updating this value after each revision.
                    </xsd:documentation>
</xsd:annotation>
</xsd:element>
<xsd:element name="lastModifiedBy" minOccurs="0" maxOccurs="1" type="xsd:string"/>
<xsd:element ref="dcterms:modified" minOccurs="0" maxOccurs="1"/>
<xsd:element name="contentStatus" minOccurs="0" maxOccurs="1" type="xsd:string"/>
</xsd:all>
</xsd:complexType>
</xsd:schema>
<xs:schema targetNamespace="http://schemas.microsoft.com/office/infopath/2007/PartnerControls" elementFormDefault="qualified" attributeFormDefault="unqualified" xmlns:pc="http://schemas.microsoft.com/office/infopath/2007/PartnerControls" xmlns:xs="http://www.w3.org/2001/XMLSchema">
<xs:element name="Person">
<xs:complexType>
<xs:sequence>
<xs:element ref="pc:DisplayName" minOccurs="0"></xs:element>
<xs:element ref="pc:AccountId" minOccurs="0"></xs:element>
<xs:element ref="pc:AccountType" minOccurs="0"></xs:element>
</xs:sequence>
</xs:complexType>
</xs:element>
<xs:element name="DisplayName" type="xs:string"></xs:element>
<xs:element name="AccountId" type="xs:string"></xs:element>
<xs:element name="AccountType" type="xs:string"></xs:element>
<xs:element name="BDCAssociatedEntity">
<xs:complexType>
<xs:sequence>
<xs:element ref="pc:BDCEntity" minOccurs="0" maxOccurs="unbounded"></xs:element>
</xs:sequence>
<xs:attribute ref="pc:EntityNamespace"></xs:attribute>
<xs:attribute ref="pc:EntityName"></xs:attribute>
<xs:attribute ref="pc:SystemInstanceName"></xs:attribute>
<xs:attribute ref="pc:AssociationName"></xs:attribute>
</xs:complexType>
</xs:element>
<xs:attribute name="EntityNamespace" type="xs:string"></xs:attribute>
<xs:attribute name="EntityName" type="xs:string"></xs:attribute>
<xs:attribute name="SystemInstanceName" type="xs:string"></xs:attribute>
<xs:attribute name="AssociationName" type="xs:string"></xs:attribute>
<xs:element name="BDCEntity">
<xs:complexType>
<xs:sequence>
<xs:element ref="pc:EntityDisplayName" minOccurs="0"></xs:element>
<xs:element ref="pc:EntityInstanceReference" minOccurs="0"></xs:element>
<xs:element ref="pc:EntityId1" minOccurs="0"></xs:element>
<xs:element ref="pc:EntityId2" minOccurs="0"></xs:element>
<xs:element ref="pc:EntityId3" minOccurs="0"></xs:element>
<xs:element ref="pc:EntityId4" minOccurs="0"></xs:element>
<xs:element ref="pc:EntityId5" minOccurs="0"></xs:element>
</xs:sequence>
</xs:complexType>
</xs:element>
<xs:element name="EntityDisplayName" type="xs:string"></xs:element>
<xs:element name="EntityInstanceReference" type="xs:string"></xs:element>
<xs:element name="EntityId1" type="xs:string"></xs:element>
<xs:element name="EntityId2" type="xs:string"></xs:element>
<xs:element name="EntityId3" type="xs:string"></xs:element>
<xs:element name="EntityId4" type="xs:string"></xs:element>
<xs:element name="EntityId5" type="xs:string"></xs:element>
<xs:element name="Terms">
<xs:complexType>
<xs:sequence>
<xs:element ref="pc:TermInfo" minOccurs="0" maxOccurs="unbounded"></xs:element>
</xs:sequence>
</xs:complexType>
</xs:element>
<xs:element name="TermInfo">
<xs:complexType>
<xs:sequence>
<xs:element ref="pc:TermName" minOccurs="0"></xs:element>
<xs:element ref="pc:TermId" minOccurs="0"></xs:element>
</xs:sequence>
</xs:complexType>
</xs:element>
<xs:element name="TermName" type="xs:string"></xs:element>
<xs:element name="TermId" type="xs:string"></xs:element>
</xs:schema>
</ct:contentTypeSchema>
</file>

<file path=customXml/item3.xml><?xml version="1.0" encoding="utf-8"?><p:properties xmlns:p="http://schemas.microsoft.com/office/2006/metadata/properties" xmlns:xsi="http://www.w3.org/2001/XMLSchema-instance" xmlns:pc="http://schemas.microsoft.com/office/infopath/2007/PartnerControls"><documentManagement><_dlc_DocId xmlns="0d93dc7d-5998-434b-bf34-aa89b432ec07">WORK-769-155</_dlc_DocId><_dlc_DocIdUrl xmlns="0d93dc7d-5998-434b-bf34-aa89b432ec07"><Url>http://intranet/workingtogether/projects/110405/_layouts/DocIdRedir.aspx?ID=WORK-769-155</Url><Description>WORK-769-155</Description></_dlc_DocIdUrl><IconOverlay xmlns="http://schemas.microsoft.com/sharepoint/v4" xsi:nil="true"/><Last_x0020_Archive xmlns="$ListId:Shared Documents;" xsi:nil="true"/><Reason xmlns="$ListId:Shared Documents;" xsi:nil="true"></Reason></documentManagement></p:properti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8575168F-6331-41DA-B879-8152475B985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09E313D-90F0-4096-93B6-F0B4A8E845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93dc7d-5998-434b-bf34-aa89b432ec07"/>
    <ds:schemaRef ds:uri="$ListId:Shared Documents;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C0C9F9C-98B5-480F-B2D6-CAE7CFAF0133}">
  <ds:schemaRefs>
    <ds:schemaRef ds:uri="http://schemas.microsoft.com/office/infopath/2007/PartnerControls"/>
    <ds:schemaRef ds:uri="$ListId:Shared Documents;"/>
    <ds:schemaRef ds:uri="http://purl.org/dc/elements/1.1/"/>
    <ds:schemaRef ds:uri="http://schemas.microsoft.com/office/2006/metadata/properties"/>
    <ds:schemaRef ds:uri="http://schemas.microsoft.com/sharepoint/v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0d93dc7d-5998-434b-bf34-aa89b432ec07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29BDFB93-A148-4832-8767-0A894C12A9C9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BacklogProduit</vt:lpstr>
      <vt:lpstr>SeguimientoAvance</vt:lpstr>
      <vt:lpstr>Listas</vt:lpstr>
      <vt:lpstr>BacklogProduit!Área_de_impresión</vt:lpstr>
      <vt:lpstr>SeguimientoAvance!Área_de_impresión</vt:lpstr>
    </vt:vector>
  </TitlesOfParts>
  <Company>Editions ENI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Jean-Paul SUBRA</dc:creator>
  <cp:lastModifiedBy>Nicolas Santiago Donoso</cp:lastModifiedBy>
  <cp:lastPrinted>2020-03-02T13:17:41Z</cp:lastPrinted>
  <dcterms:created xsi:type="dcterms:W3CDTF">2014-04-10T04:38:41Z</dcterms:created>
  <dcterms:modified xsi:type="dcterms:W3CDTF">2024-10-11T15:44:45Z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864dfc2f-d4cc-47bc-ae68-d207564bbc62</vt:lpwstr>
  </property>
  <property fmtid="{D5CDD505-2E9C-101B-9397-08002B2CF9AE}" pid="3" name="ContentTypeId">
    <vt:lpwstr>0x010100F770ABC8F9B27C4C8461F4575C23FAEA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  <property fmtid="{D5CDD505-2E9C-101B-9397-08002B2CF9AE}" pid="7" name="WorkbookGuid">
    <vt:lpwstr>53e4738d-6dcd-484e-b0a6-9e3a4a9d2eee</vt:lpwstr>
  </property>
</Properties>
</file>