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ria.hong\Desktop\"/>
    </mc:Choice>
  </mc:AlternateContent>
  <xr:revisionPtr revIDLastSave="0" documentId="13_ncr:1_{5D6459A6-612A-477A-8448-7EE715D9DD97}" xr6:coauthVersionLast="45" xr6:coauthVersionMax="45" xr10:uidLastSave="{00000000-0000-0000-0000-000000000000}"/>
  <bookViews>
    <workbookView xWindow="-110" yWindow="-110" windowWidth="19420" windowHeight="10420" xr2:uid="{13306823-E352-420C-9EFE-C04B3B873E09}"/>
  </bookViews>
  <sheets>
    <sheet name="Sheet1" sheetId="1" r:id="rId1"/>
    <sheet name="Sheet2" sheetId="2" r:id="rId2"/>
    <sheet name="Sheet3" sheetId="3" r:id="rId3"/>
    <sheet name="Sheet4" sheetId="4" r:id="rId4"/>
    <sheet name="Sheet4 (2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5" l="1"/>
  <c r="L4" i="5" s="1"/>
  <c r="K5" i="5"/>
  <c r="L5" i="5"/>
  <c r="K6" i="5"/>
  <c r="L6" i="5"/>
  <c r="K7" i="5"/>
  <c r="L7" i="5"/>
  <c r="K8" i="5"/>
  <c r="L8" i="5" s="1"/>
  <c r="K9" i="5"/>
  <c r="L9" i="5"/>
  <c r="K10" i="5"/>
  <c r="L10" i="5"/>
  <c r="K11" i="5"/>
  <c r="L11" i="5"/>
  <c r="K12" i="5"/>
  <c r="L12" i="5" s="1"/>
  <c r="K13" i="5"/>
  <c r="L13" i="5"/>
  <c r="K14" i="5"/>
  <c r="L14" i="5"/>
  <c r="K15" i="5"/>
  <c r="L15" i="5"/>
  <c r="K16" i="5"/>
  <c r="L16" i="5" s="1"/>
  <c r="K17" i="5"/>
  <c r="L17" i="5"/>
  <c r="K18" i="5"/>
  <c r="L18" i="5"/>
  <c r="K19" i="5"/>
  <c r="L19" i="5"/>
  <c r="K20" i="5"/>
  <c r="L20" i="5" s="1"/>
  <c r="K21" i="5"/>
  <c r="L21" i="5"/>
  <c r="K22" i="5"/>
  <c r="L22" i="5"/>
  <c r="K3" i="5"/>
  <c r="L3" i="5" s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3" i="5"/>
  <c r="D4" i="5"/>
  <c r="D5" i="5"/>
  <c r="D6" i="5"/>
  <c r="D7" i="5"/>
  <c r="D8" i="5"/>
  <c r="E8" i="5" s="1"/>
  <c r="D9" i="5"/>
  <c r="E9" i="5" s="1"/>
  <c r="D10" i="5"/>
  <c r="E10" i="5" s="1"/>
  <c r="D11" i="5"/>
  <c r="E11" i="5" s="1"/>
  <c r="D12" i="5"/>
  <c r="D13" i="5"/>
  <c r="D14" i="5"/>
  <c r="D15" i="5"/>
  <c r="D16" i="5"/>
  <c r="E16" i="5" s="1"/>
  <c r="D17" i="5"/>
  <c r="E17" i="5" s="1"/>
  <c r="D18" i="5"/>
  <c r="E18" i="5" s="1"/>
  <c r="D19" i="5"/>
  <c r="E19" i="5" s="1"/>
  <c r="D20" i="5"/>
  <c r="D21" i="5"/>
  <c r="D22" i="5"/>
  <c r="D3" i="5"/>
  <c r="E3" i="5" s="1"/>
  <c r="E4" i="5"/>
  <c r="E5" i="5"/>
  <c r="E6" i="5"/>
  <c r="E7" i="5"/>
  <c r="E12" i="5"/>
  <c r="E13" i="5"/>
  <c r="E14" i="5"/>
  <c r="E15" i="5"/>
  <c r="E20" i="5"/>
  <c r="E21" i="5"/>
  <c r="E22" i="5"/>
  <c r="F10" i="1"/>
  <c r="D57" i="1" l="1"/>
  <c r="E57" i="1"/>
  <c r="F57" i="1"/>
  <c r="D58" i="1"/>
  <c r="E58" i="1"/>
  <c r="F58" i="1"/>
  <c r="D59" i="1"/>
  <c r="F59" i="1" s="1"/>
  <c r="E59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0" i="1"/>
  <c r="F31" i="1"/>
  <c r="F32" i="1"/>
  <c r="F33" i="1"/>
  <c r="F34" i="1"/>
  <c r="F35" i="1"/>
  <c r="F36" i="1"/>
  <c r="F37" i="1"/>
  <c r="F38" i="1"/>
  <c r="F39" i="1"/>
  <c r="F40" i="1"/>
  <c r="F41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0" i="1"/>
  <c r="D6" i="1"/>
  <c r="D10" i="1"/>
  <c r="L10" i="1"/>
  <c r="M10" i="1" s="1"/>
  <c r="L11" i="1" l="1"/>
  <c r="M11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D11" i="1"/>
  <c r="F11" i="1" s="1"/>
  <c r="G11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12" i="1" l="1"/>
  <c r="M13" i="1"/>
  <c r="F18" i="1"/>
  <c r="F25" i="1"/>
  <c r="F17" i="1"/>
  <c r="G17" i="1" s="1"/>
  <c r="F24" i="1"/>
  <c r="F29" i="1"/>
  <c r="G29" i="1" s="1"/>
  <c r="F23" i="1"/>
  <c r="G23" i="1" s="1"/>
  <c r="F22" i="1"/>
  <c r="F16" i="1"/>
  <c r="F21" i="1"/>
  <c r="F15" i="1"/>
  <c r="F28" i="1"/>
  <c r="F27" i="1"/>
  <c r="F14" i="1"/>
  <c r="G14" i="1" s="1"/>
  <c r="F26" i="1"/>
  <c r="G26" i="1" s="1"/>
  <c r="F20" i="1"/>
  <c r="F13" i="1"/>
  <c r="F19" i="1"/>
  <c r="G19" i="1" s="1"/>
  <c r="F12" i="1"/>
  <c r="G12" i="1" s="1"/>
  <c r="G20" i="1" l="1"/>
  <c r="G22" i="1"/>
  <c r="G24" i="1"/>
  <c r="G15" i="1"/>
  <c r="G25" i="1"/>
  <c r="G21" i="1"/>
  <c r="G18" i="1"/>
  <c r="M14" i="1"/>
  <c r="G27" i="1"/>
  <c r="G28" i="1"/>
  <c r="G13" i="1"/>
  <c r="G16" i="1"/>
  <c r="M15" i="1" l="1"/>
  <c r="M16" i="1" l="1"/>
  <c r="M17" i="1" l="1"/>
  <c r="M18" i="1" l="1"/>
  <c r="M19" i="1" l="1"/>
  <c r="M20" i="1" l="1"/>
  <c r="M21" i="1" l="1"/>
  <c r="M22" i="1" l="1"/>
  <c r="M23" i="1" l="1"/>
  <c r="M24" i="1" l="1"/>
  <c r="M25" i="1" l="1"/>
  <c r="M26" i="1" l="1"/>
  <c r="M27" i="1" l="1"/>
  <c r="M28" i="1" l="1"/>
  <c r="M29" i="1" l="1"/>
  <c r="L30" i="1" l="1"/>
  <c r="L31" i="1" l="1"/>
  <c r="L32" i="1" l="1"/>
  <c r="L33" i="1" l="1"/>
  <c r="L34" i="1" l="1"/>
  <c r="L35" i="1" l="1"/>
  <c r="L36" i="1" l="1"/>
  <c r="L37" i="1" l="1"/>
  <c r="L38" i="1" l="1"/>
  <c r="L39" i="1" l="1"/>
  <c r="L40" i="1" l="1"/>
  <c r="L41" i="1" l="1"/>
  <c r="L42" i="1" l="1"/>
  <c r="L43" i="1" l="1"/>
  <c r="L44" i="1" l="1"/>
  <c r="L45" i="1" l="1"/>
  <c r="L46" i="1" l="1"/>
  <c r="L47" i="1" l="1"/>
  <c r="L48" i="1" l="1"/>
  <c r="L49" i="1" l="1"/>
  <c r="L50" i="1" l="1"/>
  <c r="L51" i="1" l="1"/>
  <c r="L52" i="1" l="1"/>
  <c r="L53" i="1" l="1"/>
  <c r="L54" i="1" l="1"/>
  <c r="L55" i="1" l="1"/>
  <c r="L56" i="1" l="1"/>
  <c r="L57" i="1" l="1"/>
  <c r="L58" i="1" l="1"/>
  <c r="L59" i="1" l="1"/>
  <c r="N10" i="1" l="1"/>
  <c r="M59" i="1"/>
  <c r="N11" i="1"/>
  <c r="N12" i="1"/>
  <c r="O12" i="1" s="1"/>
  <c r="N13" i="1"/>
  <c r="N14" i="1"/>
  <c r="O14" i="1" s="1"/>
  <c r="N15" i="1"/>
  <c r="O15" i="1" s="1"/>
  <c r="N16" i="1"/>
  <c r="O16" i="1" s="1"/>
  <c r="N17" i="1"/>
  <c r="N18" i="1"/>
  <c r="O18" i="1" s="1"/>
  <c r="N19" i="1"/>
  <c r="N20" i="1"/>
  <c r="O20" i="1" s="1"/>
  <c r="N21" i="1"/>
  <c r="N22" i="1"/>
  <c r="O22" i="1" s="1"/>
  <c r="N23" i="1"/>
  <c r="O23" i="1" s="1"/>
  <c r="N24" i="1"/>
  <c r="O24" i="1" s="1"/>
  <c r="N25" i="1"/>
  <c r="N26" i="1"/>
  <c r="O26" i="1" s="1"/>
  <c r="N27" i="1"/>
  <c r="N28" i="1"/>
  <c r="O28" i="1" s="1"/>
  <c r="N29" i="1"/>
  <c r="M30" i="1"/>
  <c r="N30" i="1" s="1"/>
  <c r="M31" i="1"/>
  <c r="N31" i="1" s="1"/>
  <c r="M32" i="1"/>
  <c r="N32" i="1" s="1"/>
  <c r="M33" i="1"/>
  <c r="M34" i="1"/>
  <c r="N34" i="1" s="1"/>
  <c r="M35" i="1"/>
  <c r="M36" i="1"/>
  <c r="N36" i="1" s="1"/>
  <c r="M37" i="1"/>
  <c r="M38" i="1"/>
  <c r="N38" i="1" s="1"/>
  <c r="M39" i="1"/>
  <c r="N39" i="1" s="1"/>
  <c r="M40" i="1"/>
  <c r="N40" i="1" s="1"/>
  <c r="M41" i="1"/>
  <c r="M42" i="1"/>
  <c r="N42" i="1" s="1"/>
  <c r="M43" i="1"/>
  <c r="M44" i="1"/>
  <c r="N44" i="1" s="1"/>
  <c r="M45" i="1"/>
  <c r="M46" i="1"/>
  <c r="N46" i="1" s="1"/>
  <c r="M47" i="1"/>
  <c r="N47" i="1" s="1"/>
  <c r="M48" i="1"/>
  <c r="N48" i="1" s="1"/>
  <c r="M49" i="1"/>
  <c r="M50" i="1"/>
  <c r="N50" i="1" s="1"/>
  <c r="M51" i="1"/>
  <c r="M52" i="1"/>
  <c r="N52" i="1" s="1"/>
  <c r="M53" i="1"/>
  <c r="M54" i="1"/>
  <c r="N54" i="1" s="1"/>
  <c r="M55" i="1"/>
  <c r="N55" i="1" s="1"/>
  <c r="M56" i="1"/>
  <c r="N56" i="1" s="1"/>
  <c r="M57" i="1"/>
  <c r="M58" i="1"/>
  <c r="N58" i="1" s="1"/>
  <c r="N51" i="1" l="1"/>
  <c r="N43" i="1"/>
  <c r="N35" i="1"/>
  <c r="O27" i="1"/>
  <c r="O19" i="1"/>
  <c r="O11" i="1"/>
  <c r="N53" i="1"/>
  <c r="N45" i="1"/>
  <c r="N37" i="1"/>
  <c r="O29" i="1"/>
  <c r="O21" i="1"/>
  <c r="O13" i="1"/>
  <c r="N59" i="1"/>
  <c r="N57" i="1"/>
  <c r="N49" i="1"/>
  <c r="N41" i="1"/>
  <c r="N33" i="1"/>
  <c r="O25" i="1"/>
  <c r="O17" i="1"/>
</calcChain>
</file>

<file path=xl/sharedStrings.xml><?xml version="1.0" encoding="utf-8"?>
<sst xmlns="http://schemas.openxmlformats.org/spreadsheetml/2006/main" count="64" uniqueCount="38">
  <si>
    <t>LURT</t>
  </si>
  <si>
    <r>
      <t>K=[1-1/(1+r)</t>
    </r>
    <r>
      <rPr>
        <vertAlign val="super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]/[1-1/(1+r)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] </t>
    </r>
  </si>
  <si>
    <r>
      <t>1-1/(1+r)</t>
    </r>
    <r>
      <rPr>
        <vertAlign val="superscript"/>
        <sz val="11"/>
        <color theme="1"/>
        <rFont val="Calibri"/>
        <family val="2"/>
        <scheme val="minor"/>
      </rPr>
      <t>m</t>
    </r>
  </si>
  <si>
    <r>
      <t>1-1/(1+r)</t>
    </r>
    <r>
      <rPr>
        <vertAlign val="superscript"/>
        <sz val="11"/>
        <color theme="1"/>
        <rFont val="Calibri"/>
        <family val="2"/>
        <scheme val="minor"/>
      </rPr>
      <t>n</t>
    </r>
  </si>
  <si>
    <t>K</t>
  </si>
  <si>
    <t>r</t>
  </si>
  <si>
    <t>n=50</t>
  </si>
  <si>
    <t>m</t>
  </si>
  <si>
    <t>1≤m≤20</t>
  </si>
  <si>
    <t>n_1</t>
  </si>
  <si>
    <t>n_0</t>
  </si>
  <si>
    <t>n=20</t>
  </si>
  <si>
    <t>n - YEAR</t>
  </si>
  <si>
    <t>Source</t>
  </si>
  <si>
    <t>https://www.rics.org/globalassets/rics-website/media/upholding-professional-standards/sector-standards/construction/black-book/life-cycle-costing-1st-edition-rics.pdf</t>
  </si>
  <si>
    <t xml:space="preserve">Life Cycle Costing </t>
  </si>
  <si>
    <t>YP = (1-PV)/r</t>
  </si>
  <si>
    <t>PV = 1/(1+r)^n</t>
  </si>
  <si>
    <t>土地出让年限为50年</t>
  </si>
  <si>
    <t>土地出让续期年限</t>
  </si>
  <si>
    <t>土地出让年限20年</t>
  </si>
  <si>
    <t>r = 7%</t>
  </si>
  <si>
    <t>r - Land Reduction Rate</t>
  </si>
  <si>
    <t>杭州钱塘区土地还原率计算结果</t>
  </si>
  <si>
    <t>土地还原率各地有差异</t>
  </si>
  <si>
    <t>yield = rent/price</t>
  </si>
  <si>
    <r>
      <t>1-PV = 1-1/(1+r)</t>
    </r>
    <r>
      <rPr>
        <vertAlign val="superscript"/>
        <sz val="11"/>
        <color theme="1"/>
        <rFont val="Calibri"/>
        <family val="2"/>
        <scheme val="minor"/>
      </rPr>
      <t>n</t>
    </r>
  </si>
  <si>
    <t>Year Purchase = (1-PV)/r</t>
  </si>
  <si>
    <r>
      <t>1-PV = 1-1/(1+r)</t>
    </r>
    <r>
      <rPr>
        <vertAlign val="superscript"/>
        <sz val="11"/>
        <color theme="1"/>
        <rFont val="Calibri"/>
        <family val="2"/>
        <scheme val="minor"/>
      </rPr>
      <t>m</t>
    </r>
  </si>
  <si>
    <t>四级工业用地</t>
  </si>
  <si>
    <t>三级工业用地</t>
  </si>
  <si>
    <t>地价（万元/亩）</t>
  </si>
  <si>
    <t>最高使用年限（年）</t>
  </si>
  <si>
    <t>续期使用年期（年）</t>
  </si>
  <si>
    <t>修正系数</t>
  </si>
  <si>
    <t>修正后地价（万元/亩）</t>
  </si>
  <si>
    <t>基准地价20%(万元/亩）</t>
  </si>
  <si>
    <t>https://zhuanlan.zhihu.com/p/62040447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</si>
</sst>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imSun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2" fontId="0" fillId="0" borderId="0" xfId="0" applyNumberFormat="1"/>
    <xf numFmtId="9" fontId="0" fillId="0" borderId="0" xfId="1" applyFont="1"/>
    <xf numFmtId="0" fontId="0" fillId="0" borderId="0" xfId="0" quotePrefix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D65C9-F735-46F9-A893-6FFA4F27E439}">
  <dimension ref="C3:O59"/>
  <sheetViews>
    <sheetView tabSelected="1" topLeftCell="A2" workbookViewId="0">
      <selection activeCell="J9" sqref="J9"/>
    </sheetView>
  </sheetViews>
  <sheetFormatPr defaultRowHeight="14.5" x14ac:dyDescent="0.35"/>
  <cols>
    <col min="3" max="3" width="28.453125" customWidth="1"/>
    <col min="4" max="4" width="10.1796875" style="3" customWidth="1"/>
    <col min="5" max="5" width="8.7265625" style="3"/>
    <col min="6" max="6" width="9.1796875" customWidth="1"/>
    <col min="11" max="11" width="6" customWidth="1"/>
    <col min="12" max="12" width="8.1796875" customWidth="1"/>
  </cols>
  <sheetData>
    <row r="3" spans="3:15" x14ac:dyDescent="0.35">
      <c r="C3" s="6" t="s">
        <v>5</v>
      </c>
      <c r="D3" s="4">
        <v>7.0000000000000007E-2</v>
      </c>
      <c r="J3" t="s">
        <v>5</v>
      </c>
      <c r="K3" s="1">
        <v>7.0000000000000007E-2</v>
      </c>
    </row>
    <row r="4" spans="3:15" x14ac:dyDescent="0.35">
      <c r="C4" s="6" t="s">
        <v>0</v>
      </c>
      <c r="D4" s="3">
        <v>50</v>
      </c>
    </row>
    <row r="5" spans="3:15" ht="16.5" x14ac:dyDescent="0.35">
      <c r="C5" s="7" t="s">
        <v>26</v>
      </c>
      <c r="D5" s="3">
        <f>1-1/(1+$D$3)^$D$4</f>
        <v>0.96605224058237826</v>
      </c>
      <c r="E5" s="11" t="s">
        <v>6</v>
      </c>
    </row>
    <row r="6" spans="3:15" x14ac:dyDescent="0.35">
      <c r="C6" s="6" t="s">
        <v>27</v>
      </c>
      <c r="D6" s="3">
        <f>D5/D3</f>
        <v>13.800746294033974</v>
      </c>
      <c r="E6" s="3" t="s">
        <v>6</v>
      </c>
    </row>
    <row r="7" spans="3:15" ht="16.5" x14ac:dyDescent="0.35">
      <c r="C7" s="7" t="s">
        <v>28</v>
      </c>
      <c r="E7" s="3" t="s">
        <v>7</v>
      </c>
    </row>
    <row r="8" spans="3:15" x14ac:dyDescent="0.35">
      <c r="C8" s="6"/>
    </row>
    <row r="9" spans="3:15" ht="16.5" x14ac:dyDescent="0.35">
      <c r="C9" s="6"/>
      <c r="D9" s="2" t="s">
        <v>2</v>
      </c>
      <c r="E9" s="2" t="s">
        <v>3</v>
      </c>
      <c r="F9" s="3" t="s">
        <v>4</v>
      </c>
      <c r="G9" t="s">
        <v>1</v>
      </c>
      <c r="N9" s="2" t="s">
        <v>4</v>
      </c>
    </row>
    <row r="10" spans="3:15" x14ac:dyDescent="0.35">
      <c r="C10" s="6">
        <v>1</v>
      </c>
      <c r="D10" s="5">
        <f>1-1/(1+$D$3)^C10</f>
        <v>6.5420560747663559E-2</v>
      </c>
      <c r="E10" s="5">
        <f>$D$5</f>
        <v>0.96605224058237826</v>
      </c>
      <c r="F10" s="5">
        <f>D10/$D$5</f>
        <v>6.7719485551035213E-2</v>
      </c>
      <c r="K10" s="6">
        <v>1</v>
      </c>
      <c r="L10" s="9">
        <f>1/(1+$K$3)^(K10-1)</f>
        <v>1</v>
      </c>
      <c r="M10" s="9">
        <f>L10</f>
        <v>1</v>
      </c>
      <c r="N10" s="8">
        <f>M10/$L$59</f>
        <v>6.7719485551035213E-2</v>
      </c>
    </row>
    <row r="11" spans="3:15" x14ac:dyDescent="0.35">
      <c r="C11" s="6">
        <v>2</v>
      </c>
      <c r="D11" s="5">
        <f t="shared" ref="D11:D29" si="0">1-1/(1+$D$3)^C11</f>
        <v>0.12656127172678844</v>
      </c>
      <c r="E11" s="5">
        <f t="shared" ref="E11:E59" si="1">$D$5</f>
        <v>0.96605224058237826</v>
      </c>
      <c r="F11" s="5">
        <f t="shared" ref="F10:F29" si="2">D11/$D$5</f>
        <v>0.13100872438377847</v>
      </c>
      <c r="G11" s="10">
        <f>F11-F10</f>
        <v>6.3289238832743261E-2</v>
      </c>
      <c r="K11" s="6">
        <v>2</v>
      </c>
      <c r="L11" s="9">
        <f t="shared" ref="K11:L59" si="3">1/(1+$K$3)^(K11-1)</f>
        <v>0.93457943925233644</v>
      </c>
      <c r="M11" s="9">
        <f>M10+L11</f>
        <v>1.9345794392523366</v>
      </c>
      <c r="N11" s="8">
        <f t="shared" ref="M11:N59" si="4">M11/$L$59</f>
        <v>0.13100872438377839</v>
      </c>
      <c r="O11" s="10">
        <f>N11-N10</f>
        <v>6.3289238832743178E-2</v>
      </c>
    </row>
    <row r="12" spans="3:15" x14ac:dyDescent="0.35">
      <c r="C12" s="6">
        <v>3</v>
      </c>
      <c r="D12" s="5">
        <f t="shared" si="0"/>
        <v>0.18370212310914813</v>
      </c>
      <c r="E12" s="5">
        <f t="shared" si="1"/>
        <v>0.96605224058237826</v>
      </c>
      <c r="F12" s="5">
        <f t="shared" si="2"/>
        <v>0.19015754572279084</v>
      </c>
      <c r="G12" s="10">
        <f t="shared" ref="G12:G29" si="5">F12-F11</f>
        <v>5.9148821339012364E-2</v>
      </c>
      <c r="K12" s="6">
        <v>3</v>
      </c>
      <c r="L12" s="9">
        <f t="shared" si="3"/>
        <v>0.87343872827321156</v>
      </c>
      <c r="M12" s="9">
        <f t="shared" ref="L12:M59" si="6">M11+L12</f>
        <v>2.8080181675255482</v>
      </c>
      <c r="N12" s="8">
        <f t="shared" si="4"/>
        <v>0.19015754572279073</v>
      </c>
      <c r="O12" s="10">
        <f t="shared" ref="N12:O59" si="7">N12-N11</f>
        <v>5.9148821339012336E-2</v>
      </c>
    </row>
    <row r="13" spans="3:15" x14ac:dyDescent="0.35">
      <c r="C13" s="6">
        <v>4</v>
      </c>
      <c r="D13" s="5">
        <f t="shared" si="0"/>
        <v>0.2371047879524748</v>
      </c>
      <c r="E13" s="5">
        <f t="shared" si="1"/>
        <v>0.96605224058237826</v>
      </c>
      <c r="F13" s="5">
        <f t="shared" si="2"/>
        <v>0.24543681800224151</v>
      </c>
      <c r="G13" s="10">
        <f t="shared" si="5"/>
        <v>5.5279272279450675E-2</v>
      </c>
      <c r="K13" s="6">
        <v>4</v>
      </c>
      <c r="L13" s="9">
        <f t="shared" si="3"/>
        <v>0.81629787689085187</v>
      </c>
      <c r="M13" s="9">
        <f t="shared" si="6"/>
        <v>3.6243160444164002</v>
      </c>
      <c r="N13" s="8">
        <f t="shared" si="4"/>
        <v>0.24543681800224149</v>
      </c>
      <c r="O13" s="10">
        <f t="shared" si="7"/>
        <v>5.5279272279450758E-2</v>
      </c>
    </row>
    <row r="14" spans="3:15" x14ac:dyDescent="0.35">
      <c r="C14" s="6">
        <v>5</v>
      </c>
      <c r="D14" s="5">
        <f t="shared" si="0"/>
        <v>0.28701382051633162</v>
      </c>
      <c r="E14" s="5">
        <f t="shared" si="1"/>
        <v>0.96605224058237826</v>
      </c>
      <c r="F14" s="5">
        <f t="shared" si="2"/>
        <v>0.29709968929144787</v>
      </c>
      <c r="G14" s="10">
        <f t="shared" si="5"/>
        <v>5.1662871289206352E-2</v>
      </c>
      <c r="K14" s="6">
        <v>5</v>
      </c>
      <c r="L14" s="9">
        <f t="shared" si="3"/>
        <v>0.7628952120475252</v>
      </c>
      <c r="M14" s="9">
        <f t="shared" si="6"/>
        <v>4.3872112564639254</v>
      </c>
      <c r="N14" s="8">
        <f t="shared" si="4"/>
        <v>0.29709968929144781</v>
      </c>
      <c r="O14" s="10">
        <f t="shared" si="7"/>
        <v>5.1662871289206325E-2</v>
      </c>
    </row>
    <row r="15" spans="3:15" x14ac:dyDescent="0.35">
      <c r="C15" s="6">
        <v>6</v>
      </c>
      <c r="D15" s="5">
        <f t="shared" si="0"/>
        <v>0.33365777618348746</v>
      </c>
      <c r="E15" s="5">
        <f t="shared" si="1"/>
        <v>0.96605224058237826</v>
      </c>
      <c r="F15" s="5">
        <f t="shared" si="2"/>
        <v>0.34538274657107992</v>
      </c>
      <c r="G15" s="10">
        <f t="shared" si="5"/>
        <v>4.8283057279632058E-2</v>
      </c>
      <c r="K15" s="6">
        <v>6</v>
      </c>
      <c r="L15" s="9">
        <f t="shared" si="3"/>
        <v>0.71298617948366838</v>
      </c>
      <c r="M15" s="9">
        <f t="shared" si="6"/>
        <v>5.1001974359475941</v>
      </c>
      <c r="N15" s="8">
        <f t="shared" si="4"/>
        <v>0.34538274657107992</v>
      </c>
      <c r="O15" s="10">
        <f t="shared" si="7"/>
        <v>4.8283057279632113E-2</v>
      </c>
    </row>
    <row r="16" spans="3:15" x14ac:dyDescent="0.35">
      <c r="C16" s="6">
        <v>7</v>
      </c>
      <c r="D16" s="5">
        <f t="shared" si="0"/>
        <v>0.37725025811540891</v>
      </c>
      <c r="E16" s="5">
        <f t="shared" si="1"/>
        <v>0.96605224058237826</v>
      </c>
      <c r="F16" s="5">
        <f t="shared" si="2"/>
        <v>0.39050709916886694</v>
      </c>
      <c r="G16" s="10">
        <f t="shared" si="5"/>
        <v>4.5124352597787021E-2</v>
      </c>
      <c r="K16" s="6">
        <v>7</v>
      </c>
      <c r="L16" s="9">
        <f t="shared" si="3"/>
        <v>0.66634222381651254</v>
      </c>
      <c r="M16" s="9">
        <f t="shared" si="6"/>
        <v>5.7665396597641063</v>
      </c>
      <c r="N16" s="8">
        <f t="shared" si="4"/>
        <v>0.39050709916886689</v>
      </c>
      <c r="O16" s="10">
        <f t="shared" si="7"/>
        <v>4.5124352597786965E-2</v>
      </c>
    </row>
    <row r="17" spans="3:15" x14ac:dyDescent="0.35">
      <c r="C17" s="6">
        <v>8</v>
      </c>
      <c r="D17" s="5">
        <f t="shared" si="0"/>
        <v>0.4179908954349616</v>
      </c>
      <c r="E17" s="5">
        <f t="shared" si="1"/>
        <v>0.96605224058237826</v>
      </c>
      <c r="F17" s="5">
        <f t="shared" si="2"/>
        <v>0.43267939131633143</v>
      </c>
      <c r="G17" s="10">
        <f t="shared" si="5"/>
        <v>4.2172292147464485E-2</v>
      </c>
      <c r="K17" s="6">
        <v>8</v>
      </c>
      <c r="L17" s="9">
        <f t="shared" si="3"/>
        <v>0.62274974188459109</v>
      </c>
      <c r="M17" s="9">
        <f t="shared" si="6"/>
        <v>6.3892894016486972</v>
      </c>
      <c r="N17" s="8">
        <f t="shared" si="4"/>
        <v>0.43267939131633137</v>
      </c>
      <c r="O17" s="10">
        <f t="shared" si="7"/>
        <v>4.2172292147464485E-2</v>
      </c>
    </row>
    <row r="18" spans="3:15" x14ac:dyDescent="0.35">
      <c r="C18" s="6">
        <v>9</v>
      </c>
      <c r="D18" s="5">
        <f t="shared" si="0"/>
        <v>0.45606625741585194</v>
      </c>
      <c r="E18" s="5">
        <f t="shared" si="1"/>
        <v>0.96605224058237826</v>
      </c>
      <c r="F18" s="5">
        <f t="shared" si="2"/>
        <v>0.47209274846349447</v>
      </c>
      <c r="G18" s="10">
        <f t="shared" si="5"/>
        <v>3.9413357147163042E-2</v>
      </c>
      <c r="K18" s="6">
        <v>9</v>
      </c>
      <c r="L18" s="9">
        <f t="shared" si="3"/>
        <v>0.5820091045650384</v>
      </c>
      <c r="M18" s="9">
        <f t="shared" si="6"/>
        <v>6.9712985062137358</v>
      </c>
      <c r="N18" s="8">
        <f t="shared" si="4"/>
        <v>0.47209274846349442</v>
      </c>
      <c r="O18" s="10">
        <f t="shared" si="7"/>
        <v>3.9413357147163042E-2</v>
      </c>
    </row>
    <row r="19" spans="3:15" x14ac:dyDescent="0.35">
      <c r="C19" s="6">
        <v>10</v>
      </c>
      <c r="D19" s="5">
        <f t="shared" si="0"/>
        <v>0.4916507078652822</v>
      </c>
      <c r="E19" s="5">
        <f t="shared" si="1"/>
        <v>0.96605224058237826</v>
      </c>
      <c r="F19" s="5">
        <f t="shared" si="2"/>
        <v>0.50892766168514214</v>
      </c>
      <c r="G19" s="10">
        <f t="shared" si="5"/>
        <v>3.6834913221647669E-2</v>
      </c>
      <c r="K19" s="6">
        <v>10</v>
      </c>
      <c r="L19" s="9">
        <f t="shared" si="3"/>
        <v>0.54393374258414806</v>
      </c>
      <c r="M19" s="9">
        <f t="shared" si="6"/>
        <v>7.5152322487978838</v>
      </c>
      <c r="N19" s="8">
        <f t="shared" si="4"/>
        <v>0.50892766168514214</v>
      </c>
      <c r="O19" s="10">
        <f t="shared" si="7"/>
        <v>3.6834913221647725E-2</v>
      </c>
    </row>
    <row r="20" spans="3:15" x14ac:dyDescent="0.35">
      <c r="C20" s="6">
        <v>11</v>
      </c>
      <c r="D20" s="5">
        <f t="shared" si="0"/>
        <v>0.52490720361241339</v>
      </c>
      <c r="E20" s="5">
        <f t="shared" si="1"/>
        <v>0.96605224058237826</v>
      </c>
      <c r="F20" s="5">
        <f t="shared" si="2"/>
        <v>0.54335281422873827</v>
      </c>
      <c r="G20" s="10">
        <f t="shared" si="5"/>
        <v>3.4425152543596127E-2</v>
      </c>
      <c r="K20" s="6">
        <v>11</v>
      </c>
      <c r="L20" s="9">
        <f t="shared" si="3"/>
        <v>0.5083492921347178</v>
      </c>
      <c r="M20" s="9">
        <f t="shared" si="6"/>
        <v>8.0235815409326019</v>
      </c>
      <c r="N20" s="8">
        <f t="shared" si="4"/>
        <v>0.54335281422873816</v>
      </c>
      <c r="O20" s="10">
        <f t="shared" si="7"/>
        <v>3.4425152543596016E-2</v>
      </c>
    </row>
    <row r="21" spans="3:15" x14ac:dyDescent="0.35">
      <c r="C21" s="6">
        <v>12</v>
      </c>
      <c r="D21" s="5">
        <f t="shared" si="0"/>
        <v>0.55598804075926478</v>
      </c>
      <c r="E21" s="5">
        <f t="shared" si="1"/>
        <v>0.96605224058237826</v>
      </c>
      <c r="F21" s="5">
        <f t="shared" si="2"/>
        <v>0.57552585398910827</v>
      </c>
      <c r="G21" s="10">
        <f t="shared" si="5"/>
        <v>3.2173039760370004E-2</v>
      </c>
      <c r="K21" s="6">
        <v>12</v>
      </c>
      <c r="L21" s="9">
        <f t="shared" si="3"/>
        <v>0.47509279638758667</v>
      </c>
      <c r="M21" s="9">
        <f t="shared" si="6"/>
        <v>8.498674337320189</v>
      </c>
      <c r="N21" s="8">
        <f t="shared" si="4"/>
        <v>0.57552585398910827</v>
      </c>
      <c r="O21" s="10">
        <f t="shared" si="7"/>
        <v>3.2173039760370115E-2</v>
      </c>
    </row>
    <row r="22" spans="3:15" x14ac:dyDescent="0.35">
      <c r="C22" s="6">
        <v>13</v>
      </c>
      <c r="D22" s="5">
        <f t="shared" si="0"/>
        <v>0.58503555211146241</v>
      </c>
      <c r="E22" s="5">
        <f t="shared" si="1"/>
        <v>0.96605224058237826</v>
      </c>
      <c r="F22" s="5">
        <f t="shared" si="2"/>
        <v>0.60559411544739816</v>
      </c>
      <c r="G22" s="10">
        <f t="shared" si="5"/>
        <v>3.0068261458289891E-2</v>
      </c>
      <c r="K22" s="6">
        <v>13</v>
      </c>
      <c r="L22" s="9">
        <f t="shared" si="3"/>
        <v>0.44401195924073528</v>
      </c>
      <c r="M22" s="9">
        <f t="shared" si="6"/>
        <v>8.9426862965609235</v>
      </c>
      <c r="N22" s="8">
        <f t="shared" si="4"/>
        <v>0.60559411544739805</v>
      </c>
      <c r="O22" s="10">
        <f t="shared" si="7"/>
        <v>3.006826145828978E-2</v>
      </c>
    </row>
    <row r="23" spans="3:15" x14ac:dyDescent="0.35">
      <c r="C23" s="6">
        <v>14</v>
      </c>
      <c r="D23" s="5">
        <f t="shared" si="0"/>
        <v>0.61218275898267516</v>
      </c>
      <c r="E23" s="5">
        <f t="shared" si="1"/>
        <v>0.96605224058237826</v>
      </c>
      <c r="F23" s="5">
        <f t="shared" si="2"/>
        <v>0.6336952943803793</v>
      </c>
      <c r="G23" s="10">
        <f t="shared" si="5"/>
        <v>2.8101178932981141E-2</v>
      </c>
      <c r="K23" s="6">
        <v>14</v>
      </c>
      <c r="L23" s="9">
        <f t="shared" si="3"/>
        <v>0.41496444788853759</v>
      </c>
      <c r="M23" s="9">
        <f t="shared" si="6"/>
        <v>9.3576507444494617</v>
      </c>
      <c r="N23" s="8">
        <f t="shared" si="4"/>
        <v>0.63369529438037919</v>
      </c>
      <c r="O23" s="10">
        <f t="shared" si="7"/>
        <v>2.8101178932981141E-2</v>
      </c>
    </row>
    <row r="24" spans="3:15" x14ac:dyDescent="0.35">
      <c r="C24" s="6">
        <v>15</v>
      </c>
      <c r="D24" s="5">
        <f t="shared" si="0"/>
        <v>0.63755398035764033</v>
      </c>
      <c r="E24" s="5">
        <f t="shared" si="1"/>
        <v>0.96605224058237826</v>
      </c>
      <c r="F24" s="5">
        <f t="shared" si="2"/>
        <v>0.65995807842989429</v>
      </c>
      <c r="G24" s="10">
        <f t="shared" si="5"/>
        <v>2.6262784049514987E-2</v>
      </c>
      <c r="K24" s="6">
        <v>15</v>
      </c>
      <c r="L24" s="9">
        <f t="shared" si="3"/>
        <v>0.3878172410173249</v>
      </c>
      <c r="M24" s="9">
        <f t="shared" si="6"/>
        <v>9.7454679854667869</v>
      </c>
      <c r="N24" s="8">
        <f t="shared" si="4"/>
        <v>0.65995807842989429</v>
      </c>
      <c r="O24" s="10">
        <f t="shared" si="7"/>
        <v>2.6262784049515098E-2</v>
      </c>
    </row>
    <row r="25" spans="3:15" x14ac:dyDescent="0.35">
      <c r="C25" s="6">
        <v>16</v>
      </c>
      <c r="D25" s="5">
        <f t="shared" si="0"/>
        <v>0.66126540220340213</v>
      </c>
      <c r="E25" s="5">
        <f t="shared" si="1"/>
        <v>0.96605224058237826</v>
      </c>
      <c r="F25" s="5">
        <f t="shared" si="2"/>
        <v>0.68450273642009529</v>
      </c>
      <c r="G25" s="10">
        <f t="shared" si="5"/>
        <v>2.4544657990201002E-2</v>
      </c>
      <c r="K25" s="6">
        <v>16</v>
      </c>
      <c r="L25" s="9">
        <f t="shared" si="3"/>
        <v>0.36244601964235967</v>
      </c>
      <c r="M25" s="9">
        <f t="shared" si="6"/>
        <v>10.107914005109146</v>
      </c>
      <c r="N25" s="8">
        <f t="shared" si="4"/>
        <v>0.68450273642009529</v>
      </c>
      <c r="O25" s="10">
        <f t="shared" si="7"/>
        <v>2.4544657990201002E-2</v>
      </c>
    </row>
    <row r="26" spans="3:15" x14ac:dyDescent="0.35">
      <c r="C26" s="6">
        <v>17</v>
      </c>
      <c r="D26" s="5">
        <f t="shared" si="0"/>
        <v>0.68342560953588982</v>
      </c>
      <c r="E26" s="5">
        <f t="shared" si="1"/>
        <v>0.96605224058237826</v>
      </c>
      <c r="F26" s="5">
        <f t="shared" si="2"/>
        <v>0.70744166912121764</v>
      </c>
      <c r="G26" s="10">
        <f t="shared" si="5"/>
        <v>2.293893270112235E-2</v>
      </c>
      <c r="K26" s="6">
        <v>17</v>
      </c>
      <c r="L26" s="9">
        <f t="shared" si="3"/>
        <v>0.33873459779659787</v>
      </c>
      <c r="M26" s="9">
        <f t="shared" si="6"/>
        <v>10.446648602905745</v>
      </c>
      <c r="N26" s="8">
        <f t="shared" si="4"/>
        <v>0.70744166912121775</v>
      </c>
      <c r="O26" s="10">
        <f t="shared" si="7"/>
        <v>2.2938932701122461E-2</v>
      </c>
    </row>
    <row r="27" spans="3:15" x14ac:dyDescent="0.35">
      <c r="C27" s="6">
        <v>18</v>
      </c>
      <c r="D27" s="5">
        <f t="shared" si="0"/>
        <v>0.70413608367840175</v>
      </c>
      <c r="E27" s="5">
        <f t="shared" si="1"/>
        <v>0.96605224058237826</v>
      </c>
      <c r="F27" s="5">
        <f t="shared" si="2"/>
        <v>0.72887992398207979</v>
      </c>
      <c r="G27" s="10">
        <f t="shared" si="5"/>
        <v>2.1438254860862149E-2</v>
      </c>
      <c r="K27" s="6">
        <v>18</v>
      </c>
      <c r="L27" s="9">
        <f t="shared" si="3"/>
        <v>0.31657439046411018</v>
      </c>
      <c r="M27" s="9">
        <f t="shared" si="6"/>
        <v>10.763222993369855</v>
      </c>
      <c r="N27" s="8">
        <f t="shared" si="4"/>
        <v>0.72887992398207979</v>
      </c>
      <c r="O27" s="10">
        <f t="shared" si="7"/>
        <v>2.1438254860862038E-2</v>
      </c>
    </row>
    <row r="28" spans="3:15" x14ac:dyDescent="0.35">
      <c r="C28" s="6">
        <v>19</v>
      </c>
      <c r="D28" s="5">
        <f t="shared" si="0"/>
        <v>0.72349166698916045</v>
      </c>
      <c r="E28" s="5">
        <f t="shared" si="1"/>
        <v>0.96605224058237826</v>
      </c>
      <c r="F28" s="5">
        <f t="shared" si="2"/>
        <v>0.74891567618849286</v>
      </c>
      <c r="G28" s="10">
        <f t="shared" si="5"/>
        <v>2.0035752206413071E-2</v>
      </c>
      <c r="K28" s="6">
        <v>19</v>
      </c>
      <c r="L28" s="9">
        <f t="shared" si="3"/>
        <v>0.29586391632159825</v>
      </c>
      <c r="M28" s="9">
        <f t="shared" si="6"/>
        <v>11.059086909691453</v>
      </c>
      <c r="N28" s="8">
        <f t="shared" si="4"/>
        <v>0.74891567618849297</v>
      </c>
      <c r="O28" s="10">
        <f t="shared" si="7"/>
        <v>2.0035752206413182E-2</v>
      </c>
    </row>
    <row r="29" spans="3:15" x14ac:dyDescent="0.35">
      <c r="C29" s="6">
        <v>20</v>
      </c>
      <c r="D29" s="5">
        <f t="shared" si="0"/>
        <v>0.74158099718613135</v>
      </c>
      <c r="E29" s="5">
        <f t="shared" si="1"/>
        <v>0.96605224058237826</v>
      </c>
      <c r="F29" s="5">
        <f t="shared" si="2"/>
        <v>0.76764067825056137</v>
      </c>
      <c r="G29" s="10">
        <f t="shared" si="5"/>
        <v>1.8725002062068508E-2</v>
      </c>
      <c r="K29" s="6">
        <v>20</v>
      </c>
      <c r="L29" s="9">
        <f t="shared" si="3"/>
        <v>0.27650833301083949</v>
      </c>
      <c r="M29" s="9">
        <f t="shared" si="6"/>
        <v>11.335595242702293</v>
      </c>
      <c r="N29" s="8">
        <f t="shared" si="4"/>
        <v>0.76764067825056137</v>
      </c>
      <c r="O29" s="10">
        <f t="shared" si="7"/>
        <v>1.8725002062068397E-2</v>
      </c>
    </row>
    <row r="30" spans="3:15" x14ac:dyDescent="0.35">
      <c r="C30" s="6">
        <v>21</v>
      </c>
      <c r="D30" s="5">
        <f t="shared" ref="D30:D56" si="8">1-1/(1+$D$3)^C30</f>
        <v>0.75848691325806661</v>
      </c>
      <c r="E30" s="5">
        <f t="shared" si="1"/>
        <v>0.96605224058237826</v>
      </c>
      <c r="F30" s="5">
        <f t="shared" ref="F30:F56" si="9">D30/$D$5</f>
        <v>0.78514068017772798</v>
      </c>
      <c r="J30" s="6">
        <v>21</v>
      </c>
      <c r="K30" s="9">
        <f t="shared" si="3"/>
        <v>0.2584190028138687</v>
      </c>
      <c r="L30" s="9">
        <f>M29+K30</f>
        <v>11.594014245516162</v>
      </c>
      <c r="M30" s="8">
        <f t="shared" si="4"/>
        <v>0.78514068017772809</v>
      </c>
      <c r="N30" s="10">
        <f>M30-N29</f>
        <v>1.750000192716672E-2</v>
      </c>
    </row>
    <row r="31" spans="3:15" x14ac:dyDescent="0.35">
      <c r="C31" s="6">
        <v>22</v>
      </c>
      <c r="D31" s="5">
        <f t="shared" si="8"/>
        <v>0.77428683482062299</v>
      </c>
      <c r="E31" s="5">
        <f t="shared" si="1"/>
        <v>0.96605224058237826</v>
      </c>
      <c r="F31" s="5">
        <f t="shared" si="9"/>
        <v>0.80149582216573423</v>
      </c>
      <c r="J31" s="6">
        <v>22</v>
      </c>
      <c r="K31" s="9">
        <f t="shared" si="3"/>
        <v>0.24151308674193336</v>
      </c>
      <c r="L31" s="9">
        <f t="shared" si="6"/>
        <v>11.835527332258096</v>
      </c>
      <c r="M31" s="8">
        <f t="shared" si="4"/>
        <v>0.80149582216573445</v>
      </c>
      <c r="N31" s="10">
        <f t="shared" si="7"/>
        <v>1.6355141988006361E-2</v>
      </c>
    </row>
    <row r="32" spans="3:15" x14ac:dyDescent="0.35">
      <c r="C32" s="6">
        <v>23</v>
      </c>
      <c r="D32" s="5">
        <f t="shared" si="8"/>
        <v>0.78905311665478783</v>
      </c>
      <c r="E32" s="5">
        <f t="shared" si="1"/>
        <v>0.96605224058237826</v>
      </c>
      <c r="F32" s="5">
        <f t="shared" si="9"/>
        <v>0.81678100159377753</v>
      </c>
      <c r="J32" s="6">
        <v>23</v>
      </c>
      <c r="K32" s="9">
        <f t="shared" si="3"/>
        <v>0.22571316517937698</v>
      </c>
      <c r="L32" s="9">
        <f t="shared" si="6"/>
        <v>12.061240497437472</v>
      </c>
      <c r="M32" s="8">
        <f t="shared" si="4"/>
        <v>0.81678100159377764</v>
      </c>
      <c r="N32" s="10">
        <f t="shared" si="7"/>
        <v>1.5285179428043194E-2</v>
      </c>
    </row>
    <row r="33" spans="3:14" x14ac:dyDescent="0.35">
      <c r="C33" s="6">
        <v>24</v>
      </c>
      <c r="D33" s="5">
        <f t="shared" si="8"/>
        <v>0.80285338005120366</v>
      </c>
      <c r="E33" s="5">
        <f t="shared" si="1"/>
        <v>0.96605224058237826</v>
      </c>
      <c r="F33" s="5">
        <f t="shared" si="9"/>
        <v>0.83106621601250963</v>
      </c>
      <c r="J33" s="6">
        <v>24</v>
      </c>
      <c r="K33" s="9">
        <f t="shared" si="3"/>
        <v>0.21094688334521211</v>
      </c>
      <c r="L33" s="9">
        <f t="shared" si="6"/>
        <v>12.272187380782684</v>
      </c>
      <c r="M33" s="8">
        <f t="shared" si="4"/>
        <v>0.83106621601250963</v>
      </c>
      <c r="N33" s="10">
        <f t="shared" si="7"/>
        <v>1.4285214418731984E-2</v>
      </c>
    </row>
    <row r="34" spans="3:14" x14ac:dyDescent="0.35">
      <c r="C34" s="6">
        <v>25</v>
      </c>
      <c r="D34" s="5">
        <f t="shared" si="8"/>
        <v>0.81575082247776043</v>
      </c>
      <c r="E34" s="5">
        <f t="shared" si="1"/>
        <v>0.96605224058237826</v>
      </c>
      <c r="F34" s="5">
        <f t="shared" si="9"/>
        <v>0.84441688369356749</v>
      </c>
      <c r="J34" s="6">
        <v>25</v>
      </c>
      <c r="K34" s="9">
        <f t="shared" si="3"/>
        <v>0.19714661994879637</v>
      </c>
      <c r="L34" s="9">
        <f t="shared" si="6"/>
        <v>12.469334000731481</v>
      </c>
      <c r="M34" s="8">
        <f t="shared" si="4"/>
        <v>0.8444168836935676</v>
      </c>
      <c r="N34" s="10">
        <f t="shared" si="7"/>
        <v>1.3350667681057971E-2</v>
      </c>
    </row>
    <row r="35" spans="3:14" x14ac:dyDescent="0.35">
      <c r="C35" s="6">
        <v>26</v>
      </c>
      <c r="D35" s="5">
        <f t="shared" si="8"/>
        <v>0.82780450698856112</v>
      </c>
      <c r="E35" s="5">
        <f t="shared" si="1"/>
        <v>0.96605224058237826</v>
      </c>
      <c r="F35" s="5">
        <f t="shared" si="9"/>
        <v>0.85689414320857493</v>
      </c>
      <c r="J35" s="6">
        <v>26</v>
      </c>
      <c r="K35" s="9">
        <f t="shared" si="3"/>
        <v>0.18424917752223957</v>
      </c>
      <c r="L35" s="9">
        <f t="shared" si="6"/>
        <v>12.65358317825372</v>
      </c>
      <c r="M35" s="8">
        <f t="shared" si="4"/>
        <v>0.85689414320857504</v>
      </c>
      <c r="N35" s="10">
        <f t="shared" si="7"/>
        <v>1.2477259515007444E-2</v>
      </c>
    </row>
    <row r="36" spans="3:14" x14ac:dyDescent="0.35">
      <c r="C36" s="6">
        <v>27</v>
      </c>
      <c r="D36" s="5">
        <f t="shared" si="8"/>
        <v>0.8390696326995899</v>
      </c>
      <c r="E36" s="5">
        <f t="shared" si="1"/>
        <v>0.96605224058237826</v>
      </c>
      <c r="F36" s="5">
        <f t="shared" si="9"/>
        <v>0.86855513340951651</v>
      </c>
      <c r="J36" s="6">
        <v>27</v>
      </c>
      <c r="K36" s="9">
        <f t="shared" si="3"/>
        <v>0.17219549301143888</v>
      </c>
      <c r="L36" s="9">
        <f t="shared" si="6"/>
        <v>12.825778671265159</v>
      </c>
      <c r="M36" s="8">
        <f t="shared" si="4"/>
        <v>0.86855513340951651</v>
      </c>
      <c r="N36" s="10">
        <f t="shared" si="7"/>
        <v>1.1660990200941468E-2</v>
      </c>
    </row>
    <row r="37" spans="3:14" x14ac:dyDescent="0.35">
      <c r="C37" s="6">
        <v>28</v>
      </c>
      <c r="D37" s="5">
        <f t="shared" si="8"/>
        <v>0.84959778756971016</v>
      </c>
      <c r="E37" s="5">
        <f t="shared" si="1"/>
        <v>0.96605224058237826</v>
      </c>
      <c r="F37" s="5">
        <f t="shared" si="9"/>
        <v>0.87945325509263939</v>
      </c>
      <c r="J37" s="6">
        <v>28</v>
      </c>
      <c r="K37" s="9">
        <f t="shared" si="3"/>
        <v>0.16093036730041013</v>
      </c>
      <c r="L37" s="9">
        <f t="shared" si="6"/>
        <v>12.98670903856557</v>
      </c>
      <c r="M37" s="8">
        <f t="shared" si="4"/>
        <v>0.8794532550926395</v>
      </c>
      <c r="N37" s="10">
        <f t="shared" si="7"/>
        <v>1.0898121683122985E-2</v>
      </c>
    </row>
    <row r="38" spans="3:14" x14ac:dyDescent="0.35">
      <c r="C38" s="6">
        <v>29</v>
      </c>
      <c r="D38" s="5">
        <f t="shared" si="8"/>
        <v>0.85943718464458896</v>
      </c>
      <c r="E38" s="5">
        <f t="shared" si="1"/>
        <v>0.96605224058237826</v>
      </c>
      <c r="F38" s="5">
        <f t="shared" si="9"/>
        <v>0.88963841554415612</v>
      </c>
      <c r="J38" s="6">
        <v>29</v>
      </c>
      <c r="K38" s="9">
        <f t="shared" si="3"/>
        <v>0.15040221243028987</v>
      </c>
      <c r="L38" s="9">
        <f t="shared" si="6"/>
        <v>13.13711125099586</v>
      </c>
      <c r="M38" s="8">
        <f t="shared" si="4"/>
        <v>0.88963841554415624</v>
      </c>
      <c r="N38" s="10">
        <f t="shared" si="7"/>
        <v>1.0185160451516739E-2</v>
      </c>
    </row>
    <row r="39" spans="3:14" x14ac:dyDescent="0.35">
      <c r="C39" s="6">
        <v>30</v>
      </c>
      <c r="D39" s="5">
        <f t="shared" si="8"/>
        <v>0.86863288284541018</v>
      </c>
      <c r="E39" s="5">
        <f t="shared" si="1"/>
        <v>0.96605224058237826</v>
      </c>
      <c r="F39" s="5">
        <f t="shared" si="9"/>
        <v>0.89915725708762972</v>
      </c>
      <c r="J39" s="6">
        <v>30</v>
      </c>
      <c r="K39" s="9">
        <f t="shared" si="3"/>
        <v>0.1405628153554111</v>
      </c>
      <c r="L39" s="9">
        <f t="shared" si="6"/>
        <v>13.27767406635127</v>
      </c>
      <c r="M39" s="8">
        <f t="shared" si="4"/>
        <v>0.89915725708762972</v>
      </c>
      <c r="N39" s="10">
        <f t="shared" si="7"/>
        <v>9.5188415434734885E-3</v>
      </c>
    </row>
    <row r="40" spans="3:14" x14ac:dyDescent="0.35">
      <c r="C40" s="6">
        <v>31</v>
      </c>
      <c r="D40" s="5">
        <f t="shared" si="8"/>
        <v>0.87722699331346754</v>
      </c>
      <c r="E40" s="5">
        <f t="shared" si="1"/>
        <v>0.96605224058237826</v>
      </c>
      <c r="F40" s="5">
        <f t="shared" si="9"/>
        <v>0.90805337067966119</v>
      </c>
      <c r="J40" s="6">
        <v>31</v>
      </c>
      <c r="K40" s="9">
        <f t="shared" si="3"/>
        <v>0.13136711715458982</v>
      </c>
      <c r="L40" s="9">
        <f t="shared" si="6"/>
        <v>13.40904118350586</v>
      </c>
      <c r="M40" s="8">
        <f t="shared" si="4"/>
        <v>0.90805337067966108</v>
      </c>
      <c r="N40" s="10">
        <f t="shared" si="7"/>
        <v>8.8961135920313517E-3</v>
      </c>
    </row>
    <row r="41" spans="3:14" x14ac:dyDescent="0.35">
      <c r="C41" s="6">
        <v>32</v>
      </c>
      <c r="D41" s="5">
        <f t="shared" si="8"/>
        <v>0.88525887225557709</v>
      </c>
      <c r="E41" s="5">
        <f t="shared" si="1"/>
        <v>0.96605224058237826</v>
      </c>
      <c r="F41" s="5">
        <f t="shared" si="9"/>
        <v>0.9163674955320269</v>
      </c>
      <c r="J41" s="6">
        <v>32</v>
      </c>
      <c r="K41" s="9">
        <f t="shared" si="3"/>
        <v>0.1227730066865325</v>
      </c>
      <c r="L41" s="9">
        <f t="shared" si="6"/>
        <v>13.531814190192392</v>
      </c>
      <c r="M41" s="8">
        <f t="shared" si="4"/>
        <v>0.9163674955320269</v>
      </c>
      <c r="N41" s="10">
        <f t="shared" si="7"/>
        <v>8.3141248523658229E-3</v>
      </c>
    </row>
    <row r="42" spans="3:14" x14ac:dyDescent="0.35">
      <c r="C42" s="6">
        <v>33</v>
      </c>
      <c r="D42" s="5">
        <f t="shared" si="8"/>
        <v>0.89276530117343655</v>
      </c>
      <c r="E42" s="5">
        <f t="shared" si="1"/>
        <v>0.96605224058237826</v>
      </c>
      <c r="F42" s="5">
        <f t="shared" si="9"/>
        <v>0.92413770567442488</v>
      </c>
      <c r="J42" s="6">
        <v>33</v>
      </c>
      <c r="K42" s="9">
        <f t="shared" si="3"/>
        <v>0.11474112774442291</v>
      </c>
      <c r="L42" s="9">
        <f t="shared" si="6"/>
        <v>13.646555317936816</v>
      </c>
      <c r="M42" s="8">
        <f t="shared" si="4"/>
        <v>0.92413770567442488</v>
      </c>
      <c r="N42" s="10">
        <f t="shared" si="7"/>
        <v>7.7702101423979819E-3</v>
      </c>
    </row>
    <row r="43" spans="3:14" x14ac:dyDescent="0.35">
      <c r="C43" s="6">
        <v>34</v>
      </c>
      <c r="D43" s="5">
        <f t="shared" si="8"/>
        <v>0.89978065530227713</v>
      </c>
      <c r="E43" s="5">
        <f t="shared" si="1"/>
        <v>0.96605224058237826</v>
      </c>
      <c r="F43" s="5">
        <f t="shared" si="9"/>
        <v>0.93139958431217995</v>
      </c>
      <c r="J43" s="6">
        <v>34</v>
      </c>
      <c r="K43" s="9">
        <f t="shared" si="3"/>
        <v>0.10723469882656347</v>
      </c>
      <c r="L43" s="9">
        <f t="shared" si="6"/>
        <v>13.753790016763379</v>
      </c>
      <c r="M43" s="8">
        <f t="shared" si="4"/>
        <v>0.93139958431217995</v>
      </c>
      <c r="N43" s="10">
        <f t="shared" si="7"/>
        <v>7.2618786377550704E-3</v>
      </c>
    </row>
    <row r="44" spans="3:14" x14ac:dyDescent="0.35">
      <c r="C44" s="6">
        <v>35</v>
      </c>
      <c r="D44" s="5">
        <f t="shared" si="8"/>
        <v>0.90633706103016554</v>
      </c>
      <c r="E44" s="5">
        <f t="shared" si="1"/>
        <v>0.96605224058237826</v>
      </c>
      <c r="F44" s="5">
        <f t="shared" si="9"/>
        <v>0.93818638677737154</v>
      </c>
      <c r="J44" s="6">
        <v>35</v>
      </c>
      <c r="K44" s="9">
        <f t="shared" si="3"/>
        <v>0.10021934469772288</v>
      </c>
      <c r="L44" s="9">
        <f t="shared" si="6"/>
        <v>13.854009361461102</v>
      </c>
      <c r="M44" s="8">
        <f t="shared" si="4"/>
        <v>0.93818638677737165</v>
      </c>
      <c r="N44" s="10">
        <f t="shared" si="7"/>
        <v>6.7868024651916992E-3</v>
      </c>
    </row>
    <row r="45" spans="3:14" x14ac:dyDescent="0.35">
      <c r="C45" s="6">
        <v>36</v>
      </c>
      <c r="D45" s="5">
        <f t="shared" si="8"/>
        <v>0.91246454301884627</v>
      </c>
      <c r="E45" s="5">
        <f t="shared" si="1"/>
        <v>0.96605224058237826</v>
      </c>
      <c r="F45" s="5">
        <f t="shared" si="9"/>
        <v>0.94452919281960679</v>
      </c>
      <c r="J45" s="6">
        <v>36</v>
      </c>
      <c r="K45" s="9">
        <f t="shared" si="3"/>
        <v>9.366293896983445E-2</v>
      </c>
      <c r="L45" s="9">
        <f t="shared" si="6"/>
        <v>13.947672300430936</v>
      </c>
      <c r="M45" s="8">
        <f t="shared" si="4"/>
        <v>0.94452919281960679</v>
      </c>
      <c r="N45" s="10">
        <f t="shared" si="7"/>
        <v>6.3428060422351384E-3</v>
      </c>
    </row>
    <row r="46" spans="3:14" x14ac:dyDescent="0.35">
      <c r="C46" s="6">
        <v>37</v>
      </c>
      <c r="D46" s="5">
        <f t="shared" si="8"/>
        <v>0.91819116169985637</v>
      </c>
      <c r="E46" s="5">
        <f t="shared" si="1"/>
        <v>0.96605224058237826</v>
      </c>
      <c r="F46" s="5">
        <f t="shared" si="9"/>
        <v>0.95045704893384531</v>
      </c>
      <c r="J46" s="6">
        <v>37</v>
      </c>
      <c r="K46" s="9">
        <f t="shared" si="3"/>
        <v>8.7535456981153698E-2</v>
      </c>
      <c r="L46" s="9">
        <f t="shared" si="6"/>
        <v>14.03520775741209</v>
      </c>
      <c r="M46" s="8">
        <f t="shared" si="4"/>
        <v>0.95045704893384531</v>
      </c>
      <c r="N46" s="10">
        <f t="shared" si="7"/>
        <v>5.9278561142385167E-3</v>
      </c>
    </row>
    <row r="47" spans="3:14" x14ac:dyDescent="0.35">
      <c r="C47" s="6">
        <v>38</v>
      </c>
      <c r="D47" s="5">
        <f t="shared" si="8"/>
        <v>0.92354314177556673</v>
      </c>
      <c r="E47" s="5">
        <f t="shared" si="1"/>
        <v>0.96605224058237826</v>
      </c>
      <c r="F47" s="5">
        <f t="shared" si="9"/>
        <v>0.95599710137705884</v>
      </c>
      <c r="J47" s="6">
        <v>38</v>
      </c>
      <c r="K47" s="9">
        <f t="shared" si="3"/>
        <v>8.1808838300143641E-2</v>
      </c>
      <c r="L47" s="9">
        <f t="shared" si="6"/>
        <v>14.117016595712235</v>
      </c>
      <c r="M47" s="8">
        <f t="shared" si="4"/>
        <v>0.95599710137705896</v>
      </c>
      <c r="N47" s="10">
        <f t="shared" si="7"/>
        <v>5.54005244321365E-3</v>
      </c>
    </row>
    <row r="48" spans="3:14" x14ac:dyDescent="0.35">
      <c r="C48" s="6">
        <v>39</v>
      </c>
      <c r="D48" s="5">
        <f t="shared" si="8"/>
        <v>0.92854499231361376</v>
      </c>
      <c r="E48" s="5">
        <f t="shared" si="1"/>
        <v>0.96605224058237826</v>
      </c>
      <c r="F48" s="5">
        <f t="shared" si="9"/>
        <v>0.9611747204828659</v>
      </c>
      <c r="J48" s="6">
        <v>39</v>
      </c>
      <c r="K48" s="9">
        <f t="shared" si="3"/>
        <v>7.6456858224433308E-2</v>
      </c>
      <c r="L48" s="9">
        <f t="shared" si="6"/>
        <v>14.193473453936669</v>
      </c>
      <c r="M48" s="8">
        <f t="shared" si="4"/>
        <v>0.96117472048286601</v>
      </c>
      <c r="N48" s="10">
        <f t="shared" si="7"/>
        <v>5.177619105807052E-3</v>
      </c>
    </row>
    <row r="49" spans="3:14" x14ac:dyDescent="0.35">
      <c r="C49" s="6">
        <v>40</v>
      </c>
      <c r="D49" s="5">
        <f t="shared" si="8"/>
        <v>0.93321961898468575</v>
      </c>
      <c r="E49" s="5">
        <f t="shared" si="1"/>
        <v>0.96605224058237826</v>
      </c>
      <c r="F49" s="5">
        <f t="shared" si="9"/>
        <v>0.96601361684343323</v>
      </c>
      <c r="J49" s="6">
        <v>40</v>
      </c>
      <c r="K49" s="9">
        <f t="shared" si="3"/>
        <v>7.1455007686386268E-2</v>
      </c>
      <c r="L49" s="9">
        <f t="shared" si="6"/>
        <v>14.264928461623056</v>
      </c>
      <c r="M49" s="8">
        <f t="shared" si="4"/>
        <v>0.96601361684343345</v>
      </c>
      <c r="N49" s="10">
        <f t="shared" si="7"/>
        <v>4.8388963605674462E-3</v>
      </c>
    </row>
    <row r="50" spans="3:14" x14ac:dyDescent="0.35">
      <c r="C50" s="6">
        <v>41</v>
      </c>
      <c r="D50" s="5">
        <f t="shared" si="8"/>
        <v>0.93758842895765027</v>
      </c>
      <c r="E50" s="5">
        <f t="shared" si="1"/>
        <v>0.96605224058237826</v>
      </c>
      <c r="F50" s="5">
        <f t="shared" si="9"/>
        <v>0.97053594989069247</v>
      </c>
      <c r="J50" s="6">
        <v>41</v>
      </c>
      <c r="K50" s="9">
        <f t="shared" si="3"/>
        <v>6.6780381015314264E-2</v>
      </c>
      <c r="L50" s="9">
        <f t="shared" si="6"/>
        <v>14.331708842638371</v>
      </c>
      <c r="M50" s="8">
        <f t="shared" si="4"/>
        <v>0.9705359498906927</v>
      </c>
      <c r="N50" s="10">
        <f t="shared" si="7"/>
        <v>4.5223330472592416E-3</v>
      </c>
    </row>
    <row r="51" spans="3:14" x14ac:dyDescent="0.35">
      <c r="C51" s="6">
        <v>42</v>
      </c>
      <c r="D51" s="5">
        <f t="shared" si="8"/>
        <v>0.94167142893238343</v>
      </c>
      <c r="E51" s="5">
        <f t="shared" si="1"/>
        <v>0.96605224058237826</v>
      </c>
      <c r="F51" s="5">
        <f t="shared" si="9"/>
        <v>0.97476242937411228</v>
      </c>
      <c r="J51" s="6">
        <v>42</v>
      </c>
      <c r="K51" s="9">
        <f t="shared" si="3"/>
        <v>6.2411571042349782E-2</v>
      </c>
      <c r="L51" s="9">
        <f t="shared" si="6"/>
        <v>14.394120413680721</v>
      </c>
      <c r="M51" s="8">
        <f t="shared" si="4"/>
        <v>0.9747624293741125</v>
      </c>
      <c r="N51" s="10">
        <f t="shared" si="7"/>
        <v>4.2264794834198094E-3</v>
      </c>
    </row>
    <row r="52" spans="3:14" x14ac:dyDescent="0.35">
      <c r="C52" s="6">
        <v>43</v>
      </c>
      <c r="D52" s="5">
        <f t="shared" si="8"/>
        <v>0.94548731675923681</v>
      </c>
      <c r="E52" s="5">
        <f t="shared" si="1"/>
        <v>0.96605224058237826</v>
      </c>
      <c r="F52" s="5">
        <f t="shared" si="9"/>
        <v>0.9787124101997382</v>
      </c>
      <c r="J52" s="6">
        <v>43</v>
      </c>
      <c r="K52" s="9">
        <f t="shared" si="3"/>
        <v>5.8328571067616623E-2</v>
      </c>
      <c r="L52" s="9">
        <f t="shared" si="6"/>
        <v>14.452448984748337</v>
      </c>
      <c r="M52" s="8">
        <f t="shared" si="4"/>
        <v>0.97871241019973843</v>
      </c>
      <c r="N52" s="10">
        <f t="shared" si="7"/>
        <v>3.9499808256259206E-3</v>
      </c>
    </row>
    <row r="53" spans="3:14" x14ac:dyDescent="0.35">
      <c r="C53" s="6">
        <v>44</v>
      </c>
      <c r="D53" s="5">
        <f t="shared" si="8"/>
        <v>0.94905356706470734</v>
      </c>
      <c r="E53" s="5">
        <f t="shared" si="1"/>
        <v>0.96605224058237826</v>
      </c>
      <c r="F53" s="5">
        <f t="shared" si="9"/>
        <v>0.98240398106480931</v>
      </c>
      <c r="J53" s="6">
        <v>44</v>
      </c>
      <c r="K53" s="9">
        <f t="shared" si="3"/>
        <v>5.4512683240763193E-2</v>
      </c>
      <c r="L53" s="9">
        <f t="shared" si="6"/>
        <v>14.506961667989099</v>
      </c>
      <c r="M53" s="8">
        <f t="shared" si="4"/>
        <v>0.98240398106480942</v>
      </c>
      <c r="N53" s="10">
        <f t="shared" si="7"/>
        <v>3.6915708650709922E-3</v>
      </c>
    </row>
    <row r="54" spans="3:14" x14ac:dyDescent="0.35">
      <c r="C54" s="6">
        <v>45</v>
      </c>
      <c r="D54" s="5">
        <f t="shared" si="8"/>
        <v>0.95238651127542739</v>
      </c>
      <c r="E54" s="5">
        <f t="shared" si="1"/>
        <v>0.96605224058237826</v>
      </c>
      <c r="F54" s="5">
        <f t="shared" si="9"/>
        <v>0.98585404729384762</v>
      </c>
      <c r="J54" s="6">
        <v>45</v>
      </c>
      <c r="K54" s="9">
        <f t="shared" si="3"/>
        <v>5.0946432935292711E-2</v>
      </c>
      <c r="L54" s="9">
        <f t="shared" si="6"/>
        <v>14.557908100924392</v>
      </c>
      <c r="M54" s="8">
        <f t="shared" si="4"/>
        <v>0.98585404729384774</v>
      </c>
      <c r="N54" s="10">
        <f t="shared" si="7"/>
        <v>3.4500662290383177E-3</v>
      </c>
    </row>
    <row r="55" spans="3:14" x14ac:dyDescent="0.35">
      <c r="C55" s="6">
        <v>46</v>
      </c>
      <c r="D55" s="5">
        <f t="shared" si="8"/>
        <v>0.95550141240694142</v>
      </c>
      <c r="E55" s="5">
        <f t="shared" si="1"/>
        <v>0.96605224058237826</v>
      </c>
      <c r="F55" s="5">
        <f t="shared" si="9"/>
        <v>0.98907840825556559</v>
      </c>
      <c r="J55" s="6">
        <v>46</v>
      </c>
      <c r="K55" s="9">
        <f t="shared" si="3"/>
        <v>4.761348872457262E-2</v>
      </c>
      <c r="L55" s="9">
        <f t="shared" si="6"/>
        <v>14.605521589648964</v>
      </c>
      <c r="M55" s="8">
        <f t="shared" si="4"/>
        <v>0.98907840825556581</v>
      </c>
      <c r="N55" s="10">
        <f t="shared" si="7"/>
        <v>3.2243609617180757E-3</v>
      </c>
    </row>
    <row r="56" spans="3:14" x14ac:dyDescent="0.35">
      <c r="C56" s="6">
        <v>47</v>
      </c>
      <c r="D56" s="5">
        <f t="shared" si="8"/>
        <v>0.95841253495975842</v>
      </c>
      <c r="E56" s="5">
        <f t="shared" si="1"/>
        <v>0.96605224058237826</v>
      </c>
      <c r="F56" s="5">
        <f t="shared" si="9"/>
        <v>0.99209182971511534</v>
      </c>
      <c r="J56" s="6">
        <v>47</v>
      </c>
      <c r="K56" s="9">
        <f t="shared" si="3"/>
        <v>4.4498587593058525E-2</v>
      </c>
      <c r="L56" s="9">
        <f t="shared" si="6"/>
        <v>14.650020177242022</v>
      </c>
      <c r="M56" s="8">
        <f t="shared" si="4"/>
        <v>0.99209182971511534</v>
      </c>
      <c r="N56" s="10">
        <f t="shared" si="7"/>
        <v>3.0134214595495257E-3</v>
      </c>
    </row>
    <row r="57" spans="3:14" x14ac:dyDescent="0.35">
      <c r="C57" s="6">
        <v>48</v>
      </c>
      <c r="D57" s="5">
        <f t="shared" ref="D57:D59" si="10">1-1/(1+$D$3)^C57</f>
        <v>0.96113321024276488</v>
      </c>
      <c r="E57" s="5">
        <f t="shared" si="1"/>
        <v>0.96605224058237826</v>
      </c>
      <c r="F57" s="5">
        <f t="shared" ref="F57:F59" si="11">D57/$D$5</f>
        <v>0.99490811145301217</v>
      </c>
      <c r="J57" s="6">
        <v>48</v>
      </c>
      <c r="K57" s="9">
        <f t="shared" si="3"/>
        <v>4.1587465040241613E-2</v>
      </c>
      <c r="L57" s="9">
        <f t="shared" si="6"/>
        <v>14.691607642282262</v>
      </c>
      <c r="M57" s="8">
        <f t="shared" si="4"/>
        <v>0.99490811145301217</v>
      </c>
      <c r="N57" s="10">
        <f t="shared" si="7"/>
        <v>2.8162817378968308E-3</v>
      </c>
    </row>
    <row r="58" spans="3:14" x14ac:dyDescent="0.35">
      <c r="C58" s="6">
        <v>49</v>
      </c>
      <c r="D58" s="5">
        <f t="shared" si="10"/>
        <v>0.96367589742314474</v>
      </c>
      <c r="E58" s="5">
        <f t="shared" si="1"/>
        <v>0.96605224058237826</v>
      </c>
      <c r="F58" s="5">
        <f t="shared" si="11"/>
        <v>0.99754015046039235</v>
      </c>
      <c r="J58" s="6">
        <v>49</v>
      </c>
      <c r="K58" s="9">
        <f t="shared" si="3"/>
        <v>3.8866789757235155E-2</v>
      </c>
      <c r="L58" s="9">
        <f t="shared" si="6"/>
        <v>14.730474432039497</v>
      </c>
      <c r="M58" s="8">
        <f t="shared" si="4"/>
        <v>0.99754015046039224</v>
      </c>
      <c r="N58" s="10">
        <f t="shared" si="7"/>
        <v>2.6320390073800715E-3</v>
      </c>
    </row>
    <row r="59" spans="3:14" x14ac:dyDescent="0.35">
      <c r="C59" s="6">
        <v>50</v>
      </c>
      <c r="D59" s="5">
        <f t="shared" si="10"/>
        <v>0.96605224058237826</v>
      </c>
      <c r="E59" s="5">
        <f t="shared" si="1"/>
        <v>0.96605224058237826</v>
      </c>
      <c r="F59" s="5">
        <f t="shared" si="11"/>
        <v>1</v>
      </c>
      <c r="J59" s="6">
        <v>50</v>
      </c>
      <c r="K59" s="9">
        <f t="shared" si="3"/>
        <v>3.6324102576855283E-2</v>
      </c>
      <c r="L59" s="9">
        <f t="shared" si="6"/>
        <v>14.766798534616353</v>
      </c>
      <c r="M59" s="8">
        <f t="shared" si="4"/>
        <v>1</v>
      </c>
      <c r="N59" s="10">
        <f t="shared" si="7"/>
        <v>2.4598495396077613E-3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B79A-7108-4BA9-8599-D6052773FC32}">
  <dimension ref="A1:D14"/>
  <sheetViews>
    <sheetView workbookViewId="0">
      <selection activeCell="A6" sqref="A6:A11"/>
    </sheetView>
  </sheetViews>
  <sheetFormatPr defaultRowHeight="14.5" x14ac:dyDescent="0.35"/>
  <cols>
    <col min="1" max="1" width="12.90625" bestFit="1" customWidth="1"/>
    <col min="3" max="3" width="18.08984375" customWidth="1"/>
    <col min="4" max="4" width="41.81640625" customWidth="1"/>
  </cols>
  <sheetData>
    <row r="1" spans="1:4" x14ac:dyDescent="0.35">
      <c r="A1" s="19" t="s">
        <v>22</v>
      </c>
      <c r="B1" s="21" t="s">
        <v>5</v>
      </c>
      <c r="C1" s="13" t="s">
        <v>25</v>
      </c>
      <c r="D1" s="12" t="s">
        <v>24</v>
      </c>
    </row>
    <row r="2" spans="1:4" x14ac:dyDescent="0.35">
      <c r="A2" s="20"/>
      <c r="B2" s="22"/>
      <c r="C2" s="12" t="s">
        <v>21</v>
      </c>
      <c r="D2" s="12" t="s">
        <v>23</v>
      </c>
    </row>
    <row r="3" spans="1:4" x14ac:dyDescent="0.35">
      <c r="A3" s="18" t="s">
        <v>12</v>
      </c>
      <c r="B3" s="12" t="s">
        <v>7</v>
      </c>
      <c r="C3" s="12" t="s">
        <v>8</v>
      </c>
      <c r="D3" s="12" t="s">
        <v>19</v>
      </c>
    </row>
    <row r="4" spans="1:4" x14ac:dyDescent="0.35">
      <c r="A4" s="18"/>
      <c r="B4" s="12" t="s">
        <v>10</v>
      </c>
      <c r="C4" s="12" t="s">
        <v>6</v>
      </c>
      <c r="D4" s="12" t="s">
        <v>18</v>
      </c>
    </row>
    <row r="5" spans="1:4" x14ac:dyDescent="0.35">
      <c r="A5" s="18"/>
      <c r="B5" s="12" t="s">
        <v>9</v>
      </c>
      <c r="C5" s="12" t="s">
        <v>11</v>
      </c>
      <c r="D5" s="12" t="s">
        <v>20</v>
      </c>
    </row>
    <row r="6" spans="1:4" x14ac:dyDescent="0.35">
      <c r="A6" s="18" t="s">
        <v>17</v>
      </c>
      <c r="B6" s="12"/>
      <c r="C6" s="12"/>
      <c r="D6" s="12"/>
    </row>
    <row r="7" spans="1:4" x14ac:dyDescent="0.35">
      <c r="A7" s="18"/>
      <c r="B7" s="12"/>
      <c r="C7" s="12"/>
      <c r="D7" s="12"/>
    </row>
    <row r="8" spans="1:4" x14ac:dyDescent="0.35">
      <c r="A8" s="18"/>
      <c r="B8" s="12"/>
      <c r="C8" s="12"/>
      <c r="D8" s="12"/>
    </row>
    <row r="9" spans="1:4" x14ac:dyDescent="0.35">
      <c r="A9" s="18" t="s">
        <v>16</v>
      </c>
      <c r="B9" s="12"/>
      <c r="C9" s="12"/>
      <c r="D9" s="12"/>
    </row>
    <row r="10" spans="1:4" x14ac:dyDescent="0.35">
      <c r="A10" s="18"/>
      <c r="B10" s="12"/>
      <c r="C10" s="12"/>
      <c r="D10" s="12"/>
    </row>
    <row r="11" spans="1:4" x14ac:dyDescent="0.35">
      <c r="A11" s="18"/>
      <c r="B11" s="12"/>
      <c r="C11" s="12"/>
      <c r="D11" s="12"/>
    </row>
    <row r="12" spans="1:4" x14ac:dyDescent="0.35">
      <c r="A12" s="18"/>
      <c r="B12" s="12"/>
      <c r="C12" s="12"/>
      <c r="D12" s="12"/>
    </row>
    <row r="13" spans="1:4" x14ac:dyDescent="0.35">
      <c r="A13" s="18"/>
      <c r="B13" s="12"/>
      <c r="C13" s="12"/>
      <c r="D13" s="12"/>
    </row>
    <row r="14" spans="1:4" x14ac:dyDescent="0.35">
      <c r="A14" s="18"/>
      <c r="B14" s="12"/>
      <c r="C14" s="12"/>
      <c r="D14" s="12"/>
    </row>
  </sheetData>
  <mergeCells count="6">
    <mergeCell ref="B1:B2"/>
    <mergeCell ref="A3:A5"/>
    <mergeCell ref="A6:A8"/>
    <mergeCell ref="A9:A11"/>
    <mergeCell ref="A12:A14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24316-6740-4FAA-A45E-055D199D140C}">
  <dimension ref="A1:B5"/>
  <sheetViews>
    <sheetView workbookViewId="0">
      <selection activeCell="K17" sqref="K17"/>
    </sheetView>
  </sheetViews>
  <sheetFormatPr defaultRowHeight="14.5" x14ac:dyDescent="0.35"/>
  <sheetData>
    <row r="1" spans="1:2" x14ac:dyDescent="0.35">
      <c r="A1" t="s">
        <v>13</v>
      </c>
    </row>
    <row r="2" spans="1:2" x14ac:dyDescent="0.35">
      <c r="A2">
        <v>1</v>
      </c>
      <c r="B2" t="s">
        <v>15</v>
      </c>
    </row>
    <row r="3" spans="1:2" x14ac:dyDescent="0.35">
      <c r="B3" t="s">
        <v>14</v>
      </c>
    </row>
    <row r="4" spans="1:2" x14ac:dyDescent="0.35">
      <c r="A4">
        <v>2</v>
      </c>
    </row>
    <row r="5" spans="1:2" x14ac:dyDescent="0.35">
      <c r="B5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8400-124D-4CCC-AF99-F6DF209A23BF}">
  <dimension ref="A1:L22"/>
  <sheetViews>
    <sheetView workbookViewId="0">
      <selection activeCell="F8" sqref="F8"/>
    </sheetView>
  </sheetViews>
  <sheetFormatPr defaultRowHeight="14.5" x14ac:dyDescent="0.35"/>
  <sheetData>
    <row r="1" spans="1:12" ht="15" thickBot="1" x14ac:dyDescent="0.4">
      <c r="A1" s="23" t="s">
        <v>29</v>
      </c>
      <c r="B1" s="24"/>
      <c r="C1" s="24"/>
      <c r="D1" s="24"/>
      <c r="E1" s="24"/>
      <c r="F1" s="25"/>
      <c r="G1" s="23" t="s">
        <v>30</v>
      </c>
      <c r="H1" s="24"/>
      <c r="I1" s="24"/>
      <c r="J1" s="24"/>
      <c r="K1" s="24"/>
      <c r="L1" s="25"/>
    </row>
    <row r="2" spans="1:12" ht="56.5" thickBot="1" x14ac:dyDescent="0.4">
      <c r="A2" s="14" t="s">
        <v>31</v>
      </c>
      <c r="B2" s="15" t="s">
        <v>32</v>
      </c>
      <c r="C2" s="15" t="s">
        <v>33</v>
      </c>
      <c r="D2" s="15" t="s">
        <v>34</v>
      </c>
      <c r="E2" s="15" t="s">
        <v>35</v>
      </c>
      <c r="F2" s="15" t="s">
        <v>36</v>
      </c>
      <c r="G2" s="15" t="s">
        <v>31</v>
      </c>
      <c r="H2" s="15" t="s">
        <v>32</v>
      </c>
      <c r="I2" s="15" t="s">
        <v>33</v>
      </c>
      <c r="J2" s="15" t="s">
        <v>34</v>
      </c>
      <c r="K2" s="15" t="s">
        <v>35</v>
      </c>
      <c r="L2" s="15" t="s">
        <v>36</v>
      </c>
    </row>
    <row r="3" spans="1:12" ht="15" thickBot="1" x14ac:dyDescent="0.4">
      <c r="A3" s="16">
        <v>50</v>
      </c>
      <c r="B3" s="17">
        <v>50</v>
      </c>
      <c r="C3" s="17">
        <v>1</v>
      </c>
      <c r="D3" s="17">
        <v>6.7699999999999996E-2</v>
      </c>
      <c r="E3" s="17">
        <v>3.39</v>
      </c>
      <c r="F3" s="17">
        <v>0.68</v>
      </c>
      <c r="G3" s="17">
        <v>55</v>
      </c>
      <c r="H3" s="17">
        <v>50</v>
      </c>
      <c r="I3" s="17">
        <v>1</v>
      </c>
      <c r="J3" s="17">
        <v>6.7699999999999996E-2</v>
      </c>
      <c r="K3" s="17">
        <v>3.72</v>
      </c>
      <c r="L3" s="17">
        <v>0.74</v>
      </c>
    </row>
    <row r="4" spans="1:12" ht="15" thickBot="1" x14ac:dyDescent="0.4">
      <c r="A4" s="16">
        <v>50</v>
      </c>
      <c r="B4" s="17">
        <v>50</v>
      </c>
      <c r="C4" s="17">
        <v>2</v>
      </c>
      <c r="D4" s="17">
        <v>0.13100000000000001</v>
      </c>
      <c r="E4" s="17">
        <v>6.55</v>
      </c>
      <c r="F4" s="17">
        <v>1.31</v>
      </c>
      <c r="G4" s="17">
        <v>55</v>
      </c>
      <c r="H4" s="17">
        <v>50</v>
      </c>
      <c r="I4" s="17">
        <v>2</v>
      </c>
      <c r="J4" s="17">
        <v>0.13100000000000001</v>
      </c>
      <c r="K4" s="17">
        <v>7.21</v>
      </c>
      <c r="L4" s="17">
        <v>1.44</v>
      </c>
    </row>
    <row r="5" spans="1:12" ht="15" thickBot="1" x14ac:dyDescent="0.4">
      <c r="A5" s="16">
        <v>50</v>
      </c>
      <c r="B5" s="17">
        <v>50</v>
      </c>
      <c r="C5" s="17">
        <v>3</v>
      </c>
      <c r="D5" s="17">
        <v>0.19020000000000001</v>
      </c>
      <c r="E5" s="17">
        <v>9.51</v>
      </c>
      <c r="F5" s="17">
        <v>1.9</v>
      </c>
      <c r="G5" s="17">
        <v>55</v>
      </c>
      <c r="H5" s="17">
        <v>50</v>
      </c>
      <c r="I5" s="17">
        <v>3</v>
      </c>
      <c r="J5" s="17">
        <v>0.19020000000000001</v>
      </c>
      <c r="K5" s="17">
        <v>10.46</v>
      </c>
      <c r="L5" s="17">
        <v>2.09</v>
      </c>
    </row>
    <row r="6" spans="1:12" ht="15" thickBot="1" x14ac:dyDescent="0.4">
      <c r="A6" s="16">
        <v>50</v>
      </c>
      <c r="B6" s="17">
        <v>50</v>
      </c>
      <c r="C6" s="17">
        <v>4</v>
      </c>
      <c r="D6" s="17">
        <v>0.24540000000000001</v>
      </c>
      <c r="E6" s="17">
        <v>12.27</v>
      </c>
      <c r="F6" s="17">
        <v>2.4500000000000002</v>
      </c>
      <c r="G6" s="17">
        <v>55</v>
      </c>
      <c r="H6" s="17">
        <v>50</v>
      </c>
      <c r="I6" s="17">
        <v>4</v>
      </c>
      <c r="J6" s="17">
        <v>0.24540000000000001</v>
      </c>
      <c r="K6" s="17">
        <v>13.5</v>
      </c>
      <c r="L6" s="17">
        <v>2.7</v>
      </c>
    </row>
    <row r="7" spans="1:12" ht="15" thickBot="1" x14ac:dyDescent="0.4">
      <c r="A7" s="16">
        <v>50</v>
      </c>
      <c r="B7" s="17">
        <v>50</v>
      </c>
      <c r="C7" s="17">
        <v>5</v>
      </c>
      <c r="D7" s="17">
        <v>0.29709999999999998</v>
      </c>
      <c r="E7" s="17">
        <v>14.85</v>
      </c>
      <c r="F7" s="17">
        <v>2.97</v>
      </c>
      <c r="G7" s="17">
        <v>55</v>
      </c>
      <c r="H7" s="17">
        <v>50</v>
      </c>
      <c r="I7" s="17">
        <v>5</v>
      </c>
      <c r="J7" s="17">
        <v>0.29709999999999998</v>
      </c>
      <c r="K7" s="17">
        <v>16.34</v>
      </c>
      <c r="L7" s="17">
        <v>3.27</v>
      </c>
    </row>
    <row r="8" spans="1:12" ht="15" thickBot="1" x14ac:dyDescent="0.4">
      <c r="A8" s="16">
        <v>50</v>
      </c>
      <c r="B8" s="17">
        <v>50</v>
      </c>
      <c r="C8" s="17">
        <v>6</v>
      </c>
      <c r="D8" s="17">
        <v>0.34539999999999998</v>
      </c>
      <c r="E8" s="17">
        <v>17.27</v>
      </c>
      <c r="F8" s="17">
        <v>3.45</v>
      </c>
      <c r="G8" s="17">
        <v>55</v>
      </c>
      <c r="H8" s="17">
        <v>50</v>
      </c>
      <c r="I8" s="17">
        <v>6</v>
      </c>
      <c r="J8" s="17">
        <v>0.34539999999999998</v>
      </c>
      <c r="K8" s="17">
        <v>19</v>
      </c>
      <c r="L8" s="17">
        <v>3.8</v>
      </c>
    </row>
    <row r="9" spans="1:12" ht="15" thickBot="1" x14ac:dyDescent="0.4">
      <c r="A9" s="16">
        <v>50</v>
      </c>
      <c r="B9" s="17">
        <v>50</v>
      </c>
      <c r="C9" s="17">
        <v>7</v>
      </c>
      <c r="D9" s="17">
        <v>0.39050000000000001</v>
      </c>
      <c r="E9" s="17">
        <v>19.53</v>
      </c>
      <c r="F9" s="17">
        <v>3.91</v>
      </c>
      <c r="G9" s="17">
        <v>55</v>
      </c>
      <c r="H9" s="17">
        <v>50</v>
      </c>
      <c r="I9" s="17">
        <v>7</v>
      </c>
      <c r="J9" s="17">
        <v>0.39050000000000001</v>
      </c>
      <c r="K9" s="17">
        <v>21.48</v>
      </c>
      <c r="L9" s="17">
        <v>4.3</v>
      </c>
    </row>
    <row r="10" spans="1:12" ht="15" thickBot="1" x14ac:dyDescent="0.4">
      <c r="A10" s="16">
        <v>50</v>
      </c>
      <c r="B10" s="17">
        <v>50</v>
      </c>
      <c r="C10" s="17">
        <v>8</v>
      </c>
      <c r="D10" s="17">
        <v>0.43269999999999997</v>
      </c>
      <c r="E10" s="17">
        <v>21.63</v>
      </c>
      <c r="F10" s="17">
        <v>4.33</v>
      </c>
      <c r="G10" s="17">
        <v>55</v>
      </c>
      <c r="H10" s="17">
        <v>50</v>
      </c>
      <c r="I10" s="17">
        <v>8</v>
      </c>
      <c r="J10" s="17">
        <v>0.43269999999999997</v>
      </c>
      <c r="K10" s="17">
        <v>23.8</v>
      </c>
      <c r="L10" s="17">
        <v>4.76</v>
      </c>
    </row>
    <row r="11" spans="1:12" ht="15" thickBot="1" x14ac:dyDescent="0.4">
      <c r="A11" s="16">
        <v>50</v>
      </c>
      <c r="B11" s="17">
        <v>50</v>
      </c>
      <c r="C11" s="17">
        <v>9</v>
      </c>
      <c r="D11" s="17">
        <v>0.47210000000000002</v>
      </c>
      <c r="E11" s="17">
        <v>23.6</v>
      </c>
      <c r="F11" s="17">
        <v>4.72</v>
      </c>
      <c r="G11" s="17">
        <v>55</v>
      </c>
      <c r="H11" s="17">
        <v>50</v>
      </c>
      <c r="I11" s="17">
        <v>9</v>
      </c>
      <c r="J11" s="17">
        <v>0.47210000000000002</v>
      </c>
      <c r="K11" s="17">
        <v>25.97</v>
      </c>
      <c r="L11" s="17">
        <v>5.19</v>
      </c>
    </row>
    <row r="12" spans="1:12" ht="15" thickBot="1" x14ac:dyDescent="0.4">
      <c r="A12" s="16">
        <v>50</v>
      </c>
      <c r="B12" s="17">
        <v>50</v>
      </c>
      <c r="C12" s="17">
        <v>10</v>
      </c>
      <c r="D12" s="17">
        <v>0.50890000000000002</v>
      </c>
      <c r="E12" s="17">
        <v>25.45</v>
      </c>
      <c r="F12" s="17">
        <v>5.09</v>
      </c>
      <c r="G12" s="17">
        <v>55</v>
      </c>
      <c r="H12" s="17">
        <v>50</v>
      </c>
      <c r="I12" s="17">
        <v>10</v>
      </c>
      <c r="J12" s="17">
        <v>0.50890000000000002</v>
      </c>
      <c r="K12" s="17">
        <v>27.99</v>
      </c>
      <c r="L12" s="17">
        <v>5.6</v>
      </c>
    </row>
    <row r="13" spans="1:12" ht="15" thickBot="1" x14ac:dyDescent="0.4">
      <c r="A13" s="16">
        <v>50</v>
      </c>
      <c r="B13" s="17">
        <v>50</v>
      </c>
      <c r="C13" s="17">
        <v>11</v>
      </c>
      <c r="D13" s="17">
        <v>0.54339999999999999</v>
      </c>
      <c r="E13" s="17">
        <v>27.17</v>
      </c>
      <c r="F13" s="17">
        <v>5.43</v>
      </c>
      <c r="G13" s="17">
        <v>55</v>
      </c>
      <c r="H13" s="17">
        <v>50</v>
      </c>
      <c r="I13" s="17">
        <v>11</v>
      </c>
      <c r="J13" s="17">
        <v>0.54339999999999999</v>
      </c>
      <c r="K13" s="17">
        <v>29.88</v>
      </c>
      <c r="L13" s="17">
        <v>5.98</v>
      </c>
    </row>
    <row r="14" spans="1:12" ht="15" thickBot="1" x14ac:dyDescent="0.4">
      <c r="A14" s="16">
        <v>50</v>
      </c>
      <c r="B14" s="17">
        <v>50</v>
      </c>
      <c r="C14" s="17">
        <v>12</v>
      </c>
      <c r="D14" s="17">
        <v>0.57550000000000001</v>
      </c>
      <c r="E14" s="17">
        <v>28.78</v>
      </c>
      <c r="F14" s="17">
        <v>5.76</v>
      </c>
      <c r="G14" s="17">
        <v>55</v>
      </c>
      <c r="H14" s="17">
        <v>50</v>
      </c>
      <c r="I14" s="17">
        <v>12</v>
      </c>
      <c r="J14" s="17">
        <v>0.57550000000000001</v>
      </c>
      <c r="K14" s="17">
        <v>31.65</v>
      </c>
      <c r="L14" s="17">
        <v>6.33</v>
      </c>
    </row>
    <row r="15" spans="1:12" ht="15" thickBot="1" x14ac:dyDescent="0.4">
      <c r="A15" s="16">
        <v>50</v>
      </c>
      <c r="B15" s="17">
        <v>50</v>
      </c>
      <c r="C15" s="17">
        <v>13</v>
      </c>
      <c r="D15" s="17">
        <v>0.60560000000000003</v>
      </c>
      <c r="E15" s="17">
        <v>30.28</v>
      </c>
      <c r="F15" s="17">
        <v>6.06</v>
      </c>
      <c r="G15" s="17">
        <v>55</v>
      </c>
      <c r="H15" s="17">
        <v>50</v>
      </c>
      <c r="I15" s="17">
        <v>13</v>
      </c>
      <c r="J15" s="17">
        <v>0.60560000000000003</v>
      </c>
      <c r="K15" s="17">
        <v>33.31</v>
      </c>
      <c r="L15" s="17">
        <v>6.66</v>
      </c>
    </row>
    <row r="16" spans="1:12" ht="15" thickBot="1" x14ac:dyDescent="0.4">
      <c r="A16" s="16">
        <v>50</v>
      </c>
      <c r="B16" s="17">
        <v>50</v>
      </c>
      <c r="C16" s="17">
        <v>14</v>
      </c>
      <c r="D16" s="17">
        <v>0.63370000000000004</v>
      </c>
      <c r="E16" s="17">
        <v>31.68</v>
      </c>
      <c r="F16" s="17">
        <v>6.34</v>
      </c>
      <c r="G16" s="17">
        <v>55</v>
      </c>
      <c r="H16" s="17">
        <v>50</v>
      </c>
      <c r="I16" s="17">
        <v>14</v>
      </c>
      <c r="J16" s="17">
        <v>0.63370000000000004</v>
      </c>
      <c r="K16" s="17">
        <v>34.85</v>
      </c>
      <c r="L16" s="17">
        <v>6.97</v>
      </c>
    </row>
    <row r="17" spans="1:12" ht="15" thickBot="1" x14ac:dyDescent="0.4">
      <c r="A17" s="16">
        <v>50</v>
      </c>
      <c r="B17" s="17">
        <v>50</v>
      </c>
      <c r="C17" s="17">
        <v>15</v>
      </c>
      <c r="D17" s="17">
        <v>0.66</v>
      </c>
      <c r="E17" s="17">
        <v>33</v>
      </c>
      <c r="F17" s="17">
        <v>6.6</v>
      </c>
      <c r="G17" s="17">
        <v>55</v>
      </c>
      <c r="H17" s="17">
        <v>50</v>
      </c>
      <c r="I17" s="17">
        <v>15</v>
      </c>
      <c r="J17" s="17">
        <v>0.66</v>
      </c>
      <c r="K17" s="17">
        <v>36.299999999999997</v>
      </c>
      <c r="L17" s="17">
        <v>7.26</v>
      </c>
    </row>
    <row r="18" spans="1:12" ht="15" thickBot="1" x14ac:dyDescent="0.4">
      <c r="A18" s="16">
        <v>50</v>
      </c>
      <c r="B18" s="17">
        <v>50</v>
      </c>
      <c r="C18" s="17">
        <v>16</v>
      </c>
      <c r="D18" s="17">
        <v>0.6845</v>
      </c>
      <c r="E18" s="17">
        <v>34.229999999999997</v>
      </c>
      <c r="F18" s="17">
        <v>6.85</v>
      </c>
      <c r="G18" s="17">
        <v>55</v>
      </c>
      <c r="H18" s="17">
        <v>50</v>
      </c>
      <c r="I18" s="17">
        <v>16</v>
      </c>
      <c r="J18" s="17">
        <v>0.6845</v>
      </c>
      <c r="K18" s="17">
        <v>37.65</v>
      </c>
      <c r="L18" s="17">
        <v>7.53</v>
      </c>
    </row>
    <row r="19" spans="1:12" ht="15" thickBot="1" x14ac:dyDescent="0.4">
      <c r="A19" s="16">
        <v>50</v>
      </c>
      <c r="B19" s="17">
        <v>50</v>
      </c>
      <c r="C19" s="17">
        <v>17</v>
      </c>
      <c r="D19" s="17">
        <v>0.70740000000000003</v>
      </c>
      <c r="E19" s="17">
        <v>35.369999999999997</v>
      </c>
      <c r="F19" s="17">
        <v>7.07</v>
      </c>
      <c r="G19" s="17">
        <v>55</v>
      </c>
      <c r="H19" s="17">
        <v>50</v>
      </c>
      <c r="I19" s="17">
        <v>17</v>
      </c>
      <c r="J19" s="17">
        <v>0.70740000000000003</v>
      </c>
      <c r="K19" s="17">
        <v>38.909999999999997</v>
      </c>
      <c r="L19" s="17">
        <v>7.78</v>
      </c>
    </row>
    <row r="20" spans="1:12" ht="15" thickBot="1" x14ac:dyDescent="0.4">
      <c r="A20" s="16">
        <v>50</v>
      </c>
      <c r="B20" s="17">
        <v>50</v>
      </c>
      <c r="C20" s="17">
        <v>18</v>
      </c>
      <c r="D20" s="17">
        <v>0.72889999999999999</v>
      </c>
      <c r="E20" s="17">
        <v>36.44</v>
      </c>
      <c r="F20" s="17">
        <v>7.29</v>
      </c>
      <c r="G20" s="17">
        <v>55</v>
      </c>
      <c r="H20" s="17">
        <v>50</v>
      </c>
      <c r="I20" s="17">
        <v>18</v>
      </c>
      <c r="J20" s="17">
        <v>0.72889999999999999</v>
      </c>
      <c r="K20" s="17">
        <v>40.090000000000003</v>
      </c>
      <c r="L20" s="17">
        <v>8.02</v>
      </c>
    </row>
    <row r="21" spans="1:12" ht="15" thickBot="1" x14ac:dyDescent="0.4">
      <c r="A21" s="16">
        <v>50</v>
      </c>
      <c r="B21" s="17">
        <v>50</v>
      </c>
      <c r="C21" s="17">
        <v>19</v>
      </c>
      <c r="D21" s="17">
        <v>0.74890000000000001</v>
      </c>
      <c r="E21" s="17">
        <v>37.450000000000003</v>
      </c>
      <c r="F21" s="17">
        <v>7.49</v>
      </c>
      <c r="G21" s="17">
        <v>55</v>
      </c>
      <c r="H21" s="17">
        <v>50</v>
      </c>
      <c r="I21" s="17">
        <v>19</v>
      </c>
      <c r="J21" s="17">
        <v>0.74890000000000001</v>
      </c>
      <c r="K21" s="17">
        <v>41.19</v>
      </c>
      <c r="L21" s="17">
        <v>8.24</v>
      </c>
    </row>
    <row r="22" spans="1:12" ht="15" thickBot="1" x14ac:dyDescent="0.4">
      <c r="A22" s="16">
        <v>50</v>
      </c>
      <c r="B22" s="17">
        <v>50</v>
      </c>
      <c r="C22" s="17">
        <v>20</v>
      </c>
      <c r="D22" s="17">
        <v>0.76759999999999995</v>
      </c>
      <c r="E22" s="17">
        <v>38.380000000000003</v>
      </c>
      <c r="F22" s="17">
        <v>7.68</v>
      </c>
      <c r="G22" s="17">
        <v>55</v>
      </c>
      <c r="H22" s="17">
        <v>50</v>
      </c>
      <c r="I22" s="17">
        <v>20</v>
      </c>
      <c r="J22" s="17">
        <v>0.76759999999999995</v>
      </c>
      <c r="K22" s="17">
        <v>42.22</v>
      </c>
      <c r="L22" s="17">
        <v>8.44</v>
      </c>
    </row>
  </sheetData>
  <mergeCells count="2">
    <mergeCell ref="A1:F1"/>
    <mergeCell ref="G1:L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4D9AA-44A0-4370-9481-5F4C984D84DA}">
  <dimension ref="A1:L22"/>
  <sheetViews>
    <sheetView workbookViewId="0">
      <selection sqref="A1:L22"/>
    </sheetView>
  </sheetViews>
  <sheetFormatPr defaultRowHeight="14.5" x14ac:dyDescent="0.35"/>
  <cols>
    <col min="4" max="4" width="8.7265625" customWidth="1"/>
    <col min="6" max="6" width="9.6328125" customWidth="1"/>
  </cols>
  <sheetData>
    <row r="1" spans="1:12" ht="15" thickBot="1" x14ac:dyDescent="0.4">
      <c r="A1" s="23" t="s">
        <v>29</v>
      </c>
      <c r="B1" s="24"/>
      <c r="C1" s="24"/>
      <c r="D1" s="24"/>
      <c r="E1" s="24"/>
      <c r="F1" s="25"/>
      <c r="G1" s="23" t="s">
        <v>30</v>
      </c>
      <c r="H1" s="24"/>
      <c r="I1" s="24"/>
      <c r="J1" s="24"/>
      <c r="K1" s="24"/>
      <c r="L1" s="25"/>
    </row>
    <row r="2" spans="1:12" ht="56.5" thickBot="1" x14ac:dyDescent="0.4">
      <c r="A2" s="14" t="s">
        <v>31</v>
      </c>
      <c r="B2" s="15" t="s">
        <v>32</v>
      </c>
      <c r="C2" s="15" t="s">
        <v>33</v>
      </c>
      <c r="D2" s="15" t="s">
        <v>34</v>
      </c>
      <c r="E2" s="15" t="s">
        <v>35</v>
      </c>
      <c r="F2" s="15" t="s">
        <v>36</v>
      </c>
      <c r="G2" s="15" t="s">
        <v>31</v>
      </c>
      <c r="H2" s="15" t="s">
        <v>32</v>
      </c>
      <c r="I2" s="15" t="s">
        <v>33</v>
      </c>
      <c r="J2" s="15" t="s">
        <v>34</v>
      </c>
      <c r="K2" s="15" t="s">
        <v>35</v>
      </c>
      <c r="L2" s="15" t="s">
        <v>36</v>
      </c>
    </row>
    <row r="3" spans="1:12" ht="15" thickBot="1" x14ac:dyDescent="0.4">
      <c r="A3" s="16">
        <v>50</v>
      </c>
      <c r="B3" s="17">
        <v>50</v>
      </c>
      <c r="C3" s="17">
        <v>1</v>
      </c>
      <c r="D3" s="26">
        <f>(1-1/(1+7%)^C3)/(1-1/(1+7%)^B3)</f>
        <v>6.7719485551035213E-2</v>
      </c>
      <c r="E3" s="27">
        <f>A3*D3</f>
        <v>3.3859742775517607</v>
      </c>
      <c r="F3" s="27">
        <f>E3*20%</f>
        <v>0.67719485551035219</v>
      </c>
      <c r="G3" s="17">
        <v>55</v>
      </c>
      <c r="H3" s="17">
        <v>50</v>
      </c>
      <c r="I3" s="17">
        <v>1</v>
      </c>
      <c r="J3" s="26">
        <f>(1-1/(1+7%)^I3)/(1-1/(1+7%)^H3)</f>
        <v>6.7719485551035213E-2</v>
      </c>
      <c r="K3" s="27">
        <f>G3*J3</f>
        <v>3.7245717053069369</v>
      </c>
      <c r="L3" s="27">
        <f>K3*20%</f>
        <v>0.74491434106138743</v>
      </c>
    </row>
    <row r="4" spans="1:12" ht="15" thickBot="1" x14ac:dyDescent="0.4">
      <c r="A4" s="16">
        <v>50</v>
      </c>
      <c r="B4" s="17">
        <v>50</v>
      </c>
      <c r="C4" s="17">
        <v>2</v>
      </c>
      <c r="D4" s="26">
        <f t="shared" ref="D4:D22" si="0">(1-1/(1+7%)^C4)/(1-1/(1+7%)^B4)</f>
        <v>0.13100872438377847</v>
      </c>
      <c r="E4" s="27">
        <f t="shared" ref="E4:E22" si="1">A4*D4</f>
        <v>6.5504362191889234</v>
      </c>
      <c r="F4" s="27">
        <f t="shared" ref="F4:F22" si="2">E4*20%</f>
        <v>1.3100872438377849</v>
      </c>
      <c r="G4" s="17">
        <v>55</v>
      </c>
      <c r="H4" s="17">
        <v>50</v>
      </c>
      <c r="I4" s="17">
        <v>2</v>
      </c>
      <c r="J4" s="26">
        <f t="shared" ref="J4:J22" si="3">(1-1/(1+7%)^I4)/(1-1/(1+7%)^H4)</f>
        <v>0.13100872438377847</v>
      </c>
      <c r="K4" s="27">
        <f t="shared" ref="K4:K22" si="4">G4*J4</f>
        <v>7.2054798411078158</v>
      </c>
      <c r="L4" s="27">
        <f t="shared" ref="L4:L22" si="5">K4*20%</f>
        <v>1.4410959682215632</v>
      </c>
    </row>
    <row r="5" spans="1:12" ht="15" thickBot="1" x14ac:dyDescent="0.4">
      <c r="A5" s="16">
        <v>50</v>
      </c>
      <c r="B5" s="17">
        <v>50</v>
      </c>
      <c r="C5" s="17">
        <v>3</v>
      </c>
      <c r="D5" s="26">
        <f t="shared" si="0"/>
        <v>0.19015754572279084</v>
      </c>
      <c r="E5" s="27">
        <f t="shared" si="1"/>
        <v>9.5078772861395411</v>
      </c>
      <c r="F5" s="27">
        <f t="shared" si="2"/>
        <v>1.9015754572279082</v>
      </c>
      <c r="G5" s="17">
        <v>55</v>
      </c>
      <c r="H5" s="17">
        <v>50</v>
      </c>
      <c r="I5" s="17">
        <v>3</v>
      </c>
      <c r="J5" s="26">
        <f t="shared" si="3"/>
        <v>0.19015754572279084</v>
      </c>
      <c r="K5" s="27">
        <f t="shared" si="4"/>
        <v>10.458665014753496</v>
      </c>
      <c r="L5" s="27">
        <f t="shared" si="5"/>
        <v>2.0917330029506993</v>
      </c>
    </row>
    <row r="6" spans="1:12" ht="15" thickBot="1" x14ac:dyDescent="0.4">
      <c r="A6" s="16">
        <v>50</v>
      </c>
      <c r="B6" s="17">
        <v>50</v>
      </c>
      <c r="C6" s="17">
        <v>4</v>
      </c>
      <c r="D6" s="26">
        <f t="shared" si="0"/>
        <v>0.24543681800224151</v>
      </c>
      <c r="E6" s="27">
        <f t="shared" si="1"/>
        <v>12.271840900112077</v>
      </c>
      <c r="F6" s="27">
        <f t="shared" si="2"/>
        <v>2.4543681800224153</v>
      </c>
      <c r="G6" s="17">
        <v>55</v>
      </c>
      <c r="H6" s="17">
        <v>50</v>
      </c>
      <c r="I6" s="17">
        <v>4</v>
      </c>
      <c r="J6" s="26">
        <f t="shared" si="3"/>
        <v>0.24543681800224151</v>
      </c>
      <c r="K6" s="27">
        <f t="shared" si="4"/>
        <v>13.499024990123283</v>
      </c>
      <c r="L6" s="27">
        <f t="shared" si="5"/>
        <v>2.699804998024657</v>
      </c>
    </row>
    <row r="7" spans="1:12" ht="15" thickBot="1" x14ac:dyDescent="0.4">
      <c r="A7" s="16">
        <v>50</v>
      </c>
      <c r="B7" s="17">
        <v>50</v>
      </c>
      <c r="C7" s="17">
        <v>5</v>
      </c>
      <c r="D7" s="26">
        <f t="shared" si="0"/>
        <v>0.29709968929144787</v>
      </c>
      <c r="E7" s="27">
        <f t="shared" si="1"/>
        <v>14.854984464572393</v>
      </c>
      <c r="F7" s="27">
        <f t="shared" si="2"/>
        <v>2.9709968929144788</v>
      </c>
      <c r="G7" s="17">
        <v>55</v>
      </c>
      <c r="H7" s="17">
        <v>50</v>
      </c>
      <c r="I7" s="17">
        <v>5</v>
      </c>
      <c r="J7" s="26">
        <f t="shared" si="3"/>
        <v>0.29709968929144787</v>
      </c>
      <c r="K7" s="27">
        <f t="shared" si="4"/>
        <v>16.340482911029632</v>
      </c>
      <c r="L7" s="27">
        <f t="shared" si="5"/>
        <v>3.2680965822059265</v>
      </c>
    </row>
    <row r="8" spans="1:12" ht="15" thickBot="1" x14ac:dyDescent="0.4">
      <c r="A8" s="16">
        <v>50</v>
      </c>
      <c r="B8" s="17">
        <v>50</v>
      </c>
      <c r="C8" s="17">
        <v>6</v>
      </c>
      <c r="D8" s="26">
        <f t="shared" si="0"/>
        <v>0.34538274657107992</v>
      </c>
      <c r="E8" s="27">
        <f t="shared" si="1"/>
        <v>17.269137328553995</v>
      </c>
      <c r="F8" s="27">
        <f t="shared" si="2"/>
        <v>3.4538274657107992</v>
      </c>
      <c r="G8" s="17">
        <v>55</v>
      </c>
      <c r="H8" s="17">
        <v>50</v>
      </c>
      <c r="I8" s="17">
        <v>6</v>
      </c>
      <c r="J8" s="26">
        <f t="shared" si="3"/>
        <v>0.34538274657107992</v>
      </c>
      <c r="K8" s="27">
        <f t="shared" si="4"/>
        <v>18.996051061409396</v>
      </c>
      <c r="L8" s="27">
        <f t="shared" si="5"/>
        <v>3.7992102122818796</v>
      </c>
    </row>
    <row r="9" spans="1:12" ht="15" thickBot="1" x14ac:dyDescent="0.4">
      <c r="A9" s="16">
        <v>50</v>
      </c>
      <c r="B9" s="17">
        <v>50</v>
      </c>
      <c r="C9" s="17">
        <v>7</v>
      </c>
      <c r="D9" s="26">
        <f t="shared" si="0"/>
        <v>0.39050709916886694</v>
      </c>
      <c r="E9" s="27">
        <f t="shared" si="1"/>
        <v>19.525354958443348</v>
      </c>
      <c r="F9" s="27">
        <f t="shared" si="2"/>
        <v>3.9050709916886697</v>
      </c>
      <c r="G9" s="17">
        <v>55</v>
      </c>
      <c r="H9" s="17">
        <v>50</v>
      </c>
      <c r="I9" s="17">
        <v>7</v>
      </c>
      <c r="J9" s="26">
        <f t="shared" si="3"/>
        <v>0.39050709916886694</v>
      </c>
      <c r="K9" s="27">
        <f t="shared" si="4"/>
        <v>21.477890454287682</v>
      </c>
      <c r="L9" s="27">
        <f t="shared" si="5"/>
        <v>4.2955780908575365</v>
      </c>
    </row>
    <row r="10" spans="1:12" ht="15" thickBot="1" x14ac:dyDescent="0.4">
      <c r="A10" s="16">
        <v>50</v>
      </c>
      <c r="B10" s="17">
        <v>50</v>
      </c>
      <c r="C10" s="17">
        <v>8</v>
      </c>
      <c r="D10" s="26">
        <f t="shared" si="0"/>
        <v>0.43267939131633143</v>
      </c>
      <c r="E10" s="27">
        <f t="shared" si="1"/>
        <v>21.633969565816571</v>
      </c>
      <c r="F10" s="27">
        <f t="shared" si="2"/>
        <v>4.3267939131633142</v>
      </c>
      <c r="G10" s="17">
        <v>55</v>
      </c>
      <c r="H10" s="17">
        <v>50</v>
      </c>
      <c r="I10" s="17">
        <v>8</v>
      </c>
      <c r="J10" s="26">
        <f t="shared" si="3"/>
        <v>0.43267939131633143</v>
      </c>
      <c r="K10" s="27">
        <f t="shared" si="4"/>
        <v>23.797366522398228</v>
      </c>
      <c r="L10" s="27">
        <f t="shared" si="5"/>
        <v>4.7594733044796458</v>
      </c>
    </row>
    <row r="11" spans="1:12" ht="15" thickBot="1" x14ac:dyDescent="0.4">
      <c r="A11" s="16">
        <v>50</v>
      </c>
      <c r="B11" s="17">
        <v>50</v>
      </c>
      <c r="C11" s="17">
        <v>9</v>
      </c>
      <c r="D11" s="26">
        <f t="shared" si="0"/>
        <v>0.47209274846349447</v>
      </c>
      <c r="E11" s="27">
        <f t="shared" si="1"/>
        <v>23.604637423174722</v>
      </c>
      <c r="F11" s="27">
        <f t="shared" si="2"/>
        <v>4.7209274846349443</v>
      </c>
      <c r="G11" s="17">
        <v>55</v>
      </c>
      <c r="H11" s="17">
        <v>50</v>
      </c>
      <c r="I11" s="17">
        <v>9</v>
      </c>
      <c r="J11" s="26">
        <f t="shared" si="3"/>
        <v>0.47209274846349447</v>
      </c>
      <c r="K11" s="27">
        <f t="shared" si="4"/>
        <v>25.965101165492197</v>
      </c>
      <c r="L11" s="27">
        <f t="shared" si="5"/>
        <v>5.1930202330984399</v>
      </c>
    </row>
    <row r="12" spans="1:12" ht="15" thickBot="1" x14ac:dyDescent="0.4">
      <c r="A12" s="16">
        <v>50</v>
      </c>
      <c r="B12" s="17">
        <v>50</v>
      </c>
      <c r="C12" s="17">
        <v>10</v>
      </c>
      <c r="D12" s="26">
        <f t="shared" si="0"/>
        <v>0.50892766168514214</v>
      </c>
      <c r="E12" s="27">
        <f t="shared" si="1"/>
        <v>25.446383084257107</v>
      </c>
      <c r="F12" s="27">
        <f t="shared" si="2"/>
        <v>5.0892766168514214</v>
      </c>
      <c r="G12" s="17">
        <v>55</v>
      </c>
      <c r="H12" s="17">
        <v>50</v>
      </c>
      <c r="I12" s="17">
        <v>10</v>
      </c>
      <c r="J12" s="26">
        <f t="shared" si="3"/>
        <v>0.50892766168514214</v>
      </c>
      <c r="K12" s="27">
        <f t="shared" si="4"/>
        <v>27.991021392682818</v>
      </c>
      <c r="L12" s="27">
        <f t="shared" si="5"/>
        <v>5.5982042785365635</v>
      </c>
    </row>
    <row r="13" spans="1:12" ht="15" thickBot="1" x14ac:dyDescent="0.4">
      <c r="A13" s="16">
        <v>50</v>
      </c>
      <c r="B13" s="17">
        <v>50</v>
      </c>
      <c r="C13" s="17">
        <v>11</v>
      </c>
      <c r="D13" s="26">
        <f t="shared" si="0"/>
        <v>0.54335281422873827</v>
      </c>
      <c r="E13" s="27">
        <f t="shared" si="1"/>
        <v>27.167640711436913</v>
      </c>
      <c r="F13" s="27">
        <f t="shared" si="2"/>
        <v>5.4335281422873827</v>
      </c>
      <c r="G13" s="17">
        <v>55</v>
      </c>
      <c r="H13" s="17">
        <v>50</v>
      </c>
      <c r="I13" s="17">
        <v>11</v>
      </c>
      <c r="J13" s="26">
        <f t="shared" si="3"/>
        <v>0.54335281422873827</v>
      </c>
      <c r="K13" s="27">
        <f t="shared" si="4"/>
        <v>29.884404782580603</v>
      </c>
      <c r="L13" s="27">
        <f t="shared" si="5"/>
        <v>5.9768809565161209</v>
      </c>
    </row>
    <row r="14" spans="1:12" ht="15" thickBot="1" x14ac:dyDescent="0.4">
      <c r="A14" s="16">
        <v>50</v>
      </c>
      <c r="B14" s="17">
        <v>50</v>
      </c>
      <c r="C14" s="17">
        <v>12</v>
      </c>
      <c r="D14" s="26">
        <f t="shared" si="0"/>
        <v>0.57552585398910827</v>
      </c>
      <c r="E14" s="27">
        <f t="shared" si="1"/>
        <v>28.776292699455414</v>
      </c>
      <c r="F14" s="27">
        <f t="shared" si="2"/>
        <v>5.7552585398910834</v>
      </c>
      <c r="G14" s="17">
        <v>55</v>
      </c>
      <c r="H14" s="17">
        <v>50</v>
      </c>
      <c r="I14" s="17">
        <v>12</v>
      </c>
      <c r="J14" s="26">
        <f t="shared" si="3"/>
        <v>0.57552585398910827</v>
      </c>
      <c r="K14" s="27">
        <f t="shared" si="4"/>
        <v>31.653921969400955</v>
      </c>
      <c r="L14" s="27">
        <f t="shared" si="5"/>
        <v>6.3307843938801911</v>
      </c>
    </row>
    <row r="15" spans="1:12" ht="15" thickBot="1" x14ac:dyDescent="0.4">
      <c r="A15" s="16">
        <v>50</v>
      </c>
      <c r="B15" s="17">
        <v>50</v>
      </c>
      <c r="C15" s="17">
        <v>13</v>
      </c>
      <c r="D15" s="26">
        <f t="shared" si="0"/>
        <v>0.60559411544739816</v>
      </c>
      <c r="E15" s="27">
        <f t="shared" si="1"/>
        <v>30.279705772369908</v>
      </c>
      <c r="F15" s="27">
        <f t="shared" si="2"/>
        <v>6.0559411544739818</v>
      </c>
      <c r="G15" s="17">
        <v>55</v>
      </c>
      <c r="H15" s="17">
        <v>50</v>
      </c>
      <c r="I15" s="17">
        <v>13</v>
      </c>
      <c r="J15" s="26">
        <f t="shared" si="3"/>
        <v>0.60559411544739816</v>
      </c>
      <c r="K15" s="27">
        <f t="shared" si="4"/>
        <v>33.307676349606901</v>
      </c>
      <c r="L15" s="27">
        <f t="shared" si="5"/>
        <v>6.6615352699213801</v>
      </c>
    </row>
    <row r="16" spans="1:12" ht="15" thickBot="1" x14ac:dyDescent="0.4">
      <c r="A16" s="16">
        <v>50</v>
      </c>
      <c r="B16" s="17">
        <v>50</v>
      </c>
      <c r="C16" s="17">
        <v>14</v>
      </c>
      <c r="D16" s="26">
        <f t="shared" si="0"/>
        <v>0.6336952943803793</v>
      </c>
      <c r="E16" s="27">
        <f t="shared" si="1"/>
        <v>31.684764719018965</v>
      </c>
      <c r="F16" s="27">
        <f t="shared" si="2"/>
        <v>6.3369529438037935</v>
      </c>
      <c r="G16" s="17">
        <v>55</v>
      </c>
      <c r="H16" s="17">
        <v>50</v>
      </c>
      <c r="I16" s="17">
        <v>14</v>
      </c>
      <c r="J16" s="26">
        <f t="shared" si="3"/>
        <v>0.6336952943803793</v>
      </c>
      <c r="K16" s="27">
        <f t="shared" si="4"/>
        <v>34.853241190920862</v>
      </c>
      <c r="L16" s="27">
        <f t="shared" si="5"/>
        <v>6.9706482381841726</v>
      </c>
    </row>
    <row r="17" spans="1:12" ht="15" thickBot="1" x14ac:dyDescent="0.4">
      <c r="A17" s="16">
        <v>50</v>
      </c>
      <c r="B17" s="17">
        <v>50</v>
      </c>
      <c r="C17" s="17">
        <v>15</v>
      </c>
      <c r="D17" s="26">
        <f t="shared" si="0"/>
        <v>0.65995807842989429</v>
      </c>
      <c r="E17" s="27">
        <f t="shared" si="1"/>
        <v>32.997903921494718</v>
      </c>
      <c r="F17" s="27">
        <f t="shared" si="2"/>
        <v>6.5995807842989436</v>
      </c>
      <c r="G17" s="17">
        <v>55</v>
      </c>
      <c r="H17" s="17">
        <v>50</v>
      </c>
      <c r="I17" s="17">
        <v>15</v>
      </c>
      <c r="J17" s="26">
        <f t="shared" si="3"/>
        <v>0.65995807842989429</v>
      </c>
      <c r="K17" s="27">
        <f t="shared" si="4"/>
        <v>36.297694313644186</v>
      </c>
      <c r="L17" s="27">
        <f t="shared" si="5"/>
        <v>7.2595388627288377</v>
      </c>
    </row>
    <row r="18" spans="1:12" ht="15" thickBot="1" x14ac:dyDescent="0.4">
      <c r="A18" s="16">
        <v>50</v>
      </c>
      <c r="B18" s="17">
        <v>50</v>
      </c>
      <c r="C18" s="17">
        <v>16</v>
      </c>
      <c r="D18" s="26">
        <f t="shared" si="0"/>
        <v>0.68450273642009529</v>
      </c>
      <c r="E18" s="27">
        <f t="shared" si="1"/>
        <v>34.225136821004767</v>
      </c>
      <c r="F18" s="27">
        <f t="shared" si="2"/>
        <v>6.8450273642009538</v>
      </c>
      <c r="G18" s="17">
        <v>55</v>
      </c>
      <c r="H18" s="17">
        <v>50</v>
      </c>
      <c r="I18" s="17">
        <v>16</v>
      </c>
      <c r="J18" s="26">
        <f t="shared" si="3"/>
        <v>0.68450273642009529</v>
      </c>
      <c r="K18" s="27">
        <f t="shared" si="4"/>
        <v>37.64765050310524</v>
      </c>
      <c r="L18" s="27">
        <f t="shared" si="5"/>
        <v>7.5295301006210487</v>
      </c>
    </row>
    <row r="19" spans="1:12" ht="15" thickBot="1" x14ac:dyDescent="0.4">
      <c r="A19" s="16">
        <v>50</v>
      </c>
      <c r="B19" s="17">
        <v>50</v>
      </c>
      <c r="C19" s="17">
        <v>17</v>
      </c>
      <c r="D19" s="26">
        <f t="shared" si="0"/>
        <v>0.70744166912121764</v>
      </c>
      <c r="E19" s="27">
        <f t="shared" si="1"/>
        <v>35.372083456060885</v>
      </c>
      <c r="F19" s="27">
        <f t="shared" si="2"/>
        <v>7.0744166912121775</v>
      </c>
      <c r="G19" s="17">
        <v>55</v>
      </c>
      <c r="H19" s="17">
        <v>50</v>
      </c>
      <c r="I19" s="17">
        <v>17</v>
      </c>
      <c r="J19" s="26">
        <f t="shared" si="3"/>
        <v>0.70744166912121764</v>
      </c>
      <c r="K19" s="27">
        <f t="shared" si="4"/>
        <v>38.909291801666967</v>
      </c>
      <c r="L19" s="27">
        <f t="shared" si="5"/>
        <v>7.781858360333394</v>
      </c>
    </row>
    <row r="20" spans="1:12" ht="15" thickBot="1" x14ac:dyDescent="0.4">
      <c r="A20" s="16">
        <v>50</v>
      </c>
      <c r="B20" s="17">
        <v>50</v>
      </c>
      <c r="C20" s="17">
        <v>18</v>
      </c>
      <c r="D20" s="26">
        <f t="shared" si="0"/>
        <v>0.72887992398207979</v>
      </c>
      <c r="E20" s="27">
        <f t="shared" si="1"/>
        <v>36.443996199103992</v>
      </c>
      <c r="F20" s="27">
        <f t="shared" si="2"/>
        <v>7.2887992398207988</v>
      </c>
      <c r="G20" s="17">
        <v>55</v>
      </c>
      <c r="H20" s="17">
        <v>50</v>
      </c>
      <c r="I20" s="17">
        <v>18</v>
      </c>
      <c r="J20" s="26">
        <f t="shared" si="3"/>
        <v>0.72887992398207979</v>
      </c>
      <c r="K20" s="27">
        <f t="shared" si="4"/>
        <v>40.088395819014387</v>
      </c>
      <c r="L20" s="27">
        <f t="shared" si="5"/>
        <v>8.0176791638028782</v>
      </c>
    </row>
    <row r="21" spans="1:12" ht="15" thickBot="1" x14ac:dyDescent="0.4">
      <c r="A21" s="16">
        <v>50</v>
      </c>
      <c r="B21" s="17">
        <v>50</v>
      </c>
      <c r="C21" s="17">
        <v>19</v>
      </c>
      <c r="D21" s="26">
        <f t="shared" si="0"/>
        <v>0.74891567618849286</v>
      </c>
      <c r="E21" s="27">
        <f t="shared" si="1"/>
        <v>37.44578380942464</v>
      </c>
      <c r="F21" s="27">
        <f t="shared" si="2"/>
        <v>7.489156761884928</v>
      </c>
      <c r="G21" s="17">
        <v>55</v>
      </c>
      <c r="H21" s="17">
        <v>50</v>
      </c>
      <c r="I21" s="17">
        <v>19</v>
      </c>
      <c r="J21" s="26">
        <f t="shared" si="3"/>
        <v>0.74891567618849286</v>
      </c>
      <c r="K21" s="27">
        <f t="shared" si="4"/>
        <v>41.190362190367111</v>
      </c>
      <c r="L21" s="27">
        <f t="shared" si="5"/>
        <v>8.2380724380734218</v>
      </c>
    </row>
    <row r="22" spans="1:12" ht="15" thickBot="1" x14ac:dyDescent="0.4">
      <c r="A22" s="16">
        <v>50</v>
      </c>
      <c r="B22" s="17">
        <v>50</v>
      </c>
      <c r="C22" s="17">
        <v>20</v>
      </c>
      <c r="D22" s="26">
        <f t="shared" si="0"/>
        <v>0.76764067825056137</v>
      </c>
      <c r="E22" s="27">
        <f t="shared" si="1"/>
        <v>38.382033912528065</v>
      </c>
      <c r="F22" s="27">
        <f t="shared" si="2"/>
        <v>7.6764067825056133</v>
      </c>
      <c r="G22" s="17">
        <v>55</v>
      </c>
      <c r="H22" s="17">
        <v>50</v>
      </c>
      <c r="I22" s="17">
        <v>20</v>
      </c>
      <c r="J22" s="26">
        <f t="shared" si="3"/>
        <v>0.76764067825056137</v>
      </c>
      <c r="K22" s="27">
        <f t="shared" si="4"/>
        <v>42.220237303780877</v>
      </c>
      <c r="L22" s="27">
        <f t="shared" si="5"/>
        <v>8.4440474607561757</v>
      </c>
    </row>
  </sheetData>
  <mergeCells count="2">
    <mergeCell ref="A1:F1"/>
    <mergeCell ref="G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Qiu, Chloe</dc:creator>
  <cp:lastModifiedBy>Hong, Gloria</cp:lastModifiedBy>
  <dcterms:created xsi:type="dcterms:W3CDTF">2021-04-23T07:12:12Z</dcterms:created>
  <dcterms:modified xsi:type="dcterms:W3CDTF">2021-04-26T11:20:41Z</dcterms:modified>
</cp:coreProperties>
</file>