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OCK 1" sheetId="1" r:id="rId4"/>
  </sheets>
  <definedNames/>
  <calcPr/>
</workbook>
</file>

<file path=xl/sharedStrings.xml><?xml version="1.0" encoding="utf-8"?>
<sst xmlns="http://schemas.openxmlformats.org/spreadsheetml/2006/main" count="241" uniqueCount="97">
  <si>
    <t>BODYWEIGHT</t>
  </si>
  <si>
    <t>SNATCH</t>
  </si>
  <si>
    <t>Bench</t>
  </si>
  <si>
    <t>DL</t>
  </si>
  <si>
    <t xml:space="preserve">OHP </t>
  </si>
  <si>
    <t>SLED DIFFICULTY (ADD LBS)</t>
  </si>
  <si>
    <t>WEEK 1 - BUILD UP</t>
  </si>
  <si>
    <t>DAY 1</t>
  </si>
  <si>
    <t>DAY 3</t>
  </si>
  <si>
    <t>DAY 4</t>
  </si>
  <si>
    <t>DAY 6</t>
  </si>
  <si>
    <t>DAY 2&amp;5</t>
  </si>
  <si>
    <t>3 MILE ZONE 1 RUN</t>
  </si>
  <si>
    <t>30 MIN LOW IMPACT ZONE 1</t>
  </si>
  <si>
    <t>REPEAT DAY 1 OR 3 DEPENDING ON LEG FEELING</t>
  </si>
  <si>
    <t>A1. CHEST WARM-UP</t>
  </si>
  <si>
    <t>A1. LEG WARM-UP</t>
  </si>
  <si>
    <t>A1.   LANDMINE PRESS 10x2 EA.</t>
  </si>
  <si>
    <t>A1. PULL-UP 30x</t>
  </si>
  <si>
    <t>B1. BENCH 5x5x70%</t>
  </si>
  <si>
    <t>B1. SLED PULL &amp; PUSH 10x</t>
  </si>
  <si>
    <t>B1.    OHP 5x5x75%</t>
  </si>
  <si>
    <t>B1. T-BAR ROW 4x10</t>
  </si>
  <si>
    <t>B2  BAND PULL APART 5x20</t>
  </si>
  <si>
    <t>C1. SLED PULL &amp; PUSH 15x</t>
  </si>
  <si>
    <t>B2.   DB REAR DELT 3x25</t>
  </si>
  <si>
    <t>C1. SEATED ROW 4x10</t>
  </si>
  <si>
    <t>LEGEND</t>
  </si>
  <si>
    <t>C1. MIL PRESS 5x10x55%</t>
  </si>
  <si>
    <t>D3. ATG STEP-DOWN 5x11</t>
  </si>
  <si>
    <t>C1.   CLOSE GRIP 5x10x55%</t>
  </si>
  <si>
    <t>D1. DEADLIFT 5x3x70%</t>
  </si>
  <si>
    <t>D1. LAT PULLDOWN 3x12</t>
  </si>
  <si>
    <t>DO IF NO TIME FOR DAY 2&amp;5</t>
  </si>
  <si>
    <t>D1. INC. BENCH 4x10</t>
  </si>
  <si>
    <t>E1.  KB WAITER CARRY 5x</t>
  </si>
  <si>
    <t>D1. DB ARNOLD 4x10</t>
  </si>
  <si>
    <t>E1. SHRUG 4x10</t>
  </si>
  <si>
    <t>ADD BICEPS AND ADDITONAL BACK AS DESIRED</t>
  </si>
  <si>
    <t>E1. DEC. BENCH 4x10</t>
  </si>
  <si>
    <t>F1. RDL 4x10</t>
  </si>
  <si>
    <t>E1.  LAT RAISE 5x12</t>
  </si>
  <si>
    <t>F1. ATG  STEP-DOWN 5x10</t>
  </si>
  <si>
    <t>F1. HAMMER CURL 4x12</t>
  </si>
  <si>
    <r>
      <rPr>
        <rFont val="Calibri"/>
        <b/>
        <color rgb="FF000000"/>
        <sz val="11.0"/>
      </rPr>
      <t xml:space="preserve">MONEY SET - </t>
    </r>
    <r>
      <rPr>
        <rFont val="Calibri"/>
        <color rgb="FF000000"/>
        <sz val="11.0"/>
      </rPr>
      <t>GOAL 3+ REPS</t>
    </r>
  </si>
  <si>
    <t>F1. CHEST FLY 4x12-15</t>
  </si>
  <si>
    <t>G1. ATG LUNGE 4x10</t>
  </si>
  <si>
    <t>E2. ANY TRICEP 4-5x10-12</t>
  </si>
  <si>
    <t>G1. PREACHER CURL 4x12</t>
  </si>
  <si>
    <t>5 REPS WEEK 1 WEIGHT - 3 REPS WEEK 2</t>
  </si>
  <si>
    <t>F2. ANY TRICEP 4-5x10-12</t>
  </si>
  <si>
    <t>H1. TIB &amp; CALF RAISE 4x12</t>
  </si>
  <si>
    <r>
      <rPr>
        <rFont val="docs-Calibri"/>
        <color rgb="FF000000"/>
        <sz val="11.0"/>
      </rPr>
      <t>H1. TIB &amp; CALF RAISE 4x12</t>
    </r>
  </si>
  <si>
    <t>H1. EZ-BAR CURL 3x25</t>
  </si>
  <si>
    <t>PULL-UP 30x</t>
  </si>
  <si>
    <t>I1. LEG RAISE 5x15</t>
  </si>
  <si>
    <t>I1. FOREARM CURL 4x12</t>
  </si>
  <si>
    <t>ATG</t>
  </si>
  <si>
    <t>(Ass-to-grass) Google KneesOverToes *execise*</t>
  </si>
  <si>
    <t>WEEK 2 - BUILD UP</t>
  </si>
  <si>
    <t>GENERAL INFO</t>
  </si>
  <si>
    <t>3.5 MILE ZONE 1 RUN</t>
  </si>
  <si>
    <t>40 MIN LOW IMPACT ZONE 1</t>
  </si>
  <si>
    <t>Each blank set is meant to be a working set for hypertrophy/strength for additional muscle groups with moderate difficulty. Fill in your own working set weights in empty boxes to track. If you are unable to do the running, run/walk the distance. Tough it out. ZONE 1 refers to an aerobic heartrate typically in the 130-145 bpm range. If no heart rate monitor, you should be able to comfortably breathe through your nose while exercsising. Sled weight is dependent on body weight and added difficulty. Please adjust cardio how you see fit, everybody's different. Same letters like E1. and E2. are meant to be a superset. The goal is to rest 1-2 minutes between each set, finishing the lift portion of the workout in around an hour.</t>
  </si>
  <si>
    <t>B1. BENCH 5x3x80%</t>
  </si>
  <si>
    <t>B1.    OHP 5x3x82.5%</t>
  </si>
  <si>
    <t>C1. MIL PRESS 5x10x57.5%</t>
  </si>
  <si>
    <t>D1. DEADLIFT 5x3x80%</t>
  </si>
  <si>
    <r>
      <rPr>
        <rFont val="docs-Calibri"/>
        <color rgb="FF000000"/>
        <sz val="11.0"/>
      </rPr>
      <t>H1. TIB &amp; CALF RAISE 4x12</t>
    </r>
  </si>
  <si>
    <r>
      <rPr>
        <rFont val="docs-Calibri"/>
        <color rgb="FF000000"/>
        <sz val="11.0"/>
      </rPr>
      <t>H1. TIB &amp; CALF RAISE 4x12</t>
    </r>
  </si>
  <si>
    <t>PULL-UP 32x</t>
  </si>
  <si>
    <t>WEEK 3 - MAX WEEK</t>
  </si>
  <si>
    <t>B1. BENCH $$$</t>
  </si>
  <si>
    <t>B1.    OHP $$$</t>
  </si>
  <si>
    <t>C1. MIL PRESS 5x10</t>
  </si>
  <si>
    <t>D1. DEADLIFT $$$</t>
  </si>
  <si>
    <r>
      <rPr>
        <rFont val="docs-Calibri"/>
        <color rgb="FF000000"/>
        <sz val="11.0"/>
      </rPr>
      <t>H1. TIB &amp; CALF RAISE 4x12</t>
    </r>
  </si>
  <si>
    <r>
      <rPr>
        <rFont val="docs-Calibri"/>
        <color rgb="FF000000"/>
        <sz val="11.0"/>
      </rPr>
      <t>H1. TIB &amp; CALF RAISE 4x12</t>
    </r>
  </si>
  <si>
    <t>PULL-UP 35x</t>
  </si>
  <si>
    <t>WEEK 4 - DELOAD</t>
  </si>
  <si>
    <t>4 MILE ZONE 1 RUN</t>
  </si>
  <si>
    <t>45 MIN LOW IMPACT ZONE 1</t>
  </si>
  <si>
    <t>4.5 MIN LOW IMPACT ZONE 1</t>
  </si>
  <si>
    <t>Done?</t>
  </si>
  <si>
    <t xml:space="preserve">Add 5lbs to OHP and Bench Press. Add 10lbs to Deadlift and adjust sled difficulty as you see fit to challenge you. Feel free to continue improving cardio distance and duration. Be mindful of how that will affect your lifts. </t>
  </si>
  <si>
    <t>B1. BENCH 3x5x80%</t>
  </si>
  <si>
    <t>B1.    OHP 5x3</t>
  </si>
  <si>
    <t>B2  BAND PULL APART 3x20</t>
  </si>
  <si>
    <t>C1. SLED PULL &amp; PUSH 12x</t>
  </si>
  <si>
    <t>C1. MIL PRESS 3x12</t>
  </si>
  <si>
    <t>C1.   CLOSE GRIP 3x10x55%</t>
  </si>
  <si>
    <t>D1. DEADLIFT 3x5x77.5%</t>
  </si>
  <si>
    <t>D1. INC. BENCH 3x12</t>
  </si>
  <si>
    <t>E1. DEC. BENCH 3x12</t>
  </si>
  <si>
    <t>F1. RDL 3x12</t>
  </si>
  <si>
    <r>
      <rPr>
        <rFont val="docs-Calibri"/>
        <color rgb="FF000000"/>
        <sz val="11.0"/>
      </rPr>
      <t>H1. TIB &amp; CALF RAISE 4x12</t>
    </r>
  </si>
  <si>
    <r>
      <rPr>
        <rFont val="docs-Calibri"/>
        <color rgb="FF000000"/>
        <sz val="11.0"/>
      </rPr>
      <t>H1. TIB &amp; CALF RAISE 4x12</t>
    </r>
  </si>
</sst>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rgb="FF000000"/>
      <name val="Calibri"/>
      <scheme val="minor"/>
    </font>
    <font>
      <b/>
      <sz val="11.0"/>
      <color rgb="FF000000"/>
      <name val="Calibri"/>
    </font>
    <font>
      <sz val="11.0"/>
      <color rgb="FF000000"/>
      <name val="Calibri"/>
    </font>
    <font>
      <sz val="11.0"/>
      <color rgb="FFFFFFFF"/>
      <name val="Calibri"/>
    </font>
    <font>
      <b/>
      <sz val="10.0"/>
      <color rgb="FF000000"/>
      <name val="Calibri"/>
    </font>
    <font/>
    <font>
      <sz val="8.0"/>
      <color rgb="FFFFFFFF"/>
      <name val="Calibri"/>
    </font>
    <font>
      <sz val="8.0"/>
      <color rgb="FF000000"/>
      <name val="Calibri"/>
    </font>
    <font>
      <sz val="10.0"/>
      <color rgb="FF000000"/>
      <name val="Calibri"/>
    </font>
    <font>
      <color theme="1"/>
      <name val="Calibri"/>
      <scheme val="minor"/>
    </font>
  </fonts>
  <fills count="10">
    <fill>
      <patternFill patternType="none"/>
    </fill>
    <fill>
      <patternFill patternType="lightGray"/>
    </fill>
    <fill>
      <patternFill patternType="solid">
        <fgColor rgb="FF4A86E8"/>
        <bgColor rgb="FF4A86E8"/>
      </patternFill>
    </fill>
    <fill>
      <patternFill patternType="solid">
        <fgColor rgb="FFF6B26B"/>
        <bgColor rgb="FFF6B26B"/>
      </patternFill>
    </fill>
    <fill>
      <patternFill patternType="solid">
        <fgColor rgb="FFFFFFFF"/>
        <bgColor rgb="FFFFFFFF"/>
      </patternFill>
    </fill>
    <fill>
      <patternFill patternType="solid">
        <fgColor rgb="FF6D9EEB"/>
        <bgColor rgb="FF6D9EEB"/>
      </patternFill>
    </fill>
    <fill>
      <patternFill patternType="solid">
        <fgColor rgb="FFFF0000"/>
        <bgColor rgb="FFFF0000"/>
      </patternFill>
    </fill>
    <fill>
      <patternFill patternType="solid">
        <fgColor rgb="FF008000"/>
        <bgColor rgb="FF008000"/>
      </patternFill>
    </fill>
    <fill>
      <patternFill patternType="solid">
        <fgColor rgb="FFFFFF00"/>
        <bgColor rgb="FFFFFF00"/>
      </patternFill>
    </fill>
    <fill>
      <patternFill patternType="solid">
        <fgColor rgb="FF00FFFF"/>
        <bgColor rgb="FF00FFFF"/>
      </patternFill>
    </fill>
  </fills>
  <borders count="37">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left style="thin">
        <color rgb="FF000000"/>
      </left>
      <right style="thin">
        <color rgb="FF000000"/>
      </right>
      <top style="thin">
        <color rgb="FF000000"/>
      </top>
      <bottom style="thin">
        <color rgb="FF000000"/>
      </bottom>
    </border>
    <border>
      <left style="thin">
        <color rgb="FFAAAAAA"/>
      </left>
      <right style="thin">
        <color rgb="FFAAAAAA"/>
      </right>
      <top style="thin">
        <color rgb="FFAAAAAA"/>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top style="thick">
        <color rgb="FF000000"/>
      </top>
      <bottom style="thick">
        <color rgb="FF000000"/>
      </bottom>
    </border>
    <border>
      <left style="thin">
        <color rgb="FF000000"/>
      </left>
      <top style="thick">
        <color rgb="FF000000"/>
      </top>
    </border>
    <border>
      <right style="thin">
        <color rgb="FF000000"/>
      </right>
      <top style="thick">
        <color rgb="FF000000"/>
      </top>
    </border>
    <border>
      <left style="thin">
        <color rgb="FF000000"/>
      </left>
      <top style="thin">
        <color rgb="FF000000"/>
      </top>
    </border>
    <border>
      <right style="thick">
        <color rgb="FF000000"/>
      </right>
      <top style="thin">
        <color rgb="FF000000"/>
      </top>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n">
        <color rgb="FF000000"/>
      </right>
      <bottom style="thin">
        <color rgb="FF000000"/>
      </bottom>
    </border>
    <border>
      <bottom style="thin">
        <color rgb="FFAAAAAA"/>
      </bottom>
    </border>
    <border>
      <left style="thin">
        <color rgb="FF000000"/>
      </left>
      <right style="thick">
        <color rgb="FF000000"/>
      </right>
      <bottom style="thin">
        <color rgb="FF000000"/>
      </bottom>
    </border>
    <border>
      <left style="thick">
        <color rgb="FF000000"/>
      </left>
      <right style="thin">
        <color rgb="FF000000"/>
      </right>
      <top style="thin">
        <color rgb="FF000000"/>
      </top>
      <bottom style="thin">
        <color rgb="FF000000"/>
      </bottom>
    </border>
    <border>
      <top style="thin">
        <color rgb="FFAAAAAA"/>
      </top>
      <bottom style="thin">
        <color rgb="FFAAAAAA"/>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rder>
    <border>
      <left style="thin">
        <color rgb="FF000000"/>
      </left>
      <right style="thin">
        <color rgb="FF000000"/>
      </right>
      <top style="thin">
        <color rgb="FF000000"/>
      </top>
    </border>
    <border>
      <right style="thin">
        <color rgb="FF000000"/>
      </right>
      <top style="thin">
        <color rgb="FF000000"/>
      </top>
    </border>
    <border>
      <top style="thin">
        <color rgb="FFAAAAAA"/>
      </top>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top style="thin">
        <color rgb="FFAAAAAA"/>
      </top>
      <bottom style="thick">
        <color rgb="FF000000"/>
      </bottom>
    </border>
    <border>
      <left style="thin">
        <color rgb="FF000000"/>
      </left>
      <right style="thick">
        <color rgb="FF000000"/>
      </right>
      <top style="thin">
        <color rgb="FF000000"/>
      </top>
      <bottom style="thick">
        <color rgb="FF000000"/>
      </bottom>
    </border>
    <border>
      <left style="thick">
        <color rgb="FF000000"/>
      </left>
      <bottom style="thick">
        <color rgb="FF000000"/>
      </bottom>
    </border>
    <border>
      <bottom style="thick">
        <color rgb="FF000000"/>
      </bottom>
    </border>
    <border>
      <right style="thick">
        <color rgb="FF000000"/>
      </right>
      <bottom style="thick">
        <color rgb="FF000000"/>
      </bottom>
    </border>
    <border>
      <right style="thick">
        <color rgb="FF000000"/>
      </right>
      <top style="thin">
        <color rgb="FFAAAAAA"/>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ck">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49" xfId="0" applyAlignment="1" applyBorder="1" applyFill="1" applyFont="1" applyNumberFormat="1">
      <alignment horizontal="right" readingOrder="0" vertical="bottom"/>
    </xf>
    <xf borderId="1" fillId="3" fontId="2" numFmtId="1" xfId="0" applyAlignment="1" applyBorder="1" applyFill="1" applyFont="1" applyNumberFormat="1">
      <alignment horizontal="left" readingOrder="0" vertical="center"/>
    </xf>
    <xf borderId="1" fillId="4" fontId="3" numFmtId="49" xfId="0" applyAlignment="1" applyBorder="1" applyFill="1" applyFont="1" applyNumberFormat="1">
      <alignment horizontal="center" vertical="bottom"/>
    </xf>
    <xf borderId="1" fillId="4" fontId="3" numFmtId="1" xfId="0" applyAlignment="1" applyBorder="1" applyFont="1" applyNumberFormat="1">
      <alignment horizontal="center" vertical="center"/>
    </xf>
    <xf borderId="1" fillId="4" fontId="2" numFmtId="0" xfId="0" applyAlignment="1" applyBorder="1" applyFont="1">
      <alignment vertical="bottom"/>
    </xf>
    <xf borderId="1" fillId="4" fontId="2" numFmtId="0" xfId="0" applyAlignment="1" applyBorder="1" applyFont="1">
      <alignment vertical="center"/>
    </xf>
    <xf borderId="2" fillId="0" fontId="2" numFmtId="0" xfId="0" applyAlignment="1" applyBorder="1" applyFont="1">
      <alignment vertical="bottom"/>
    </xf>
    <xf borderId="3" fillId="0" fontId="2" numFmtId="0" xfId="0" applyAlignment="1" applyBorder="1" applyFont="1">
      <alignment vertical="bottom"/>
    </xf>
    <xf borderId="0" fillId="0" fontId="2" numFmtId="0" xfId="0" applyAlignment="1" applyFont="1">
      <alignment vertical="bottom"/>
    </xf>
    <xf borderId="4" fillId="0" fontId="1" numFmtId="49" xfId="0" applyAlignment="1" applyBorder="1" applyFont="1" applyNumberFormat="1">
      <alignment horizontal="right" vertical="bottom"/>
    </xf>
    <xf borderId="4" fillId="0" fontId="2" numFmtId="1" xfId="0" applyAlignment="1" applyBorder="1" applyFont="1" applyNumberFormat="1">
      <alignment horizontal="left" vertical="center"/>
    </xf>
    <xf borderId="4" fillId="2" fontId="1" numFmtId="49" xfId="0" applyAlignment="1" applyBorder="1" applyFont="1" applyNumberFormat="1">
      <alignment horizontal="right" vertical="bottom"/>
    </xf>
    <xf borderId="4" fillId="3" fontId="2" numFmtId="1" xfId="0" applyAlignment="1" applyBorder="1" applyFont="1" applyNumberFormat="1">
      <alignment horizontal="left" vertical="center"/>
    </xf>
    <xf borderId="4" fillId="3" fontId="2" numFmtId="1" xfId="0" applyAlignment="1" applyBorder="1" applyFont="1" applyNumberFormat="1">
      <alignment horizontal="left" readingOrder="0" vertical="center"/>
    </xf>
    <xf borderId="2" fillId="5" fontId="4" numFmtId="0" xfId="0" applyAlignment="1" applyBorder="1" applyFill="1" applyFont="1">
      <alignment horizontal="right" readingOrder="0" vertical="bottom"/>
    </xf>
    <xf borderId="3" fillId="3" fontId="2" numFmtId="0" xfId="0" applyAlignment="1" applyBorder="1" applyFont="1">
      <alignment horizontal="left" readingOrder="0" vertical="bottom"/>
    </xf>
    <xf borderId="5" fillId="6" fontId="2" numFmtId="49" xfId="0" applyAlignment="1" applyBorder="1" applyFill="1" applyFont="1" applyNumberFormat="1">
      <alignment readingOrder="0" vertical="bottom"/>
    </xf>
    <xf borderId="6" fillId="0" fontId="5" numFmtId="0" xfId="0" applyBorder="1" applyFont="1"/>
    <xf borderId="7" fillId="0" fontId="5" numFmtId="0" xfId="0" applyBorder="1" applyFont="1"/>
    <xf borderId="5" fillId="4" fontId="2" numFmtId="49" xfId="0" applyAlignment="1" applyBorder="1" applyFont="1" applyNumberFormat="1">
      <alignment horizontal="center" vertical="bottom"/>
    </xf>
    <xf borderId="8" fillId="0" fontId="5" numFmtId="0" xfId="0" applyBorder="1" applyFont="1"/>
    <xf borderId="9" fillId="4" fontId="2" numFmtId="49" xfId="0" applyAlignment="1" applyBorder="1" applyFont="1" applyNumberFormat="1">
      <alignment horizontal="center" readingOrder="0" vertical="bottom"/>
    </xf>
    <xf borderId="10" fillId="4" fontId="2" numFmtId="49" xfId="0" applyAlignment="1" applyBorder="1" applyFont="1" applyNumberFormat="1">
      <alignment horizontal="center" readingOrder="0" vertical="bottom"/>
    </xf>
    <xf borderId="11" fillId="0" fontId="5" numFmtId="0" xfId="0" applyBorder="1" applyFont="1"/>
    <xf borderId="12" fillId="0" fontId="2" numFmtId="0" xfId="0" applyAlignment="1" applyBorder="1" applyFont="1">
      <alignment horizontal="center" readingOrder="0" vertical="bottom"/>
    </xf>
    <xf borderId="13" fillId="0" fontId="5" numFmtId="0" xfId="0" applyBorder="1" applyFont="1"/>
    <xf borderId="5" fillId="7" fontId="3" numFmtId="49" xfId="0" applyAlignment="1" applyBorder="1" applyFill="1" applyFont="1" applyNumberFormat="1">
      <alignment horizontal="center" readingOrder="0" vertical="bottom"/>
    </xf>
    <xf borderId="5" fillId="7" fontId="6" numFmtId="0" xfId="0" applyAlignment="1" applyBorder="1" applyFont="1">
      <alignment horizontal="center" readingOrder="0" vertical="bottom"/>
    </xf>
    <xf borderId="14" fillId="4" fontId="2" numFmtId="49" xfId="0" applyAlignment="1" applyBorder="1" applyFont="1" applyNumberFormat="1">
      <alignment horizontal="left" readingOrder="0" vertical="bottom"/>
    </xf>
    <xf borderId="15" fillId="4" fontId="2" numFmtId="1" xfId="0" applyAlignment="1" applyBorder="1" applyFont="1" applyNumberFormat="1">
      <alignment vertical="center"/>
    </xf>
    <xf borderId="15" fillId="4" fontId="2" numFmtId="49" xfId="0" applyAlignment="1" applyBorder="1" applyFont="1" applyNumberFormat="1">
      <alignment horizontal="left" readingOrder="0" vertical="bottom"/>
    </xf>
    <xf borderId="15" fillId="4" fontId="7" numFmtId="49" xfId="0" applyAlignment="1" applyBorder="1" applyFont="1" applyNumberFormat="1">
      <alignment horizontal="left" readingOrder="0" vertical="bottom"/>
    </xf>
    <xf borderId="15" fillId="4" fontId="2" numFmtId="49" xfId="0" applyAlignment="1" applyBorder="1" applyFont="1" applyNumberFormat="1">
      <alignment readingOrder="0" vertical="center"/>
    </xf>
    <xf borderId="16" fillId="4" fontId="2" numFmtId="49" xfId="0" applyAlignment="1" applyBorder="1" applyFont="1" applyNumberFormat="1">
      <alignment horizontal="left" readingOrder="0" vertical="bottom"/>
    </xf>
    <xf borderId="16" fillId="4" fontId="2" numFmtId="1" xfId="0" applyAlignment="1" applyBorder="1" applyFont="1" applyNumberFormat="1">
      <alignment vertical="center"/>
    </xf>
    <xf borderId="17" fillId="0" fontId="2" numFmtId="0" xfId="0" applyAlignment="1" applyBorder="1" applyFont="1">
      <alignment readingOrder="0" vertical="bottom"/>
    </xf>
    <xf borderId="18" fillId="0" fontId="2" numFmtId="0" xfId="0" applyAlignment="1" applyBorder="1" applyFont="1">
      <alignment vertical="bottom"/>
    </xf>
    <xf borderId="19" fillId="4" fontId="2" numFmtId="49" xfId="0" applyAlignment="1" applyBorder="1" applyFont="1" applyNumberFormat="1">
      <alignment horizontal="left" readingOrder="0" vertical="bottom"/>
    </xf>
    <xf borderId="3" fillId="4" fontId="2" numFmtId="1" xfId="0" applyAlignment="1" applyBorder="1" applyFont="1" applyNumberFormat="1">
      <alignment vertical="center"/>
    </xf>
    <xf borderId="3" fillId="4" fontId="2" numFmtId="49" xfId="0" applyAlignment="1" applyBorder="1" applyFont="1" applyNumberFormat="1">
      <alignment horizontal="left" readingOrder="0" vertical="bottom"/>
    </xf>
    <xf borderId="20" fillId="0" fontId="2" numFmtId="0" xfId="0" applyAlignment="1" applyBorder="1" applyFont="1">
      <alignment readingOrder="0" vertical="bottom"/>
    </xf>
    <xf borderId="21" fillId="0" fontId="2" numFmtId="0" xfId="0" applyAlignment="1" applyBorder="1" applyFont="1">
      <alignment vertical="bottom"/>
    </xf>
    <xf borderId="19" fillId="4" fontId="8" numFmtId="49" xfId="0" applyAlignment="1" applyBorder="1" applyFont="1" applyNumberFormat="1">
      <alignment horizontal="left" readingOrder="0" vertical="bottom"/>
    </xf>
    <xf borderId="3" fillId="4" fontId="2" numFmtId="49" xfId="0" applyAlignment="1" applyBorder="1" applyFont="1" applyNumberFormat="1">
      <alignment vertical="center"/>
    </xf>
    <xf borderId="3" fillId="4" fontId="2" numFmtId="49" xfId="0" applyAlignment="1" applyBorder="1" applyFont="1" applyNumberFormat="1">
      <alignment horizontal="left" vertical="bottom"/>
    </xf>
    <xf borderId="0" fillId="0" fontId="1" numFmtId="0" xfId="0" applyAlignment="1" applyFont="1">
      <alignment horizontal="center" readingOrder="0" vertical="bottom"/>
    </xf>
    <xf borderId="3" fillId="4" fontId="8" numFmtId="49" xfId="0" applyAlignment="1" applyBorder="1" applyFont="1" applyNumberFormat="1">
      <alignment horizontal="left" vertical="bottom"/>
    </xf>
    <xf borderId="0" fillId="8" fontId="2" numFmtId="0" xfId="0" applyAlignment="1" applyFill="1" applyFont="1">
      <alignment readingOrder="0" vertical="bottom"/>
    </xf>
    <xf borderId="0" fillId="0" fontId="2" numFmtId="0" xfId="0" applyAlignment="1" applyFont="1">
      <alignment readingOrder="0" vertical="bottom"/>
    </xf>
    <xf borderId="0" fillId="9" fontId="2" numFmtId="0" xfId="0" applyAlignment="1" applyFill="1" applyFont="1">
      <alignment readingOrder="0" vertical="bottom"/>
    </xf>
    <xf borderId="22" fillId="4" fontId="2" numFmtId="49" xfId="0" applyAlignment="1" applyBorder="1" applyFont="1" applyNumberFormat="1">
      <alignment horizontal="left" readingOrder="0" vertical="center"/>
    </xf>
    <xf borderId="23" fillId="4" fontId="2" numFmtId="1" xfId="0" applyAlignment="1" applyBorder="1" applyFont="1" applyNumberFormat="1">
      <alignment vertical="center"/>
    </xf>
    <xf borderId="23" fillId="4" fontId="2" numFmtId="0" xfId="0" applyAlignment="1" applyBorder="1" applyFont="1">
      <alignment horizontal="left" readingOrder="0" vertical="center"/>
    </xf>
    <xf borderId="12" fillId="4" fontId="2" numFmtId="49" xfId="0" applyAlignment="1" applyBorder="1" applyFont="1" applyNumberFormat="1">
      <alignment horizontal="left" readingOrder="0" shrinkToFit="0" vertical="center" wrapText="1"/>
    </xf>
    <xf borderId="24" fillId="0" fontId="5" numFmtId="0" xfId="0" applyBorder="1" applyFont="1"/>
    <xf borderId="3" fillId="4" fontId="2" numFmtId="0" xfId="0" applyAlignment="1" applyBorder="1" applyFont="1">
      <alignment horizontal="left" readingOrder="0" vertical="center"/>
    </xf>
    <xf borderId="0" fillId="0" fontId="2" numFmtId="0" xfId="0" applyAlignment="1" applyFont="1">
      <alignment readingOrder="0" shrinkToFit="0" vertical="bottom" wrapText="1"/>
    </xf>
    <xf borderId="19" fillId="4" fontId="2" numFmtId="49" xfId="0" applyAlignment="1" applyBorder="1" applyFont="1" applyNumberFormat="1">
      <alignment horizontal="left" readingOrder="0" vertical="center"/>
    </xf>
    <xf borderId="3" fillId="4" fontId="2" numFmtId="49" xfId="0" applyAlignment="1" applyBorder="1" applyFont="1" applyNumberFormat="1">
      <alignment horizontal="left" readingOrder="0" shrinkToFit="0" vertical="center" wrapText="1"/>
    </xf>
    <xf borderId="3" fillId="4" fontId="2" numFmtId="49" xfId="0" applyAlignment="1" applyBorder="1" applyFont="1" applyNumberFormat="1">
      <alignment shrinkToFit="0" vertical="center" wrapText="1"/>
    </xf>
    <xf borderId="3" fillId="0" fontId="9" numFmtId="0" xfId="0" applyAlignment="1" applyBorder="1" applyFont="1">
      <alignment horizontal="left" readingOrder="0"/>
    </xf>
    <xf borderId="25" fillId="0" fontId="2" numFmtId="0" xfId="0" applyAlignment="1" applyBorder="1" applyFont="1">
      <alignment readingOrder="0" vertical="bottom"/>
    </xf>
    <xf borderId="26" fillId="8" fontId="2" numFmtId="49" xfId="0" applyAlignment="1" applyBorder="1" applyFont="1" applyNumberFormat="1">
      <alignment horizontal="left" readingOrder="0" vertical="center"/>
    </xf>
    <xf borderId="27" fillId="4" fontId="2" numFmtId="1" xfId="0" applyAlignment="1" applyBorder="1" applyFont="1" applyNumberFormat="1">
      <alignment vertical="center"/>
    </xf>
    <xf borderId="27" fillId="4" fontId="2" numFmtId="0" xfId="0" applyAlignment="1" applyBorder="1" applyFont="1">
      <alignment horizontal="left" readingOrder="0" vertical="center"/>
    </xf>
    <xf borderId="27" fillId="8" fontId="2" numFmtId="49" xfId="0" applyAlignment="1" applyBorder="1" applyFont="1" applyNumberFormat="1">
      <alignment horizontal="left" readingOrder="0" vertical="center"/>
    </xf>
    <xf borderId="27" fillId="4" fontId="2" numFmtId="49" xfId="0" applyAlignment="1" applyBorder="1" applyFont="1" applyNumberFormat="1">
      <alignment shrinkToFit="0" vertical="center" wrapText="1"/>
    </xf>
    <xf borderId="28" fillId="0" fontId="2" numFmtId="0" xfId="0" applyAlignment="1" applyBorder="1" applyFont="1">
      <alignment readingOrder="0" vertical="bottom"/>
    </xf>
    <xf borderId="29" fillId="0" fontId="2" numFmtId="0" xfId="0" applyAlignment="1" applyBorder="1" applyFont="1">
      <alignment vertical="bottom"/>
    </xf>
    <xf borderId="0" fillId="0" fontId="2" numFmtId="0" xfId="0" applyAlignment="1" applyFont="1">
      <alignment horizontal="center" readingOrder="0" vertical="bottom"/>
    </xf>
    <xf borderId="30" fillId="6" fontId="2" numFmtId="49" xfId="0" applyAlignment="1" applyBorder="1" applyFont="1" applyNumberFormat="1">
      <alignment readingOrder="0" vertical="bottom"/>
    </xf>
    <xf borderId="31" fillId="0" fontId="5" numFmtId="0" xfId="0" applyBorder="1" applyFont="1"/>
    <xf borderId="32" fillId="0" fontId="5" numFmtId="0" xfId="0" applyBorder="1" applyFont="1"/>
    <xf borderId="25" fillId="0" fontId="2" numFmtId="0" xfId="0" applyAlignment="1" applyBorder="1" applyFont="1">
      <alignment horizontal="center" readingOrder="0" vertical="bottom"/>
    </xf>
    <xf borderId="33" fillId="0" fontId="5" numFmtId="0" xfId="0" applyBorder="1" applyFont="1"/>
    <xf borderId="0" fillId="0" fontId="2" numFmtId="0" xfId="0" applyAlignment="1" applyFont="1">
      <alignment horizontal="center" readingOrder="0" shrinkToFit="0" vertical="top" wrapText="1"/>
    </xf>
    <xf borderId="34" fillId="4" fontId="2" numFmtId="1" xfId="0" applyAlignment="1" applyBorder="1" applyFont="1" applyNumberFormat="1">
      <alignment vertical="center"/>
    </xf>
    <xf borderId="35" fillId="4" fontId="2" numFmtId="1" xfId="0" applyAlignment="1" applyBorder="1" applyFont="1" applyNumberFormat="1">
      <alignment vertical="center"/>
    </xf>
    <xf borderId="16" fillId="4" fontId="2" numFmtId="0" xfId="0" applyAlignment="1" applyBorder="1" applyFont="1">
      <alignment horizontal="left" readingOrder="0" vertical="center"/>
    </xf>
    <xf borderId="3" fillId="8" fontId="2" numFmtId="49" xfId="0" applyAlignment="1" applyBorder="1" applyFont="1" applyNumberFormat="1">
      <alignment horizontal="left" readingOrder="0" vertical="center"/>
    </xf>
    <xf borderId="19" fillId="9" fontId="2" numFmtId="49" xfId="0" applyAlignment="1" applyBorder="1" applyFont="1" applyNumberFormat="1">
      <alignment horizontal="left" readingOrder="0" vertical="bottom"/>
    </xf>
    <xf borderId="0" fillId="0" fontId="9" numFmtId="1" xfId="0" applyFont="1" applyNumberFormat="1"/>
    <xf borderId="3" fillId="9" fontId="2" numFmtId="49" xfId="0" applyAlignment="1" applyBorder="1" applyFont="1" applyNumberFormat="1">
      <alignment horizontal="left" readingOrder="0" vertical="bottom"/>
    </xf>
    <xf borderId="3" fillId="4" fontId="2" numFmtId="0" xfId="0" applyAlignment="1" applyBorder="1" applyFont="1">
      <alignment readingOrder="0" vertical="center"/>
    </xf>
    <xf borderId="12" fillId="4" fontId="2" numFmtId="49" xfId="0" applyAlignment="1" applyBorder="1" applyFont="1" applyNumberFormat="1">
      <alignment horizontal="center" readingOrder="0" vertical="bottom"/>
    </xf>
    <xf borderId="3" fillId="4" fontId="8" numFmtId="49" xfId="0" applyAlignment="1" applyBorder="1" applyFont="1" applyNumberFormat="1">
      <alignment horizontal="left" readingOrder="0" vertical="bottom"/>
    </xf>
    <xf borderId="36" fillId="4" fontId="2" numFmtId="0" xfId="0" applyAlignment="1" applyBorder="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2.0"/>
    <col customWidth="1" min="2" max="2" width="6.29"/>
    <col customWidth="1" min="3" max="3" width="23.14"/>
    <col customWidth="1" min="4" max="4" width="7.0"/>
    <col customWidth="1" min="5" max="5" width="22.14"/>
    <col customWidth="1" min="6" max="6" width="6.0"/>
    <col customWidth="1" min="7" max="7" width="23.71"/>
    <col customWidth="1" min="8" max="8" width="8.86"/>
    <col customWidth="1" min="9" max="9" width="23.14"/>
    <col customWidth="1" min="10" max="26" width="8.86"/>
  </cols>
  <sheetData>
    <row r="1" ht="13.5" customHeight="1">
      <c r="A1" s="1" t="s">
        <v>0</v>
      </c>
      <c r="B1" s="2">
        <v>195.0</v>
      </c>
      <c r="C1" s="3" t="s">
        <v>1</v>
      </c>
      <c r="D1" s="4">
        <v>0.0</v>
      </c>
      <c r="E1" s="5"/>
      <c r="F1" s="6"/>
      <c r="G1" s="5"/>
      <c r="H1" s="6"/>
      <c r="I1" s="7"/>
      <c r="J1" s="8"/>
      <c r="K1" s="9"/>
      <c r="L1" s="9"/>
      <c r="M1" s="9"/>
      <c r="N1" s="9"/>
      <c r="O1" s="9"/>
      <c r="P1" s="9"/>
      <c r="Q1" s="9"/>
      <c r="R1" s="9"/>
      <c r="S1" s="9"/>
      <c r="T1" s="9"/>
      <c r="U1" s="9"/>
      <c r="V1" s="9"/>
      <c r="W1" s="9"/>
      <c r="X1" s="9"/>
      <c r="Y1" s="9"/>
      <c r="Z1" s="9"/>
    </row>
    <row r="2" ht="15.0" customHeight="1">
      <c r="A2" s="10"/>
      <c r="B2" s="11"/>
      <c r="C2" s="12" t="s">
        <v>2</v>
      </c>
      <c r="D2" s="13">
        <v>265.0</v>
      </c>
      <c r="E2" s="12" t="s">
        <v>3</v>
      </c>
      <c r="F2" s="14">
        <v>345.0</v>
      </c>
      <c r="G2" s="12" t="s">
        <v>4</v>
      </c>
      <c r="H2" s="13">
        <v>165.0</v>
      </c>
      <c r="I2" s="15" t="s">
        <v>5</v>
      </c>
      <c r="J2" s="16">
        <v>0.0</v>
      </c>
      <c r="K2" s="9"/>
      <c r="L2" s="9"/>
      <c r="M2" s="9"/>
      <c r="N2" s="9"/>
      <c r="O2" s="9"/>
      <c r="P2" s="9"/>
      <c r="Q2" s="9"/>
      <c r="R2" s="9"/>
      <c r="S2" s="9"/>
      <c r="T2" s="9"/>
      <c r="U2" s="9"/>
      <c r="V2" s="9"/>
      <c r="W2" s="9"/>
      <c r="X2" s="9"/>
      <c r="Y2" s="9"/>
      <c r="Z2" s="9"/>
    </row>
    <row r="3" ht="15.75" customHeight="1">
      <c r="A3" s="17" t="s">
        <v>6</v>
      </c>
      <c r="B3" s="18"/>
      <c r="C3" s="18"/>
      <c r="D3" s="18"/>
      <c r="E3" s="18"/>
      <c r="F3" s="18"/>
      <c r="G3" s="18"/>
      <c r="H3" s="18"/>
      <c r="I3" s="18"/>
      <c r="J3" s="19"/>
      <c r="K3" s="9"/>
      <c r="L3" s="9"/>
      <c r="M3" s="9"/>
      <c r="N3" s="9"/>
      <c r="O3" s="9"/>
      <c r="P3" s="9"/>
      <c r="Q3" s="9"/>
      <c r="R3" s="9"/>
      <c r="S3" s="9"/>
      <c r="T3" s="9"/>
      <c r="U3" s="9"/>
      <c r="V3" s="9"/>
      <c r="W3" s="9"/>
      <c r="X3" s="9"/>
      <c r="Y3" s="9"/>
      <c r="Z3" s="9"/>
    </row>
    <row r="4" ht="15.75" customHeight="1">
      <c r="A4" s="20" t="s">
        <v>7</v>
      </c>
      <c r="B4" s="21"/>
      <c r="C4" s="22" t="s">
        <v>8</v>
      </c>
      <c r="D4" s="21"/>
      <c r="E4" s="22" t="s">
        <v>9</v>
      </c>
      <c r="F4" s="21"/>
      <c r="G4" s="23" t="s">
        <v>10</v>
      </c>
      <c r="H4" s="24"/>
      <c r="I4" s="25" t="s">
        <v>11</v>
      </c>
      <c r="J4" s="26"/>
      <c r="K4" s="9"/>
      <c r="L4" s="9"/>
      <c r="M4" s="9"/>
      <c r="N4" s="9"/>
      <c r="O4" s="9"/>
      <c r="P4" s="9"/>
      <c r="Q4" s="9"/>
      <c r="R4" s="9"/>
      <c r="S4" s="9"/>
      <c r="T4" s="9"/>
      <c r="U4" s="9"/>
      <c r="V4" s="9"/>
      <c r="W4" s="9"/>
      <c r="X4" s="9"/>
      <c r="Y4" s="9"/>
      <c r="Z4" s="9"/>
    </row>
    <row r="5" ht="15.75" customHeight="1">
      <c r="A5" s="27" t="s">
        <v>12</v>
      </c>
      <c r="B5" s="19"/>
      <c r="C5" s="27" t="s">
        <v>13</v>
      </c>
      <c r="D5" s="19"/>
      <c r="E5" s="27" t="s">
        <v>12</v>
      </c>
      <c r="F5" s="19"/>
      <c r="G5" s="27" t="s">
        <v>13</v>
      </c>
      <c r="H5" s="19"/>
      <c r="I5" s="28" t="s">
        <v>14</v>
      </c>
      <c r="J5" s="19"/>
      <c r="K5" s="9"/>
      <c r="L5" s="9"/>
      <c r="M5" s="9"/>
      <c r="N5" s="9"/>
      <c r="O5" s="9"/>
      <c r="P5" s="9"/>
      <c r="Q5" s="9"/>
      <c r="R5" s="9"/>
      <c r="S5" s="9"/>
      <c r="T5" s="9"/>
      <c r="U5" s="9"/>
      <c r="V5" s="9"/>
      <c r="W5" s="9"/>
      <c r="X5" s="9"/>
      <c r="Y5" s="9"/>
      <c r="Z5" s="9"/>
    </row>
    <row r="6" ht="15.0" customHeight="1">
      <c r="A6" s="29" t="s">
        <v>15</v>
      </c>
      <c r="B6" s="30"/>
      <c r="C6" s="31" t="s">
        <v>16</v>
      </c>
      <c r="D6" s="30"/>
      <c r="E6" s="32" t="s">
        <v>17</v>
      </c>
      <c r="F6" s="33"/>
      <c r="G6" s="34" t="s">
        <v>16</v>
      </c>
      <c r="H6" s="35"/>
      <c r="I6" s="36" t="s">
        <v>18</v>
      </c>
      <c r="J6" s="37"/>
      <c r="K6" s="9"/>
      <c r="L6" s="9"/>
      <c r="M6" s="9"/>
      <c r="N6" s="9"/>
      <c r="O6" s="9"/>
      <c r="P6" s="9"/>
      <c r="Q6" s="9"/>
      <c r="R6" s="9"/>
      <c r="S6" s="9"/>
      <c r="T6" s="9"/>
      <c r="U6" s="9"/>
      <c r="V6" s="9"/>
      <c r="W6" s="9"/>
      <c r="X6" s="9"/>
      <c r="Y6" s="9"/>
      <c r="Z6" s="9"/>
    </row>
    <row r="7" ht="13.5" customHeight="1">
      <c r="A7" s="38" t="s">
        <v>19</v>
      </c>
      <c r="B7" s="39">
        <f>$D$2*0.7</f>
        <v>185.5</v>
      </c>
      <c r="C7" s="40" t="s">
        <v>20</v>
      </c>
      <c r="D7" s="39">
        <f>$B$1*0.5</f>
        <v>97.5</v>
      </c>
      <c r="E7" s="40" t="s">
        <v>21</v>
      </c>
      <c r="F7" s="39">
        <f>$H$2*0.75</f>
        <v>123.75</v>
      </c>
      <c r="G7" s="40" t="s">
        <v>20</v>
      </c>
      <c r="H7" s="39">
        <f>$B$1*0.5</f>
        <v>97.5</v>
      </c>
      <c r="I7" s="41" t="s">
        <v>22</v>
      </c>
      <c r="J7" s="42"/>
      <c r="K7" s="9"/>
      <c r="L7" s="9"/>
      <c r="M7" s="9"/>
      <c r="N7" s="9"/>
      <c r="O7" s="9"/>
      <c r="P7" s="9"/>
      <c r="Q7" s="9"/>
      <c r="R7" s="9"/>
      <c r="S7" s="9"/>
      <c r="T7" s="9"/>
      <c r="U7" s="9"/>
      <c r="V7" s="9"/>
      <c r="W7" s="9"/>
      <c r="X7" s="9"/>
      <c r="Y7" s="9"/>
      <c r="Z7" s="9"/>
    </row>
    <row r="8" ht="13.5" customHeight="1">
      <c r="A8" s="43" t="s">
        <v>23</v>
      </c>
      <c r="B8" s="44"/>
      <c r="C8" s="40" t="s">
        <v>24</v>
      </c>
      <c r="D8" s="39">
        <f>$B$1+J2</f>
        <v>195</v>
      </c>
      <c r="E8" s="45" t="s">
        <v>25</v>
      </c>
      <c r="F8" s="39"/>
      <c r="G8" s="40" t="s">
        <v>24</v>
      </c>
      <c r="H8" s="39">
        <f>$B$1+J2</f>
        <v>195</v>
      </c>
      <c r="I8" s="41" t="s">
        <v>26</v>
      </c>
      <c r="J8" s="42"/>
      <c r="K8" s="9"/>
      <c r="L8" s="46" t="s">
        <v>27</v>
      </c>
      <c r="P8" s="9"/>
      <c r="Q8" s="9"/>
      <c r="R8" s="9"/>
      <c r="S8" s="9"/>
      <c r="T8" s="9"/>
      <c r="U8" s="9"/>
      <c r="V8" s="9"/>
      <c r="W8" s="9"/>
      <c r="X8" s="9"/>
      <c r="Y8" s="9"/>
      <c r="Z8" s="9"/>
    </row>
    <row r="9" ht="13.5" customHeight="1">
      <c r="A9" s="38" t="s">
        <v>28</v>
      </c>
      <c r="B9" s="39">
        <f>(H2*0.85)*0.55</f>
        <v>77.1375</v>
      </c>
      <c r="C9" s="40" t="s">
        <v>29</v>
      </c>
      <c r="D9" s="39"/>
      <c r="E9" s="47" t="s">
        <v>30</v>
      </c>
      <c r="F9" s="39">
        <f>(D2*0.85)*0.55</f>
        <v>123.8875</v>
      </c>
      <c r="G9" s="40" t="s">
        <v>31</v>
      </c>
      <c r="H9" s="39">
        <f>$F$2*0.7</f>
        <v>241.5</v>
      </c>
      <c r="I9" s="41" t="s">
        <v>32</v>
      </c>
      <c r="J9" s="42"/>
      <c r="K9" s="9"/>
      <c r="L9" s="48"/>
      <c r="M9" s="49" t="s">
        <v>33</v>
      </c>
      <c r="P9" s="9"/>
      <c r="Q9" s="9"/>
      <c r="R9" s="9"/>
      <c r="S9" s="9"/>
      <c r="T9" s="9"/>
      <c r="U9" s="9"/>
      <c r="V9" s="9"/>
      <c r="W9" s="9"/>
      <c r="X9" s="9"/>
      <c r="Y9" s="9"/>
      <c r="Z9" s="9"/>
    </row>
    <row r="10" ht="13.5" customHeight="1">
      <c r="A10" s="38" t="s">
        <v>34</v>
      </c>
      <c r="B10" s="39">
        <f>$D$2*0.4</f>
        <v>106</v>
      </c>
      <c r="C10" s="40" t="s">
        <v>35</v>
      </c>
      <c r="D10" s="39"/>
      <c r="E10" s="40" t="s">
        <v>36</v>
      </c>
      <c r="F10" s="39">
        <f>$H$2*0.275</f>
        <v>45.375</v>
      </c>
      <c r="G10" s="40" t="s">
        <v>35</v>
      </c>
      <c r="H10" s="39"/>
      <c r="I10" s="41" t="s">
        <v>37</v>
      </c>
      <c r="J10" s="42"/>
      <c r="K10" s="9"/>
      <c r="L10" s="48"/>
      <c r="M10" s="49" t="s">
        <v>38</v>
      </c>
      <c r="R10" s="9"/>
      <c r="S10" s="9"/>
      <c r="T10" s="9"/>
      <c r="U10" s="9"/>
      <c r="V10" s="9"/>
      <c r="W10" s="9"/>
      <c r="X10" s="9"/>
      <c r="Y10" s="9"/>
      <c r="Z10" s="9"/>
    </row>
    <row r="11" ht="13.5" customHeight="1">
      <c r="A11" s="38" t="s">
        <v>39</v>
      </c>
      <c r="B11" s="39">
        <f>$D$2*0.5</f>
        <v>132.5</v>
      </c>
      <c r="C11" s="40" t="s">
        <v>40</v>
      </c>
      <c r="D11" s="39">
        <f>$F$2*0.425</f>
        <v>146.625</v>
      </c>
      <c r="E11" s="40" t="s">
        <v>41</v>
      </c>
      <c r="F11" s="39"/>
      <c r="G11" s="40" t="s">
        <v>42</v>
      </c>
      <c r="H11" s="39">
        <f>$F$2*0.425</f>
        <v>146.625</v>
      </c>
      <c r="I11" s="41" t="s">
        <v>43</v>
      </c>
      <c r="J11" s="42"/>
      <c r="K11" s="9"/>
      <c r="L11" s="50"/>
      <c r="M11" s="49" t="s">
        <v>44</v>
      </c>
      <c r="P11" s="9"/>
      <c r="Q11" s="9"/>
      <c r="R11" s="9"/>
      <c r="S11" s="9"/>
      <c r="T11" s="9"/>
      <c r="U11" s="9"/>
      <c r="V11" s="9"/>
      <c r="W11" s="9"/>
      <c r="X11" s="9"/>
      <c r="Y11" s="9"/>
      <c r="Z11" s="9"/>
    </row>
    <row r="12" ht="15.0" customHeight="1">
      <c r="A12" s="51" t="s">
        <v>45</v>
      </c>
      <c r="B12" s="52"/>
      <c r="C12" s="53" t="s">
        <v>46</v>
      </c>
      <c r="D12" s="52"/>
      <c r="E12" s="54" t="s">
        <v>47</v>
      </c>
      <c r="F12" s="55"/>
      <c r="G12" s="56" t="s">
        <v>46</v>
      </c>
      <c r="H12" s="39"/>
      <c r="I12" s="41" t="s">
        <v>48</v>
      </c>
      <c r="J12" s="42"/>
      <c r="K12" s="9"/>
      <c r="L12" s="50"/>
      <c r="M12" s="57" t="s">
        <v>49</v>
      </c>
      <c r="P12" s="9"/>
      <c r="Q12" s="9"/>
      <c r="R12" s="9"/>
      <c r="S12" s="9"/>
      <c r="T12" s="9"/>
      <c r="U12" s="9"/>
      <c r="V12" s="9"/>
      <c r="W12" s="9"/>
      <c r="X12" s="9"/>
      <c r="Y12" s="9"/>
      <c r="Z12" s="9"/>
    </row>
    <row r="13" ht="15.0" customHeight="1">
      <c r="A13" s="58" t="s">
        <v>50</v>
      </c>
      <c r="B13" s="39"/>
      <c r="C13" s="56" t="s">
        <v>51</v>
      </c>
      <c r="D13" s="39"/>
      <c r="E13" s="59" t="s">
        <v>45</v>
      </c>
      <c r="F13" s="60"/>
      <c r="G13" s="61" t="s">
        <v>52</v>
      </c>
      <c r="H13" s="39"/>
      <c r="I13" s="62" t="s">
        <v>53</v>
      </c>
      <c r="J13" s="42"/>
      <c r="K13" s="9"/>
      <c r="L13" s="50"/>
      <c r="P13" s="9"/>
      <c r="Q13" s="9"/>
      <c r="R13" s="9"/>
      <c r="S13" s="9"/>
      <c r="T13" s="9"/>
      <c r="U13" s="9"/>
      <c r="V13" s="9"/>
      <c r="W13" s="9"/>
      <c r="X13" s="9"/>
      <c r="Y13" s="9"/>
      <c r="Z13" s="9"/>
    </row>
    <row r="14" ht="15.0" customHeight="1">
      <c r="A14" s="63" t="s">
        <v>54</v>
      </c>
      <c r="B14" s="64"/>
      <c r="C14" s="65" t="s">
        <v>55</v>
      </c>
      <c r="D14" s="64"/>
      <c r="E14" s="66" t="s">
        <v>54</v>
      </c>
      <c r="F14" s="67"/>
      <c r="G14" s="65" t="s">
        <v>55</v>
      </c>
      <c r="H14" s="64"/>
      <c r="I14" s="68" t="s">
        <v>56</v>
      </c>
      <c r="J14" s="69"/>
      <c r="K14" s="9"/>
      <c r="L14" s="70" t="s">
        <v>57</v>
      </c>
      <c r="M14" s="49" t="s">
        <v>58</v>
      </c>
      <c r="R14" s="9"/>
      <c r="S14" s="9"/>
      <c r="T14" s="9"/>
      <c r="U14" s="9"/>
      <c r="V14" s="9"/>
      <c r="W14" s="9"/>
      <c r="X14" s="9"/>
      <c r="Y14" s="9"/>
      <c r="Z14" s="9"/>
    </row>
    <row r="15" ht="15.75" customHeight="1">
      <c r="A15" s="71" t="s">
        <v>59</v>
      </c>
      <c r="B15" s="72"/>
      <c r="C15" s="72"/>
      <c r="D15" s="72"/>
      <c r="E15" s="72"/>
      <c r="F15" s="72"/>
      <c r="G15" s="72"/>
      <c r="H15" s="72"/>
      <c r="I15" s="72"/>
      <c r="J15" s="73"/>
      <c r="K15" s="9"/>
      <c r="L15" s="9"/>
      <c r="M15" s="49"/>
      <c r="N15" s="49"/>
      <c r="O15" s="49"/>
      <c r="P15" s="9"/>
      <c r="Q15" s="9"/>
      <c r="R15" s="9"/>
      <c r="S15" s="9"/>
      <c r="T15" s="9"/>
      <c r="U15" s="9"/>
      <c r="V15" s="9"/>
      <c r="W15" s="9"/>
      <c r="X15" s="9"/>
      <c r="Y15" s="9"/>
      <c r="Z15" s="9"/>
    </row>
    <row r="16" ht="15.75" customHeight="1">
      <c r="A16" s="20" t="s">
        <v>7</v>
      </c>
      <c r="B16" s="21"/>
      <c r="C16" s="22" t="s">
        <v>8</v>
      </c>
      <c r="D16" s="21"/>
      <c r="E16" s="22" t="s">
        <v>9</v>
      </c>
      <c r="F16" s="21"/>
      <c r="G16" s="23" t="s">
        <v>10</v>
      </c>
      <c r="H16" s="24"/>
      <c r="I16" s="74" t="s">
        <v>11</v>
      </c>
      <c r="J16" s="75"/>
      <c r="K16" s="9"/>
      <c r="L16" s="46" t="s">
        <v>60</v>
      </c>
      <c r="P16" s="9"/>
      <c r="Q16" s="9"/>
      <c r="R16" s="9"/>
      <c r="S16" s="9"/>
      <c r="T16" s="9"/>
      <c r="U16" s="9"/>
      <c r="V16" s="9"/>
      <c r="W16" s="9"/>
      <c r="X16" s="9"/>
      <c r="Y16" s="9"/>
      <c r="Z16" s="9"/>
    </row>
    <row r="17" ht="15.75" customHeight="1">
      <c r="A17" s="27" t="s">
        <v>61</v>
      </c>
      <c r="B17" s="19"/>
      <c r="C17" s="27" t="s">
        <v>62</v>
      </c>
      <c r="D17" s="19"/>
      <c r="E17" s="27" t="s">
        <v>61</v>
      </c>
      <c r="F17" s="19"/>
      <c r="G17" s="27" t="s">
        <v>62</v>
      </c>
      <c r="H17" s="19"/>
      <c r="I17" s="28" t="s">
        <v>14</v>
      </c>
      <c r="J17" s="19"/>
      <c r="K17" s="9"/>
      <c r="L17" s="76" t="s">
        <v>63</v>
      </c>
      <c r="P17" s="9"/>
      <c r="Q17" s="9"/>
      <c r="R17" s="9"/>
      <c r="S17" s="9"/>
      <c r="T17" s="9"/>
      <c r="U17" s="9"/>
      <c r="V17" s="9"/>
      <c r="W17" s="9"/>
      <c r="X17" s="9"/>
      <c r="Y17" s="9"/>
      <c r="Z17" s="9"/>
    </row>
    <row r="18" ht="15.0" customHeight="1">
      <c r="A18" s="29" t="s">
        <v>15</v>
      </c>
      <c r="B18" s="30"/>
      <c r="C18" s="31" t="s">
        <v>16</v>
      </c>
      <c r="D18" s="30"/>
      <c r="E18" s="32" t="s">
        <v>17</v>
      </c>
      <c r="F18" s="33"/>
      <c r="G18" s="34" t="s">
        <v>16</v>
      </c>
      <c r="H18" s="35"/>
      <c r="I18" s="36" t="s">
        <v>18</v>
      </c>
      <c r="J18" s="37"/>
      <c r="K18" s="9"/>
      <c r="P18" s="9"/>
      <c r="Q18" s="9"/>
      <c r="R18" s="9"/>
      <c r="S18" s="9"/>
      <c r="T18" s="9"/>
      <c r="U18" s="9"/>
      <c r="V18" s="9"/>
      <c r="W18" s="9"/>
      <c r="X18" s="9"/>
      <c r="Y18" s="9"/>
      <c r="Z18" s="9"/>
    </row>
    <row r="19" ht="13.5" customHeight="1">
      <c r="A19" s="38" t="s">
        <v>64</v>
      </c>
      <c r="B19" s="39">
        <f>$D$2*0.8</f>
        <v>212</v>
      </c>
      <c r="C19" s="40" t="s">
        <v>20</v>
      </c>
      <c r="D19" s="39">
        <f>$B$1*0.5</f>
        <v>97.5</v>
      </c>
      <c r="E19" s="40" t="s">
        <v>65</v>
      </c>
      <c r="F19" s="39">
        <f>$H$2*0.825</f>
        <v>136.125</v>
      </c>
      <c r="G19" s="40" t="s">
        <v>20</v>
      </c>
      <c r="H19" s="39">
        <f>$B$1*0.5</f>
        <v>97.5</v>
      </c>
      <c r="I19" s="41" t="s">
        <v>22</v>
      </c>
      <c r="J19" s="42"/>
      <c r="K19" s="9"/>
      <c r="P19" s="9"/>
      <c r="Q19" s="9"/>
      <c r="R19" s="9"/>
      <c r="S19" s="9"/>
      <c r="T19" s="9"/>
      <c r="U19" s="9"/>
      <c r="V19" s="9"/>
      <c r="W19" s="9"/>
      <c r="X19" s="9"/>
      <c r="Y19" s="9"/>
      <c r="Z19" s="9"/>
    </row>
    <row r="20" ht="13.5" customHeight="1">
      <c r="A20" s="43" t="s">
        <v>23</v>
      </c>
      <c r="B20" s="44"/>
      <c r="C20" s="40" t="s">
        <v>24</v>
      </c>
      <c r="D20" s="39">
        <f>$B$1*1.1+J2</f>
        <v>214.5</v>
      </c>
      <c r="E20" s="45" t="s">
        <v>25</v>
      </c>
      <c r="F20" s="39"/>
      <c r="G20" s="40" t="s">
        <v>24</v>
      </c>
      <c r="H20" s="39">
        <f>$B$1*1.1+J2</f>
        <v>214.5</v>
      </c>
      <c r="I20" s="41" t="s">
        <v>26</v>
      </c>
      <c r="J20" s="42"/>
      <c r="K20" s="9"/>
      <c r="P20" s="9"/>
      <c r="Q20" s="9"/>
      <c r="R20" s="9"/>
      <c r="S20" s="9"/>
      <c r="T20" s="9"/>
      <c r="U20" s="9"/>
      <c r="V20" s="9"/>
      <c r="W20" s="9"/>
      <c r="X20" s="9"/>
      <c r="Y20" s="9"/>
      <c r="Z20" s="9"/>
    </row>
    <row r="21" ht="13.5" customHeight="1">
      <c r="A21" s="43" t="s">
        <v>66</v>
      </c>
      <c r="B21" s="39">
        <f>($H$2*0.575)</f>
        <v>94.875</v>
      </c>
      <c r="C21" s="40" t="s">
        <v>29</v>
      </c>
      <c r="D21" s="39"/>
      <c r="E21" s="47" t="s">
        <v>30</v>
      </c>
      <c r="F21" s="39">
        <f>($D$2*0.85)*0.575</f>
        <v>129.51875</v>
      </c>
      <c r="G21" s="40" t="s">
        <v>67</v>
      </c>
      <c r="H21" s="39">
        <f>$F$2*0.8</f>
        <v>276</v>
      </c>
      <c r="I21" s="41" t="s">
        <v>32</v>
      </c>
      <c r="J21" s="42"/>
      <c r="K21" s="9"/>
      <c r="P21" s="9"/>
      <c r="Q21" s="9"/>
      <c r="R21" s="9"/>
      <c r="S21" s="9"/>
      <c r="T21" s="9"/>
      <c r="U21" s="9"/>
      <c r="V21" s="9"/>
      <c r="W21" s="9"/>
      <c r="X21" s="9"/>
      <c r="Y21" s="9"/>
      <c r="Z21" s="9"/>
    </row>
    <row r="22" ht="13.5" customHeight="1">
      <c r="A22" s="38" t="s">
        <v>34</v>
      </c>
      <c r="B22" s="39">
        <f>$D$2*0.5</f>
        <v>132.5</v>
      </c>
      <c r="C22" s="40" t="s">
        <v>35</v>
      </c>
      <c r="D22" s="39"/>
      <c r="E22" s="40" t="s">
        <v>36</v>
      </c>
      <c r="F22" s="39">
        <f>$H$2*0.3</f>
        <v>49.5</v>
      </c>
      <c r="G22" s="40" t="s">
        <v>35</v>
      </c>
      <c r="H22" s="39"/>
      <c r="I22" s="41" t="s">
        <v>37</v>
      </c>
      <c r="J22" s="42"/>
      <c r="K22" s="9"/>
      <c r="P22" s="9"/>
      <c r="Q22" s="9"/>
      <c r="R22" s="9"/>
      <c r="S22" s="9"/>
      <c r="T22" s="9"/>
      <c r="U22" s="9"/>
      <c r="V22" s="9"/>
      <c r="W22" s="9"/>
      <c r="X22" s="9"/>
      <c r="Y22" s="9"/>
      <c r="Z22" s="9"/>
    </row>
    <row r="23" ht="13.5" customHeight="1">
      <c r="A23" s="38" t="s">
        <v>39</v>
      </c>
      <c r="B23" s="39">
        <f>$D$2*0.6</f>
        <v>159</v>
      </c>
      <c r="C23" s="40" t="s">
        <v>40</v>
      </c>
      <c r="D23" s="39">
        <f>$F$2*0.525</f>
        <v>181.125</v>
      </c>
      <c r="E23" s="40" t="s">
        <v>41</v>
      </c>
      <c r="F23" s="39"/>
      <c r="G23" s="40" t="s">
        <v>42</v>
      </c>
      <c r="H23" s="39">
        <f>$F$2*0.425</f>
        <v>146.625</v>
      </c>
      <c r="I23" s="41" t="s">
        <v>43</v>
      </c>
      <c r="J23" s="42"/>
      <c r="K23" s="9"/>
      <c r="P23" s="9"/>
      <c r="Q23" s="9"/>
      <c r="R23" s="9"/>
      <c r="S23" s="9"/>
      <c r="T23" s="9"/>
      <c r="U23" s="9"/>
      <c r="V23" s="9"/>
      <c r="W23" s="9"/>
      <c r="X23" s="9"/>
      <c r="Y23" s="9"/>
      <c r="Z23" s="9"/>
    </row>
    <row r="24" ht="15.0" customHeight="1">
      <c r="A24" s="51" t="s">
        <v>45</v>
      </c>
      <c r="B24" s="52"/>
      <c r="C24" s="53" t="s">
        <v>46</v>
      </c>
      <c r="D24" s="52"/>
      <c r="E24" s="54" t="s">
        <v>47</v>
      </c>
      <c r="F24" s="55"/>
      <c r="G24" s="56" t="s">
        <v>46</v>
      </c>
      <c r="H24" s="39"/>
      <c r="I24" s="41" t="s">
        <v>48</v>
      </c>
      <c r="J24" s="42"/>
      <c r="K24" s="9"/>
      <c r="P24" s="9"/>
      <c r="Q24" s="9"/>
      <c r="R24" s="9"/>
      <c r="S24" s="9"/>
      <c r="T24" s="9"/>
      <c r="U24" s="9"/>
      <c r="V24" s="9"/>
      <c r="W24" s="9"/>
      <c r="X24" s="9"/>
      <c r="Y24" s="9"/>
      <c r="Z24" s="9"/>
    </row>
    <row r="25" ht="15.0" customHeight="1">
      <c r="A25" s="58" t="s">
        <v>50</v>
      </c>
      <c r="B25" s="77"/>
      <c r="C25" s="61" t="s">
        <v>68</v>
      </c>
      <c r="D25" s="78"/>
      <c r="E25" s="59" t="s">
        <v>45</v>
      </c>
      <c r="F25" s="60"/>
      <c r="G25" s="61" t="s">
        <v>69</v>
      </c>
      <c r="H25" s="39"/>
      <c r="I25" s="62" t="s">
        <v>53</v>
      </c>
      <c r="J25" s="42"/>
      <c r="K25" s="9"/>
      <c r="P25" s="9"/>
      <c r="Q25" s="9"/>
      <c r="R25" s="9"/>
      <c r="S25" s="9"/>
      <c r="T25" s="9"/>
      <c r="U25" s="9"/>
      <c r="V25" s="9"/>
      <c r="W25" s="9"/>
      <c r="X25" s="9"/>
      <c r="Y25" s="9"/>
      <c r="Z25" s="9"/>
    </row>
    <row r="26" ht="15.0" customHeight="1">
      <c r="A26" s="63" t="s">
        <v>70</v>
      </c>
      <c r="B26" s="39"/>
      <c r="C26" s="79" t="s">
        <v>55</v>
      </c>
      <c r="D26" s="39"/>
      <c r="E26" s="80" t="s">
        <v>70</v>
      </c>
      <c r="F26" s="60"/>
      <c r="G26" s="56" t="s">
        <v>55</v>
      </c>
      <c r="H26" s="39"/>
      <c r="I26" s="68" t="s">
        <v>56</v>
      </c>
      <c r="J26" s="69"/>
      <c r="K26" s="9"/>
      <c r="P26" s="9"/>
      <c r="Q26" s="9"/>
      <c r="R26" s="9"/>
      <c r="S26" s="9"/>
      <c r="T26" s="9"/>
      <c r="U26" s="9"/>
      <c r="V26" s="9"/>
      <c r="W26" s="9"/>
      <c r="X26" s="9"/>
      <c r="Y26" s="9"/>
      <c r="Z26" s="9"/>
    </row>
    <row r="27" ht="15.75" customHeight="1">
      <c r="A27" s="17" t="s">
        <v>71</v>
      </c>
      <c r="B27" s="18"/>
      <c r="C27" s="18"/>
      <c r="D27" s="18"/>
      <c r="E27" s="18"/>
      <c r="F27" s="18"/>
      <c r="G27" s="18"/>
      <c r="H27" s="18"/>
      <c r="I27" s="18"/>
      <c r="J27" s="19"/>
      <c r="K27" s="9"/>
      <c r="P27" s="9"/>
      <c r="Q27" s="9"/>
      <c r="R27" s="9"/>
      <c r="S27" s="9"/>
      <c r="T27" s="9"/>
      <c r="U27" s="9"/>
      <c r="V27" s="9"/>
      <c r="W27" s="9"/>
      <c r="X27" s="9"/>
      <c r="Y27" s="9"/>
      <c r="Z27" s="9"/>
    </row>
    <row r="28" ht="15.75" customHeight="1">
      <c r="A28" s="20" t="s">
        <v>7</v>
      </c>
      <c r="B28" s="21"/>
      <c r="C28" s="22" t="s">
        <v>8</v>
      </c>
      <c r="D28" s="21"/>
      <c r="E28" s="22" t="s">
        <v>9</v>
      </c>
      <c r="F28" s="21"/>
      <c r="G28" s="23" t="s">
        <v>10</v>
      </c>
      <c r="H28" s="24"/>
      <c r="I28" s="74" t="s">
        <v>11</v>
      </c>
      <c r="J28" s="75"/>
      <c r="K28" s="9"/>
      <c r="P28" s="9"/>
      <c r="Q28" s="9"/>
      <c r="R28" s="9"/>
      <c r="S28" s="9"/>
      <c r="T28" s="9"/>
      <c r="U28" s="9"/>
      <c r="V28" s="9"/>
      <c r="W28" s="9"/>
      <c r="X28" s="9"/>
      <c r="Y28" s="9"/>
      <c r="Z28" s="9"/>
    </row>
    <row r="29" ht="15.75" customHeight="1">
      <c r="A29" s="27" t="s">
        <v>61</v>
      </c>
      <c r="B29" s="19"/>
      <c r="C29" s="27" t="s">
        <v>62</v>
      </c>
      <c r="D29" s="19"/>
      <c r="E29" s="27" t="s">
        <v>61</v>
      </c>
      <c r="F29" s="19"/>
      <c r="G29" s="27" t="s">
        <v>62</v>
      </c>
      <c r="H29" s="19"/>
      <c r="I29" s="28" t="s">
        <v>14</v>
      </c>
      <c r="J29" s="19"/>
      <c r="K29" s="9"/>
      <c r="P29" s="9"/>
      <c r="Q29" s="9"/>
      <c r="R29" s="9"/>
      <c r="S29" s="9"/>
      <c r="T29" s="9"/>
      <c r="U29" s="9"/>
      <c r="V29" s="9"/>
      <c r="W29" s="9"/>
      <c r="X29" s="9"/>
      <c r="Y29" s="9"/>
      <c r="Z29" s="9"/>
    </row>
    <row r="30" ht="15.0" customHeight="1">
      <c r="A30" s="29" t="s">
        <v>15</v>
      </c>
      <c r="B30" s="30"/>
      <c r="C30" s="31" t="s">
        <v>16</v>
      </c>
      <c r="D30" s="30"/>
      <c r="E30" s="32" t="s">
        <v>17</v>
      </c>
      <c r="F30" s="33"/>
      <c r="G30" s="34" t="s">
        <v>16</v>
      </c>
      <c r="H30" s="35"/>
      <c r="I30" s="36" t="s">
        <v>18</v>
      </c>
      <c r="J30" s="37"/>
      <c r="K30" s="9"/>
      <c r="P30" s="9"/>
      <c r="Q30" s="9"/>
      <c r="R30" s="9"/>
      <c r="S30" s="9"/>
      <c r="T30" s="9"/>
      <c r="U30" s="9"/>
      <c r="V30" s="9"/>
      <c r="W30" s="9"/>
      <c r="X30" s="9"/>
      <c r="Y30" s="9"/>
      <c r="Z30" s="9"/>
    </row>
    <row r="31" ht="13.5" customHeight="1">
      <c r="A31" s="81" t="s">
        <v>72</v>
      </c>
      <c r="B31" s="82">
        <f>$D$2*0.9</f>
        <v>238.5</v>
      </c>
      <c r="C31" s="40" t="s">
        <v>20</v>
      </c>
      <c r="D31" s="39">
        <f>$B$1*0.5</f>
        <v>97.5</v>
      </c>
      <c r="E31" s="83" t="s">
        <v>73</v>
      </c>
      <c r="F31" s="39">
        <f>$H$2*0.925</f>
        <v>152.625</v>
      </c>
      <c r="G31" s="40" t="s">
        <v>20</v>
      </c>
      <c r="H31" s="39">
        <f>$B$1*0.5</f>
        <v>97.5</v>
      </c>
      <c r="I31" s="41" t="s">
        <v>22</v>
      </c>
      <c r="J31" s="42"/>
      <c r="K31" s="9"/>
      <c r="P31" s="9"/>
      <c r="Q31" s="9"/>
      <c r="R31" s="9"/>
      <c r="S31" s="9"/>
      <c r="T31" s="9"/>
      <c r="U31" s="9"/>
      <c r="V31" s="9"/>
      <c r="W31" s="9"/>
      <c r="X31" s="9"/>
      <c r="Y31" s="9"/>
      <c r="Z31" s="9"/>
    </row>
    <row r="32" ht="13.5" customHeight="1">
      <c r="A32" s="43" t="s">
        <v>23</v>
      </c>
      <c r="B32" s="44"/>
      <c r="C32" s="40" t="s">
        <v>24</v>
      </c>
      <c r="D32" s="39">
        <f>$B$1*1.2+J2</f>
        <v>234</v>
      </c>
      <c r="E32" s="45" t="s">
        <v>25</v>
      </c>
      <c r="F32" s="39"/>
      <c r="G32" s="40" t="s">
        <v>24</v>
      </c>
      <c r="H32" s="39">
        <f>$B$1+J2</f>
        <v>195</v>
      </c>
      <c r="I32" s="41" t="s">
        <v>26</v>
      </c>
      <c r="J32" s="42"/>
      <c r="K32" s="9"/>
      <c r="P32" s="9"/>
      <c r="Q32" s="9"/>
      <c r="R32" s="9"/>
      <c r="S32" s="9"/>
      <c r="T32" s="9"/>
      <c r="U32" s="9"/>
      <c r="V32" s="9"/>
      <c r="W32" s="9"/>
      <c r="X32" s="9"/>
      <c r="Y32" s="9"/>
      <c r="Z32" s="9"/>
    </row>
    <row r="33" ht="13.5" customHeight="1">
      <c r="A33" s="38" t="s">
        <v>74</v>
      </c>
      <c r="B33" s="39">
        <f>($H$2*0.575)</f>
        <v>94.875</v>
      </c>
      <c r="C33" s="40" t="s">
        <v>29</v>
      </c>
      <c r="D33" s="39"/>
      <c r="E33" s="47" t="s">
        <v>30</v>
      </c>
      <c r="F33" s="39">
        <f>($D$2*0.85)*0.6</f>
        <v>135.15</v>
      </c>
      <c r="G33" s="83" t="s">
        <v>75</v>
      </c>
      <c r="H33" s="39">
        <f>$F$2*0.875</f>
        <v>301.875</v>
      </c>
      <c r="I33" s="41" t="s">
        <v>32</v>
      </c>
      <c r="J33" s="42"/>
      <c r="K33" s="9"/>
      <c r="P33" s="9"/>
      <c r="Q33" s="9"/>
      <c r="R33" s="9"/>
      <c r="S33" s="9"/>
      <c r="T33" s="9"/>
      <c r="U33" s="9"/>
      <c r="V33" s="9"/>
      <c r="W33" s="9"/>
      <c r="X33" s="9"/>
      <c r="Y33" s="9"/>
      <c r="Z33" s="9"/>
    </row>
    <row r="34" ht="13.5" customHeight="1">
      <c r="A34" s="38" t="s">
        <v>34</v>
      </c>
      <c r="B34" s="39">
        <f>$D$2*0.55</f>
        <v>145.75</v>
      </c>
      <c r="C34" s="40" t="s">
        <v>35</v>
      </c>
      <c r="D34" s="39"/>
      <c r="E34" s="40" t="s">
        <v>36</v>
      </c>
      <c r="F34" s="39">
        <f>$H$2*0.275</f>
        <v>45.375</v>
      </c>
      <c r="G34" s="40" t="s">
        <v>35</v>
      </c>
      <c r="H34" s="39"/>
      <c r="I34" s="41" t="s">
        <v>37</v>
      </c>
      <c r="J34" s="42"/>
      <c r="K34" s="9"/>
      <c r="P34" s="9"/>
      <c r="Q34" s="9"/>
      <c r="R34" s="9"/>
      <c r="S34" s="9"/>
      <c r="T34" s="9"/>
      <c r="U34" s="9"/>
      <c r="V34" s="9"/>
      <c r="W34" s="9"/>
      <c r="X34" s="9"/>
      <c r="Y34" s="9"/>
      <c r="Z34" s="9"/>
    </row>
    <row r="35" ht="13.5" customHeight="1">
      <c r="A35" s="38" t="s">
        <v>39</v>
      </c>
      <c r="B35" s="39">
        <f>$D$2*0.65</f>
        <v>172.25</v>
      </c>
      <c r="C35" s="40" t="s">
        <v>40</v>
      </c>
      <c r="D35" s="84">
        <f>$F$2*0.55</f>
        <v>189.75</v>
      </c>
      <c r="E35" s="40" t="s">
        <v>41</v>
      </c>
      <c r="F35" s="39"/>
      <c r="G35" s="40" t="s">
        <v>42</v>
      </c>
      <c r="H35" s="39"/>
      <c r="I35" s="41" t="s">
        <v>43</v>
      </c>
      <c r="J35" s="42"/>
      <c r="K35" s="9"/>
      <c r="P35" s="9"/>
      <c r="Q35" s="9"/>
      <c r="R35" s="9"/>
      <c r="S35" s="9"/>
      <c r="T35" s="9"/>
      <c r="U35" s="9"/>
      <c r="V35" s="9"/>
      <c r="W35" s="9"/>
      <c r="X35" s="9"/>
      <c r="Y35" s="9"/>
      <c r="Z35" s="9"/>
    </row>
    <row r="36" ht="13.5" customHeight="1">
      <c r="A36" s="51" t="s">
        <v>45</v>
      </c>
      <c r="B36" s="52"/>
      <c r="C36" s="53" t="s">
        <v>46</v>
      </c>
      <c r="D36" s="52"/>
      <c r="E36" s="54" t="s">
        <v>47</v>
      </c>
      <c r="F36" s="55"/>
      <c r="G36" s="56" t="s">
        <v>46</v>
      </c>
      <c r="H36" s="39"/>
      <c r="I36" s="41" t="s">
        <v>48</v>
      </c>
      <c r="J36" s="42"/>
      <c r="K36" s="9"/>
      <c r="P36" s="9"/>
      <c r="Q36" s="9"/>
      <c r="R36" s="9"/>
      <c r="S36" s="9"/>
      <c r="T36" s="9"/>
      <c r="U36" s="9"/>
      <c r="V36" s="9"/>
      <c r="W36" s="9"/>
      <c r="X36" s="9"/>
      <c r="Y36" s="9"/>
      <c r="Z36" s="9"/>
    </row>
    <row r="37" ht="14.25" customHeight="1">
      <c r="A37" s="58" t="s">
        <v>50</v>
      </c>
      <c r="B37" s="77"/>
      <c r="C37" s="61" t="s">
        <v>76</v>
      </c>
      <c r="D37" s="78"/>
      <c r="E37" s="59" t="s">
        <v>45</v>
      </c>
      <c r="F37" s="60"/>
      <c r="G37" s="61" t="s">
        <v>77</v>
      </c>
      <c r="H37" s="39"/>
      <c r="I37" s="62" t="s">
        <v>53</v>
      </c>
      <c r="J37" s="42"/>
      <c r="K37" s="9"/>
      <c r="P37" s="9"/>
      <c r="Q37" s="9"/>
      <c r="R37" s="9"/>
      <c r="S37" s="9"/>
      <c r="T37" s="9"/>
      <c r="U37" s="9"/>
      <c r="V37" s="9"/>
      <c r="W37" s="9"/>
      <c r="X37" s="9"/>
      <c r="Y37" s="9"/>
      <c r="Z37" s="9"/>
    </row>
    <row r="38" ht="14.25" customHeight="1">
      <c r="A38" s="63" t="s">
        <v>78</v>
      </c>
      <c r="B38" s="39"/>
      <c r="C38" s="79" t="s">
        <v>55</v>
      </c>
      <c r="D38" s="39"/>
      <c r="E38" s="80" t="s">
        <v>78</v>
      </c>
      <c r="F38" s="60"/>
      <c r="G38" s="56" t="s">
        <v>55</v>
      </c>
      <c r="H38" s="39"/>
      <c r="I38" s="68" t="s">
        <v>56</v>
      </c>
      <c r="J38" s="69"/>
      <c r="K38" s="9"/>
      <c r="P38" s="9"/>
      <c r="Q38" s="9"/>
      <c r="R38" s="9"/>
      <c r="S38" s="9"/>
      <c r="T38" s="9"/>
      <c r="U38" s="9"/>
      <c r="V38" s="9"/>
      <c r="W38" s="9"/>
      <c r="X38" s="9"/>
      <c r="Y38" s="9"/>
      <c r="Z38" s="9"/>
    </row>
    <row r="39" ht="15.75" customHeight="1">
      <c r="A39" s="17" t="s">
        <v>79</v>
      </c>
      <c r="B39" s="18"/>
      <c r="C39" s="18"/>
      <c r="D39" s="18"/>
      <c r="E39" s="18"/>
      <c r="F39" s="18"/>
      <c r="G39" s="18"/>
      <c r="H39" s="18"/>
      <c r="I39" s="18"/>
      <c r="J39" s="19"/>
      <c r="K39" s="9"/>
      <c r="L39" s="9"/>
      <c r="M39" s="9"/>
      <c r="N39" s="9"/>
      <c r="O39" s="9"/>
      <c r="P39" s="9"/>
      <c r="Q39" s="9"/>
      <c r="R39" s="9"/>
      <c r="S39" s="9"/>
      <c r="T39" s="9"/>
      <c r="U39" s="9"/>
      <c r="V39" s="9"/>
      <c r="W39" s="9"/>
      <c r="X39" s="9"/>
      <c r="Y39" s="9"/>
      <c r="Z39" s="9"/>
    </row>
    <row r="40" ht="15.75" customHeight="1">
      <c r="A40" s="20" t="s">
        <v>7</v>
      </c>
      <c r="B40" s="21"/>
      <c r="C40" s="22" t="s">
        <v>8</v>
      </c>
      <c r="D40" s="21"/>
      <c r="E40" s="22" t="s">
        <v>9</v>
      </c>
      <c r="F40" s="21"/>
      <c r="G40" s="85" t="s">
        <v>10</v>
      </c>
      <c r="H40" s="55"/>
      <c r="I40" s="74" t="s">
        <v>11</v>
      </c>
      <c r="J40" s="75"/>
      <c r="K40" s="9"/>
      <c r="L40" s="9"/>
      <c r="M40" s="9"/>
      <c r="N40" s="9"/>
      <c r="O40" s="9"/>
      <c r="P40" s="9"/>
      <c r="Q40" s="9"/>
      <c r="R40" s="9"/>
      <c r="S40" s="9"/>
      <c r="T40" s="9"/>
      <c r="U40" s="9"/>
      <c r="V40" s="9"/>
      <c r="W40" s="9"/>
      <c r="X40" s="9"/>
      <c r="Y40" s="9"/>
      <c r="Z40" s="9"/>
    </row>
    <row r="41" ht="15.75" customHeight="1">
      <c r="A41" s="27" t="s">
        <v>80</v>
      </c>
      <c r="B41" s="19"/>
      <c r="C41" s="27" t="s">
        <v>81</v>
      </c>
      <c r="D41" s="19"/>
      <c r="E41" s="27" t="s">
        <v>80</v>
      </c>
      <c r="F41" s="19"/>
      <c r="G41" s="27" t="s">
        <v>82</v>
      </c>
      <c r="H41" s="19"/>
      <c r="I41" s="28" t="s">
        <v>14</v>
      </c>
      <c r="J41" s="19"/>
      <c r="K41" s="9"/>
      <c r="L41" s="46" t="s">
        <v>83</v>
      </c>
      <c r="Q41" s="9"/>
      <c r="R41" s="9"/>
      <c r="S41" s="9"/>
      <c r="T41" s="9"/>
      <c r="U41" s="9"/>
      <c r="V41" s="9"/>
      <c r="W41" s="9"/>
      <c r="X41" s="9"/>
      <c r="Y41" s="9"/>
      <c r="Z41" s="9"/>
    </row>
    <row r="42" ht="15.0" customHeight="1">
      <c r="A42" s="29" t="s">
        <v>15</v>
      </c>
      <c r="B42" s="30"/>
      <c r="C42" s="31" t="s">
        <v>16</v>
      </c>
      <c r="D42" s="30"/>
      <c r="E42" s="32" t="s">
        <v>17</v>
      </c>
      <c r="F42" s="33"/>
      <c r="G42" s="34" t="s">
        <v>16</v>
      </c>
      <c r="H42" s="35"/>
      <c r="I42" s="36" t="s">
        <v>18</v>
      </c>
      <c r="J42" s="37"/>
      <c r="K42" s="9"/>
      <c r="L42" s="76" t="s">
        <v>84</v>
      </c>
      <c r="Q42" s="9"/>
      <c r="R42" s="9"/>
      <c r="S42" s="9"/>
      <c r="T42" s="9"/>
      <c r="U42" s="9"/>
      <c r="V42" s="9"/>
      <c r="W42" s="9"/>
      <c r="X42" s="9"/>
      <c r="Y42" s="9"/>
      <c r="Z42" s="9"/>
    </row>
    <row r="43" ht="13.5" customHeight="1">
      <c r="A43" s="38" t="s">
        <v>85</v>
      </c>
      <c r="B43" s="39">
        <f>$D$2*0.8</f>
        <v>212</v>
      </c>
      <c r="C43" s="40" t="s">
        <v>20</v>
      </c>
      <c r="D43" s="39">
        <f>$B$1*0.5</f>
        <v>97.5</v>
      </c>
      <c r="E43" s="40" t="s">
        <v>86</v>
      </c>
      <c r="F43" s="39">
        <f>$H$2*0.8</f>
        <v>132</v>
      </c>
      <c r="G43" s="40" t="s">
        <v>20</v>
      </c>
      <c r="H43" s="39">
        <f>$B$1*0.5</f>
        <v>97.5</v>
      </c>
      <c r="I43" s="41" t="s">
        <v>22</v>
      </c>
      <c r="J43" s="42"/>
      <c r="K43" s="9"/>
      <c r="Q43" s="9"/>
      <c r="R43" s="9"/>
      <c r="S43" s="9"/>
      <c r="T43" s="9"/>
      <c r="U43" s="9"/>
      <c r="V43" s="9"/>
      <c r="W43" s="9"/>
      <c r="X43" s="9"/>
      <c r="Y43" s="9"/>
      <c r="Z43" s="9"/>
    </row>
    <row r="44" ht="13.5" customHeight="1">
      <c r="A44" s="43" t="s">
        <v>87</v>
      </c>
      <c r="B44" s="44"/>
      <c r="C44" s="40" t="s">
        <v>88</v>
      </c>
      <c r="D44" s="39">
        <f>$B$1*1.1+J2</f>
        <v>214.5</v>
      </c>
      <c r="E44" s="45" t="s">
        <v>25</v>
      </c>
      <c r="F44" s="39"/>
      <c r="G44" s="40" t="s">
        <v>88</v>
      </c>
      <c r="H44" s="39">
        <f>$B$1*1.1+J2</f>
        <v>214.5</v>
      </c>
      <c r="I44" s="41" t="s">
        <v>26</v>
      </c>
      <c r="J44" s="42"/>
      <c r="K44" s="9"/>
      <c r="Q44" s="9"/>
      <c r="R44" s="9"/>
      <c r="S44" s="9"/>
      <c r="T44" s="9"/>
      <c r="U44" s="9"/>
      <c r="V44" s="9"/>
      <c r="W44" s="9"/>
      <c r="X44" s="9"/>
      <c r="Y44" s="9"/>
      <c r="Z44" s="9"/>
    </row>
    <row r="45" ht="13.5" customHeight="1">
      <c r="A45" s="38" t="s">
        <v>89</v>
      </c>
      <c r="B45" s="39">
        <f>($H$2*0.575)</f>
        <v>94.875</v>
      </c>
      <c r="C45" s="40" t="s">
        <v>29</v>
      </c>
      <c r="D45" s="39"/>
      <c r="E45" s="86" t="s">
        <v>90</v>
      </c>
      <c r="F45" s="39">
        <f>($D$2*0.85)*0.575</f>
        <v>129.51875</v>
      </c>
      <c r="G45" s="40" t="s">
        <v>91</v>
      </c>
      <c r="H45" s="39">
        <f>$F$2*0.775</f>
        <v>267.375</v>
      </c>
      <c r="I45" s="41" t="s">
        <v>32</v>
      </c>
      <c r="J45" s="42"/>
      <c r="K45" s="9"/>
      <c r="Q45" s="9"/>
      <c r="R45" s="9"/>
      <c r="S45" s="9"/>
      <c r="T45" s="9"/>
      <c r="U45" s="9"/>
      <c r="V45" s="9"/>
      <c r="W45" s="9"/>
      <c r="X45" s="9"/>
      <c r="Y45" s="9"/>
      <c r="Z45" s="9"/>
    </row>
    <row r="46" ht="13.5" customHeight="1">
      <c r="A46" s="38" t="s">
        <v>92</v>
      </c>
      <c r="B46" s="39">
        <f>$D$2*0.5</f>
        <v>132.5</v>
      </c>
      <c r="C46" s="40" t="s">
        <v>35</v>
      </c>
      <c r="D46" s="39"/>
      <c r="E46" s="40" t="s">
        <v>36</v>
      </c>
      <c r="F46" s="39">
        <f>$H$2*0.3</f>
        <v>49.5</v>
      </c>
      <c r="G46" s="40" t="s">
        <v>35</v>
      </c>
      <c r="H46" s="39"/>
      <c r="I46" s="41" t="s">
        <v>37</v>
      </c>
      <c r="J46" s="42"/>
      <c r="K46" s="9"/>
      <c r="Q46" s="9"/>
      <c r="R46" s="9"/>
      <c r="S46" s="9"/>
      <c r="T46" s="9"/>
      <c r="U46" s="9"/>
      <c r="V46" s="9"/>
      <c r="W46" s="9"/>
      <c r="X46" s="9"/>
      <c r="Y46" s="9"/>
      <c r="Z46" s="9"/>
    </row>
    <row r="47" ht="15.0" customHeight="1">
      <c r="A47" s="38" t="s">
        <v>93</v>
      </c>
      <c r="B47" s="39">
        <f>$D$2*0.6</f>
        <v>159</v>
      </c>
      <c r="C47" s="40" t="s">
        <v>94</v>
      </c>
      <c r="D47" s="39">
        <f>$F$2*0.525</f>
        <v>181.125</v>
      </c>
      <c r="E47" s="40" t="s">
        <v>41</v>
      </c>
      <c r="F47" s="39"/>
      <c r="G47" s="40" t="s">
        <v>42</v>
      </c>
      <c r="H47" s="39">
        <f>$F$2*0.425</f>
        <v>146.625</v>
      </c>
      <c r="I47" s="41" t="s">
        <v>43</v>
      </c>
      <c r="J47" s="42"/>
      <c r="K47" s="9"/>
      <c r="Q47" s="9"/>
      <c r="R47" s="9"/>
      <c r="S47" s="9"/>
      <c r="T47" s="9"/>
      <c r="U47" s="9"/>
      <c r="V47" s="9"/>
      <c r="W47" s="9"/>
      <c r="X47" s="9"/>
      <c r="Y47" s="9"/>
      <c r="Z47" s="9"/>
    </row>
    <row r="48" ht="13.5" customHeight="1">
      <c r="A48" s="51" t="s">
        <v>45</v>
      </c>
      <c r="B48" s="52"/>
      <c r="C48" s="53" t="s">
        <v>46</v>
      </c>
      <c r="D48" s="52"/>
      <c r="E48" s="54" t="s">
        <v>47</v>
      </c>
      <c r="F48" s="55"/>
      <c r="G48" s="56" t="s">
        <v>46</v>
      </c>
      <c r="H48" s="39"/>
      <c r="I48" s="41" t="s">
        <v>48</v>
      </c>
      <c r="J48" s="42"/>
      <c r="K48" s="9"/>
      <c r="Q48" s="9"/>
      <c r="R48" s="9"/>
      <c r="S48" s="9"/>
      <c r="T48" s="9"/>
      <c r="U48" s="9"/>
      <c r="V48" s="9"/>
      <c r="W48" s="9"/>
      <c r="X48" s="9"/>
      <c r="Y48" s="9"/>
      <c r="Z48" s="9"/>
    </row>
    <row r="49" ht="13.5" customHeight="1">
      <c r="A49" s="58" t="s">
        <v>50</v>
      </c>
      <c r="B49" s="77"/>
      <c r="C49" s="61" t="s">
        <v>95</v>
      </c>
      <c r="D49" s="78"/>
      <c r="E49" s="59" t="s">
        <v>45</v>
      </c>
      <c r="F49" s="60"/>
      <c r="G49" s="61" t="s">
        <v>96</v>
      </c>
      <c r="H49" s="39"/>
      <c r="I49" s="62" t="s">
        <v>53</v>
      </c>
      <c r="J49" s="42"/>
      <c r="K49" s="9"/>
      <c r="Q49" s="9"/>
      <c r="R49" s="9"/>
      <c r="S49" s="9"/>
      <c r="T49" s="9"/>
      <c r="U49" s="9"/>
      <c r="V49" s="9"/>
      <c r="W49" s="9"/>
      <c r="X49" s="9"/>
      <c r="Y49" s="9"/>
      <c r="Z49" s="9"/>
    </row>
    <row r="50" ht="13.5" customHeight="1">
      <c r="A50" s="63" t="s">
        <v>70</v>
      </c>
      <c r="B50" s="64"/>
      <c r="C50" s="87" t="s">
        <v>55</v>
      </c>
      <c r="D50" s="64"/>
      <c r="E50" s="66" t="s">
        <v>70</v>
      </c>
      <c r="F50" s="67"/>
      <c r="G50" s="65" t="s">
        <v>55</v>
      </c>
      <c r="H50" s="64"/>
      <c r="I50" s="68" t="s">
        <v>56</v>
      </c>
      <c r="J50" s="69"/>
      <c r="K50" s="9"/>
      <c r="Q50" s="9"/>
      <c r="R50" s="9"/>
      <c r="S50" s="9"/>
      <c r="T50" s="9"/>
      <c r="U50" s="9"/>
      <c r="V50" s="9"/>
      <c r="W50" s="9"/>
      <c r="X50" s="9"/>
      <c r="Y50" s="9"/>
      <c r="Z50" s="9"/>
    </row>
    <row r="51" ht="13.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3.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3.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3.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3.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3.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3.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3.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3.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3.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3.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3.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3.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3.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3.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3.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3.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3.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3.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3.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3.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3.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3.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3.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3.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3.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3.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3.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3.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3.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3.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3.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3.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3.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3.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3.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3.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3.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3.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3.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3.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3.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3.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3.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3.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3.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3.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3.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3.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3.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3.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3.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3.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3.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3.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3.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3.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3.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3.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3.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3.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3.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3.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3.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3.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3.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3.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3.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3.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3.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3.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3.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3.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3.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3.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3.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3.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3.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3.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3.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3.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3.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3.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3.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3.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3.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3.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3.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3.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3.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3.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3.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3.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3.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3.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3.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3.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3.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3.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3.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3.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3.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3.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3.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3.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3.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3.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3.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3.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3.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3.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3.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3.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3.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3.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3.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3.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3.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3.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3.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3.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3.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3.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3.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3.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3.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3.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3.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3.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3.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3.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3.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3.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3.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3.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3.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3.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3.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3.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3.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3.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3.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3.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3.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3.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3.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3.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3.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3.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3.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3.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3.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3.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3.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3.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3.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3.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3.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3.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3.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3.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3.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3.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3.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3.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3.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3.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3.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3.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3.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3.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3.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3.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3.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3.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3.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3.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3.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3.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3.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3.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3.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3.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3.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3.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3.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3.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3.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3.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3.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3.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3.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3.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3.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3.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3.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3.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3.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3.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3.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3.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3.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3.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3.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3.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3.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3.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3.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3.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3.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3.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3.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3.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3.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3.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3.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3.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3.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3.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3.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3.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3.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3.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3.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3.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3.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3.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3.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3.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3.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3.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3.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3.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3.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3.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3.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3.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3.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3.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3.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3.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3.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3.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3.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3.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3.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3.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3.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3.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3.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3.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3.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3.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3.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3.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3.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3.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3.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3.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3.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3.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3.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3.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3.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3.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3.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3.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3.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3.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3.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3.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3.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3.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3.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3.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3.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3.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3.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3.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3.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3.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3.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3.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3.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3.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3.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3.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3.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3.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3.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3.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3.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3.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3.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3.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3.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3.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3.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3.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3.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3.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3.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3.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3.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3.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3.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3.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3.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3.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3.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3.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3.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3.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3.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3.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3.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3.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3.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3.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3.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3.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3.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3.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3.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3.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3.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3.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3.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3.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3.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3.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3.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3.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3.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3.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3.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3.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3.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3.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3.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3.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3.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3.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3.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3.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3.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3.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3.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3.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3.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3.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3.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3.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3.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3.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3.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3.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3.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3.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3.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3.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3.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3.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3.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3.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3.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3.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3.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3.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3.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3.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3.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3.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3.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3.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3.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3.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3.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3.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3.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3.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3.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3.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3.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3.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3.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3.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3.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3.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3.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3.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3.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3.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3.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3.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3.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3.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3.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3.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3.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3.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3.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3.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3.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3.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3.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3.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3.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3.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3.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3.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3.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3.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3.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3.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3.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3.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3.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3.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3.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3.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3.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3.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3.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3.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3.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3.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3.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3.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3.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3.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3.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3.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3.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3.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3.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3.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3.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3.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3.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3.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3.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3.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3.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3.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3.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3.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3.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3.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3.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3.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3.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3.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3.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3.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3.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3.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3.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3.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3.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3.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3.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3.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3.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3.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3.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3.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3.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3.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3.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3.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3.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3.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3.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3.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3.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3.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3.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3.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3.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3.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3.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3.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3.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3.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3.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3.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3.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3.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3.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3.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3.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3.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3.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3.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3.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3.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3.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3.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3.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3.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3.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3.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3.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3.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3.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3.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3.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3.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3.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3.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3.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3.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3.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3.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3.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3.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3.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3.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3.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3.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3.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3.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3.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3.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3.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3.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3.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3.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3.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3.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3.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3.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3.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3.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3.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3.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3.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3.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3.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3.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3.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3.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3.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3.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3.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3.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3.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3.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3.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3.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3.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3.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3.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3.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3.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3.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3.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3.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3.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3.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3.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3.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3.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3.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3.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3.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3.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3.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3.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3.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3.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3.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3.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3.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3.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3.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3.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3.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3.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3.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3.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3.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3.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3.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3.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3.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3.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3.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3.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3.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3.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3.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3.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3.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3.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3.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3.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3.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3.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3.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3.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3.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3.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3.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3.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3.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3.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3.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3.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3.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3.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3.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3.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3.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3.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3.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3.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3.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3.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3.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3.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3.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3.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3.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3.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3.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3.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3.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3.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3.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3.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3.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3.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3.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3.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3.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3.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3.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3.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3.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3.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3.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3.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3.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3.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3.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3.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3.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3.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3.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3.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3.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3.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3.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3.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3.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3.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3.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3.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3.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3.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3.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3.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3.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3.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3.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3.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3.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3.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3.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3.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3.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3.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3.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3.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3.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3.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3.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3.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3.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3.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3.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3.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3.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3.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3.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3.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3.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3.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3.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3.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3.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3.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3.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3.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3.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3.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3.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3.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3.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3.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3.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3.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3.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3.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3.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3.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3.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3.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3.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3.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3.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3.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3.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3.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3.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3.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3.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3.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3.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3.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3.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3.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3.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3.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3.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3.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3.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3.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3.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3.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3.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3.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3.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3.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3.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3.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3.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3.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3.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3.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3.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3.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3.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3.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3.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3.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3.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3.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3.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3.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3.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3.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3.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3.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3.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3.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3.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3.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3.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3.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3.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3.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3.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3.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3.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3.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3.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3.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3.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3.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3.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3.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3.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3.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3.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3.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3.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3.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3.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3.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3.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3.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3.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3.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3.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3.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3.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3.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3.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3.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3.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3.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3.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3.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3.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3.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3.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3.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3.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3.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3.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3.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3.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3.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3.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3.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3.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3.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3.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3.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3.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3.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3.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3.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3.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3.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3.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3.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3.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3.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3.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3.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3.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3.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3.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3.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3.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3.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3.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3.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3.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3.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3.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3.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3.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3.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3.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3.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3.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3.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3.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3.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3.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3.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3.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3.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3.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3.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3.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3.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3.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3.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3.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3.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3.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3.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3.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3.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3.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3.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3.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3.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3.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3.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3.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3.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3.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3.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3.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3.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3.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3.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3.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3.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3.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3.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3.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3.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3.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3.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3.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3.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3.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3.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3.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3.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3.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3.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3.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3.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3.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3.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3.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3.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3.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3.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3.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3.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3.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3.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3.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3.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3.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3.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3.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3.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3.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3.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3.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3.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3.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3.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3.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3.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3.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3.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3.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3.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3.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3.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3.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3.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3.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3.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3.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3.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3.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3.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3.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3.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3.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3.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3.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3.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3.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3.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3.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3.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3.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3.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3.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3.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3.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3.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3.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3.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3.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3.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ht="13.5" customHeight="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ht="13.5" customHeight="1">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ht="13.5" customHeight="1">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ht="13.5" customHeight="1">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ht="13.5" customHeight="1">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sheetData>
  <mergeCells count="58">
    <mergeCell ref="A5:B5"/>
    <mergeCell ref="C5:D5"/>
    <mergeCell ref="E12:F12"/>
    <mergeCell ref="A3:J3"/>
    <mergeCell ref="A15:J15"/>
    <mergeCell ref="G17:H17"/>
    <mergeCell ref="I4:J4"/>
    <mergeCell ref="C17:D17"/>
    <mergeCell ref="A29:B29"/>
    <mergeCell ref="A41:B41"/>
    <mergeCell ref="A27:J27"/>
    <mergeCell ref="A39:J39"/>
    <mergeCell ref="G40:H40"/>
    <mergeCell ref="E17:F17"/>
    <mergeCell ref="A17:B17"/>
    <mergeCell ref="A16:B16"/>
    <mergeCell ref="C16:D16"/>
    <mergeCell ref="E16:F16"/>
    <mergeCell ref="G16:H16"/>
    <mergeCell ref="I16:J16"/>
    <mergeCell ref="A4:B4"/>
    <mergeCell ref="C4:D4"/>
    <mergeCell ref="E4:F4"/>
    <mergeCell ref="G4:H4"/>
    <mergeCell ref="E5:F5"/>
    <mergeCell ref="G5:H5"/>
    <mergeCell ref="C29:D29"/>
    <mergeCell ref="E29:F29"/>
    <mergeCell ref="M12:O13"/>
    <mergeCell ref="M14:Q14"/>
    <mergeCell ref="M10:Q10"/>
    <mergeCell ref="E24:F24"/>
    <mergeCell ref="E36:F36"/>
    <mergeCell ref="E48:F48"/>
    <mergeCell ref="E40:F40"/>
    <mergeCell ref="E28:F28"/>
    <mergeCell ref="E41:F41"/>
    <mergeCell ref="I5:J5"/>
    <mergeCell ref="I29:J29"/>
    <mergeCell ref="I41:J41"/>
    <mergeCell ref="I40:J40"/>
    <mergeCell ref="I28:J28"/>
    <mergeCell ref="C41:D41"/>
    <mergeCell ref="G41:H41"/>
    <mergeCell ref="L41:P41"/>
    <mergeCell ref="L42:P50"/>
    <mergeCell ref="A40:B40"/>
    <mergeCell ref="C40:D40"/>
    <mergeCell ref="G29:H29"/>
    <mergeCell ref="G28:H28"/>
    <mergeCell ref="C28:D28"/>
    <mergeCell ref="A28:B28"/>
    <mergeCell ref="L8:O8"/>
    <mergeCell ref="M9:O9"/>
    <mergeCell ref="M11:O11"/>
    <mergeCell ref="I17:J17"/>
    <mergeCell ref="L16:O16"/>
    <mergeCell ref="L17:O38"/>
  </mergeCells>
  <printOptions/>
  <pageMargins bottom="0.75" footer="0.0" header="0.0" left="0.7" right="0.7" top="0.75"/>
  <pageSetup orientation="portrait"/>
  <headerFooter>
    <oddFooter>&amp;C000000&amp;P</oddFooter>
  </headerFooter>
  <drawing r:id="rId1"/>
</worksheet>
</file>