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lanilha1" sheetId="1" state="visible" r:id="rId2"/>
    <sheet name="Jun-19" sheetId="2" state="visible" r:id="rId3"/>
    <sheet name="Jul-19" sheetId="3" state="visible" r:id="rId4"/>
    <sheet name="Ago-19" sheetId="4" state="visible" r:id="rId5"/>
    <sheet name="Set-19" sheetId="5" state="visible" r:id="rId6"/>
    <sheet name="Out-19" sheetId="6" state="visible" r:id="rId7"/>
    <sheet name="Nov-19" sheetId="7" state="visible" r:id="rId8"/>
    <sheet name="Dez-19" sheetId="8" state="visible" r:id="rId9"/>
    <sheet name="Jan-20" sheetId="9" state="visible" r:id="rId10"/>
    <sheet name="Fev-20" sheetId="10" state="visible" r:id="rId11"/>
    <sheet name="Mar-20" sheetId="11" state="visible" r:id="rId12"/>
    <sheet name="Em_Branco" sheetId="12" state="visible" r:id="rId13"/>
    <sheet name="Cálculos Aleatórios" sheetId="13" state="visible" r:id="rId14"/>
    <sheet name="Meu_Julho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Colocar Horario da coluna J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Colocar Horario da coluna J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Descontar minutos e/ou horas (0:56 por exemplo)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Descontar minutos e/ou horas (0:56 por exemplo)</t>
        </r>
      </text>
    </comment>
  </commentList>
</comments>
</file>

<file path=xl/sharedStrings.xml><?xml version="1.0" encoding="utf-8"?>
<sst xmlns="http://schemas.openxmlformats.org/spreadsheetml/2006/main" count="383" uniqueCount="55">
  <si>
    <t xml:space="preserve">GERALDO LUIZ</t>
  </si>
  <si>
    <t xml:space="preserve">g</t>
  </si>
  <si>
    <t xml:space="preserve">Dia</t>
  </si>
  <si>
    <t xml:space="preserve">Entrada</t>
  </si>
  <si>
    <t xml:space="preserve">Saída</t>
  </si>
  <si>
    <t xml:space="preserve">Horas trab</t>
  </si>
  <si>
    <t xml:space="preserve">Prev Saída</t>
  </si>
  <si>
    <t xml:space="preserve">Horas -</t>
  </si>
  <si>
    <t xml:space="preserve">Horas +</t>
  </si>
  <si>
    <t xml:space="preserve">i</t>
  </si>
  <si>
    <t xml:space="preserve">P r o v a </t>
  </si>
  <si>
    <t xml:space="preserve">r</t>
  </si>
  <si>
    <t xml:space="preserve">a</t>
  </si>
  <si>
    <t xml:space="preserve">f</t>
  </si>
  <si>
    <t xml:space="preserve">sábado</t>
  </si>
  <si>
    <t xml:space="preserve">domingo</t>
  </si>
  <si>
    <t xml:space="preserve">0:0 0:0</t>
  </si>
  <si>
    <t xml:space="preserve">CEDOH /  GREVE</t>
  </si>
  <si>
    <t xml:space="preserve">prova</t>
  </si>
  <si>
    <t xml:space="preserve">Feriado</t>
  </si>
  <si>
    <t xml:space="preserve">C.Christi</t>
  </si>
  <si>
    <t xml:space="preserve">Descont</t>
  </si>
  <si>
    <t xml:space="preserve">CEDOH</t>
  </si>
  <si>
    <t xml:space="preserve">Domingo</t>
  </si>
  <si>
    <t xml:space="preserve">Sábado</t>
  </si>
  <si>
    <t xml:space="preserve">atestado</t>
  </si>
  <si>
    <t xml:space="preserve">Não consegui registrar a saída</t>
  </si>
  <si>
    <t xml:space="preserve">chegada e saída só na planilha</t>
  </si>
  <si>
    <t xml:space="preserve">Sem registro de saída no SINRP</t>
  </si>
  <si>
    <t xml:space="preserve">Só foi registrada a saída no SINRP</t>
  </si>
  <si>
    <t xml:space="preserve">Saída não registrada no SINRP</t>
  </si>
  <si>
    <t xml:space="preserve">15:52:00 (a)</t>
  </si>
  <si>
    <t xml:space="preserve">3448-5727 – alvaro</t>
  </si>
  <si>
    <t xml:space="preserve">Confirmar 16:03</t>
  </si>
  <si>
    <t xml:space="preserve">15:35:00 (a)</t>
  </si>
  <si>
    <t xml:space="preserve">Fla x Riv</t>
  </si>
  <si>
    <t xml:space="preserve">Fla BiCamp</t>
  </si>
  <si>
    <t xml:space="preserve">12 17</t>
  </si>
  <si>
    <t xml:space="preserve">Entrada não registrada no SINRP</t>
  </si>
  <si>
    <t xml:space="preserve">Sem registro no SINRP – Confratenização Caixa</t>
  </si>
  <si>
    <t xml:space="preserve">Sem registro no SINRP</t>
  </si>
  <si>
    <t xml:space="preserve">Natal</t>
  </si>
  <si>
    <t xml:space="preserve">Férias</t>
  </si>
  <si>
    <t xml:space="preserve">´</t>
  </si>
  <si>
    <t xml:space="preserve">RECESSO</t>
  </si>
  <si>
    <t xml:space="preserve">entrada NR</t>
  </si>
  <si>
    <t xml:space="preserve">saída NR</t>
  </si>
  <si>
    <t xml:space="preserve">SNR</t>
  </si>
  <si>
    <t xml:space="preserve">carnaval</t>
  </si>
  <si>
    <t xml:space="preserve">Atestado – CEDOH</t>
  </si>
  <si>
    <t xml:space="preserve">Ponto registrado com sucesso. 15:05</t>
  </si>
  <si>
    <t xml:space="preserve">SRE</t>
  </si>
  <si>
    <t xml:space="preserve">A compensar – Saí mais cedo para resolver documentação pessoal</t>
  </si>
  <si>
    <t xml:space="preserve">SRS</t>
  </si>
  <si>
    <t xml:space="preserve">A compensar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</si>
</sst>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DD/MMM"/>
    <numFmt numFmtId="167" formatCode="[$R$-416]\ #,##0.00;[RED]\-[$R$-416]\ 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69696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name val="Calibri"/>
      <family val="2"/>
      <charset val="1"/>
    </font>
    <font>
      <sz val="11"/>
      <color rgb="FFED1C24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ED9B9B"/>
        <bgColor rgb="FFFF8080"/>
      </patternFill>
    </fill>
    <fill>
      <patternFill patternType="solid">
        <fgColor rgb="FFCCFFCC"/>
        <bgColor rgb="FFE0EFD4"/>
      </patternFill>
    </fill>
    <fill>
      <patternFill patternType="solid">
        <fgColor rgb="FFFF8080"/>
        <bgColor rgb="FFED9B9B"/>
      </patternFill>
    </fill>
    <fill>
      <patternFill patternType="solid">
        <fgColor rgb="FF00FF00"/>
        <bgColor rgb="FF33CCCC"/>
      </patternFill>
    </fill>
    <fill>
      <patternFill patternType="solid">
        <fgColor rgb="FFFFFFCC"/>
        <bgColor rgb="FFFFFFFF"/>
      </patternFill>
    </fill>
    <fill>
      <patternFill patternType="solid">
        <fgColor rgb="FFFFDAA2"/>
        <bgColor rgb="FFFFFF99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CE181E"/>
      </patternFill>
    </fill>
    <fill>
      <patternFill patternType="solid">
        <fgColor rgb="FF999999"/>
        <bgColor rgb="FF969696"/>
      </patternFill>
    </fill>
    <fill>
      <patternFill patternType="solid">
        <fgColor rgb="FFE0EFD4"/>
        <bgColor rgb="FFCCFFCC"/>
      </patternFill>
    </fill>
    <fill>
      <patternFill patternType="solid">
        <fgColor rgb="FFADD58A"/>
        <bgColor rgb="FFC2E0AE"/>
      </patternFill>
    </fill>
    <fill>
      <patternFill patternType="solid">
        <fgColor rgb="FFC2E0AE"/>
        <bgColor rgb="FFADD58A"/>
      </patternFill>
    </fill>
    <fill>
      <patternFill patternType="solid">
        <fgColor rgb="FF89C765"/>
        <bgColor rgb="FFADD58A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8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1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11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9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999999"/>
      <rgbColor rgb="FF9999FF"/>
      <rgbColor rgb="FF993366"/>
      <rgbColor rgb="FFFFFFCC"/>
      <rgbColor rgb="FFE0EFD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ED9B9B"/>
      <rgbColor rgb="FFCC99FF"/>
      <rgbColor rgb="FFFFDAA2"/>
      <rgbColor rgb="FF3366FF"/>
      <rgbColor rgb="FF33CCCC"/>
      <rgbColor rgb="FF89C76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3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13.93"/>
    <col collapsed="false" customWidth="true" hidden="false" outlineLevel="0" max="5" min="5" style="0" width="10.18"/>
    <col collapsed="false" customWidth="true" hidden="false" outlineLevel="0" max="6" min="6" style="0" width="9.59"/>
    <col collapsed="false" customWidth="true" hidden="false" outlineLevel="0" max="7" min="7" style="0" width="7.82"/>
    <col collapsed="false" customWidth="true" hidden="false" outlineLevel="0" max="8" min="8" style="0" width="8.52"/>
    <col collapsed="false" customWidth="true" hidden="false" outlineLevel="0" max="9" min="9" style="0" width="9.44"/>
    <col collapsed="false" customWidth="true" hidden="false" outlineLevel="0" max="10" min="10" style="0" width="39.32"/>
    <col collapsed="false" customWidth="true" hidden="false" outlineLevel="0" max="11" min="11" style="0" width="6.16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2" t="str">
        <f aca="false">IF((I2&lt;H2),"Devendo:","Compensou!!!")</f>
        <v>Compensou!!!</v>
      </c>
      <c r="E1" s="3" t="n">
        <f aca="false">IF(D1="Compensou!!!",(I2-H2),IF((D1="Devendo:"),(H2-I2),"Deu erro"))</f>
        <v>0</v>
      </c>
      <c r="F1" s="4" t="n">
        <v>0.208333333333333</v>
      </c>
      <c r="G1" s="4"/>
      <c r="H1" s="5"/>
      <c r="I1" s="6"/>
      <c r="J1" s="0" t="n">
        <v>0.283</v>
      </c>
      <c r="K1" s="7" t="s">
        <v>1</v>
      </c>
      <c r="M1" s="4"/>
      <c r="N1" s="4"/>
      <c r="O1" s="4"/>
      <c r="P1" s="4"/>
      <c r="Q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11" t="n">
        <f aca="false">SUM(H1,F3)</f>
        <v>0</v>
      </c>
      <c r="I2" s="12" t="n">
        <f aca="false">SUM(I1,G3)</f>
        <v>0</v>
      </c>
      <c r="J2" s="0" t="n">
        <v>0.104167</v>
      </c>
      <c r="K2" s="7" t="s">
        <v>9</v>
      </c>
      <c r="M2" s="9"/>
      <c r="N2" s="8"/>
      <c r="O2" s="8"/>
      <c r="Q2" s="9"/>
    </row>
    <row r="3" customFormat="false" ht="13.8" hidden="false" customHeight="false" outlineLevel="0" collapsed="false">
      <c r="A3" s="13" t="str">
        <f aca="false">IF(OR((B3=""),(C3="")),"",C3-B3)</f>
        <v/>
      </c>
      <c r="B3" s="14" t="str">
        <f aca="false">IF(SUM(B4:B34)&lt;=0,"",AVERAGE(B4:B34))</f>
        <v/>
      </c>
      <c r="C3" s="13" t="str">
        <f aca="false">IF(SUM(C4:C34)&lt;=0,"",AVERAGE(C4:C34))</f>
        <v/>
      </c>
      <c r="D3" s="13" t="str">
        <f aca="false">IF(SUM(D4:D34)&lt;=0,"",AVERAGE(D4:D34))</f>
        <v/>
      </c>
      <c r="E3" s="13"/>
      <c r="F3" s="15" t="n">
        <f aca="false">SUM(F4:F33)</f>
        <v>0</v>
      </c>
      <c r="G3" s="16" t="n">
        <f aca="false">SUM(G4:G33)</f>
        <v>0</v>
      </c>
      <c r="H3" s="17" t="s">
        <v>10</v>
      </c>
      <c r="I3" s="9"/>
      <c r="K3" s="7" t="s">
        <v>11</v>
      </c>
      <c r="M3" s="18"/>
      <c r="N3" s="19"/>
      <c r="O3" s="19"/>
      <c r="P3" s="19"/>
      <c r="Q3" s="8"/>
    </row>
    <row r="4" customFormat="false" ht="13.8" hidden="false" customHeight="false" outlineLevel="0" collapsed="false">
      <c r="A4" s="20" t="n">
        <v>43617</v>
      </c>
      <c r="B4" s="21"/>
      <c r="C4" s="21"/>
      <c r="D4" s="22" t="str">
        <f aca="false">IF(AND(B4&gt;1,B4&gt;1),"",IF(OR(B4&gt;1,C4&gt;1),"",IF(C4&gt;B4,C4-B4,"")))</f>
        <v/>
      </c>
      <c r="E4" s="23" t="str">
        <f aca="false">IF(AND(B4&lt;1000,B4&lt;&gt;""),IF(H4="PROVA",B4+$F$1-(0.104167),B4+$F$1),"")</f>
        <v/>
      </c>
      <c r="F4" s="24" t="str">
        <f aca="false">IF(E4="","",IF(D4="",E4-B4,IF((E4-C4&lt;=0),"",(E4-C4))))</f>
        <v/>
      </c>
      <c r="G4" s="25" t="str">
        <f aca="false">IF(E4="","",IF((E4-C4&gt;=0),"",(C4-E4)))</f>
        <v/>
      </c>
      <c r="H4" s="26"/>
      <c r="I4" s="27"/>
      <c r="K4" s="7" t="s">
        <v>12</v>
      </c>
      <c r="M4" s="18"/>
      <c r="N4" s="19"/>
      <c r="O4" s="19"/>
      <c r="P4" s="19"/>
      <c r="Q4" s="8"/>
    </row>
    <row r="5" customFormat="false" ht="13.8" hidden="false" customHeight="false" outlineLevel="0" collapsed="false">
      <c r="A5" s="20" t="n">
        <v>43618</v>
      </c>
      <c r="B5" s="21"/>
      <c r="C5" s="21"/>
      <c r="D5" s="22" t="str">
        <f aca="false">IF(AND(B5&gt;1,B5&gt;1),"",IF(OR(B5&gt;1,C5&gt;1),"",IF(C5&gt;B5,C5-B5,"")))</f>
        <v/>
      </c>
      <c r="E5" s="23" t="str">
        <f aca="false">IF(AND(B5&lt;1000,B5&lt;&gt;""),IF(H5="PROVA",B5+$F$1-(0.104167),B5+$F$1),"")</f>
        <v/>
      </c>
      <c r="F5" s="24" t="str">
        <f aca="false">IF(E5="","",IF(D5="",E5-B5,IF((E5-C5&lt;=0),"",(E5-C5))))</f>
        <v/>
      </c>
      <c r="G5" s="25" t="str">
        <f aca="false">IF(E5="","",IF((E5-C5&gt;=0),"",(C5-E5)))</f>
        <v/>
      </c>
      <c r="H5" s="26"/>
      <c r="I5" s="27"/>
      <c r="J5" s="27"/>
      <c r="K5" s="7" t="s">
        <v>13</v>
      </c>
      <c r="M5" s="18"/>
      <c r="N5" s="19"/>
      <c r="O5" s="19"/>
      <c r="P5" s="19"/>
      <c r="Q5" s="8"/>
    </row>
    <row r="6" customFormat="false" ht="13.8" hidden="false" customHeight="false" outlineLevel="0" collapsed="false">
      <c r="A6" s="20" t="n">
        <v>43619</v>
      </c>
      <c r="B6" s="21"/>
      <c r="C6" s="21"/>
      <c r="D6" s="22" t="str">
        <f aca="false">IF(AND(B6&gt;1,B6&gt;1),"",IF(OR(B6&gt;1,C6&gt;1),"",IF(C6&gt;B6,C6-B6,"")))</f>
        <v/>
      </c>
      <c r="E6" s="23" t="str">
        <f aca="false">IF(AND(B6&lt;1000,B6&lt;&gt;""),IF(H6="PROVA",B6+$F$1-(0.104167),B6+$F$1),"")</f>
        <v/>
      </c>
      <c r="F6" s="24" t="str">
        <f aca="false">IF(E6="","",IF(D6="",E6-B6,IF((E6-C6&lt;=0),"",(E6-C6))))</f>
        <v/>
      </c>
      <c r="G6" s="25" t="str">
        <f aca="false">IF(E6="","",IF((E6-C6&gt;=0),"",(C6-E6)))</f>
        <v/>
      </c>
      <c r="H6" s="26"/>
      <c r="I6" s="27"/>
      <c r="J6" s="27"/>
      <c r="K6" s="7" t="s">
        <v>12</v>
      </c>
      <c r="P6" s="19"/>
      <c r="Q6" s="8"/>
    </row>
    <row r="7" customFormat="false" ht="13.8" hidden="false" customHeight="false" outlineLevel="0" collapsed="false">
      <c r="A7" s="20" t="n">
        <v>43620</v>
      </c>
      <c r="B7" s="21"/>
      <c r="C7" s="21"/>
      <c r="D7" s="22" t="str">
        <f aca="false">IF(AND(B7&gt;1,B7&gt;1),"",IF(OR(B7&gt;1,C7&gt;1),"",IF(C7&gt;B7,C7-B7,"")))</f>
        <v/>
      </c>
      <c r="E7" s="23" t="str">
        <f aca="false">IF(AND(B7&lt;1000,B7&lt;&gt;""),IF(H7="PROVA",B7+$F$1-(0.104167),B7+$F$1),"")</f>
        <v/>
      </c>
      <c r="F7" s="24" t="str">
        <f aca="false">IF(E7="","",IF(D7="",E7-B7,IF((E7-C7&lt;=0),"",(E7-C7))))</f>
        <v/>
      </c>
      <c r="G7" s="25" t="str">
        <f aca="false">IF(E7="","",IF((E7-C7&gt;=0),"",(C7-E7)))</f>
        <v/>
      </c>
      <c r="H7" s="26"/>
      <c r="I7" s="27"/>
      <c r="J7" s="27"/>
      <c r="P7" s="19"/>
      <c r="Q7" s="8"/>
    </row>
    <row r="8" customFormat="false" ht="13.8" hidden="false" customHeight="false" outlineLevel="0" collapsed="false">
      <c r="A8" s="20" t="n">
        <v>43621</v>
      </c>
      <c r="B8" s="21"/>
      <c r="C8" s="21"/>
      <c r="D8" s="22" t="str">
        <f aca="false">IF(AND(B8&gt;1,B8&gt;1),"",IF(OR(B8&gt;1,C8&gt;1),"",IF(C8&gt;B8,C8-B8,"")))</f>
        <v/>
      </c>
      <c r="E8" s="23" t="str">
        <f aca="false">IF(AND(B8&lt;1000,B8&lt;&gt;""),IF(H8="PROVA",B8+$F$1-(0.104167),B8+$F$1),"")</f>
        <v/>
      </c>
      <c r="F8" s="24" t="str">
        <f aca="false">IF(E8="","",IF(D8="",E8-B8,IF((E8-C8&lt;=0),"",(E8-C8))))</f>
        <v/>
      </c>
      <c r="G8" s="25" t="str">
        <f aca="false">IF(E8="","",IF((E8-C8&gt;=0),"",(C8-E8)))</f>
        <v/>
      </c>
      <c r="H8" s="26"/>
      <c r="I8" s="27"/>
      <c r="J8" s="27"/>
      <c r="K8" s="0" t="str">
        <f aca="false">IF(CONCATENATE(K1,K2,K3,K4,K5,K6)="Girafa"," Certo","Errado")</f>
        <v>Certo</v>
      </c>
      <c r="P8" s="19"/>
      <c r="Q8" s="8"/>
    </row>
    <row r="9" customFormat="false" ht="13.8" hidden="false" customHeight="false" outlineLevel="0" collapsed="false">
      <c r="A9" s="20" t="n">
        <v>43622</v>
      </c>
      <c r="B9" s="21"/>
      <c r="C9" s="21"/>
      <c r="D9" s="22" t="str">
        <f aca="false">IF(AND(B9&gt;1,B9&gt;1),"",IF(OR(B9&gt;1,C9&gt;1),"",IF(C9&gt;B9,C9-B9,"")))</f>
        <v/>
      </c>
      <c r="E9" s="23" t="str">
        <f aca="false">IF(AND(B9&lt;1000,B9&lt;&gt;""),IF(H9="PROVA",B9+$F$1-(0.104167),B9+$F$1),"")</f>
        <v/>
      </c>
      <c r="F9" s="24" t="str">
        <f aca="false">IF(E9="","",IF(D9="",E9-B9,IF((E9-C9&lt;=0),"",(E9-C9))))</f>
        <v/>
      </c>
      <c r="G9" s="25" t="str">
        <f aca="false">IF(E9="","",IF((E9-C9&gt;=0),"",(C9-E9)))</f>
        <v/>
      </c>
      <c r="H9" s="26"/>
      <c r="I9" s="27"/>
      <c r="J9" s="27"/>
      <c r="P9" s="19"/>
      <c r="Q9" s="8"/>
    </row>
    <row r="10" customFormat="false" ht="13.8" hidden="false" customHeight="false" outlineLevel="0" collapsed="false">
      <c r="A10" s="20" t="n">
        <v>43623</v>
      </c>
      <c r="B10" s="21"/>
      <c r="C10" s="21"/>
      <c r="D10" s="22" t="str">
        <f aca="false">IF(AND(B10&gt;1,B10&gt;1),"",IF(OR(B10&gt;1,C10&gt;1),"",IF(C10&gt;B10,C10-B10,"")))</f>
        <v/>
      </c>
      <c r="E10" s="23" t="str">
        <f aca="false">IF(AND(B10&lt;1000,B10&lt;&gt;""),IF(H10="PROVA",B10+$F$1-(0.104167),B10+$F$1),"")</f>
        <v/>
      </c>
      <c r="F10" s="24" t="str">
        <f aca="false">IF(E10="","",IF(D10="",E10-B10,IF((E10-C10&lt;=0),"",(E10-C10))))</f>
        <v/>
      </c>
      <c r="G10" s="25" t="str">
        <f aca="false">IF(E10="","",IF((E10-C10&gt;=0),"",(C10-E10)))</f>
        <v/>
      </c>
      <c r="H10" s="26"/>
      <c r="I10" s="27"/>
      <c r="J10" s="27"/>
      <c r="P10" s="19"/>
      <c r="Q10" s="8"/>
    </row>
    <row r="11" customFormat="false" ht="13.8" hidden="false" customHeight="false" outlineLevel="0" collapsed="false">
      <c r="A11" s="20" t="n">
        <v>43624</v>
      </c>
      <c r="B11" s="21"/>
      <c r="C11" s="21"/>
      <c r="D11" s="22" t="str">
        <f aca="false">IF(AND(B11&gt;1,B11&gt;1),"",IF(OR(B11&gt;1,C11&gt;1),"",IF(C11&gt;B11,C11-B11,"")))</f>
        <v/>
      </c>
      <c r="E11" s="23" t="str">
        <f aca="false">IF(AND(B11&lt;1000,B11&lt;&gt;""),IF(H11="PROVA",B11+$F$1-(0.104167),B11+$F$1),"")</f>
        <v/>
      </c>
      <c r="F11" s="24" t="str">
        <f aca="false">IF(E11="","",IF(D11="",E11-B11,IF((E11-C11&lt;=0),"",(E11-C11))))</f>
        <v/>
      </c>
      <c r="G11" s="25" t="str">
        <f aca="false">IF(E11="","",IF((E11-C11&gt;=0),"",(C11-E11)))</f>
        <v/>
      </c>
      <c r="H11" s="26"/>
      <c r="I11" s="27"/>
      <c r="J11" s="27"/>
      <c r="P11" s="19"/>
      <c r="Q11" s="8"/>
    </row>
    <row r="12" customFormat="false" ht="13.8" hidden="false" customHeight="false" outlineLevel="0" collapsed="false">
      <c r="A12" s="20" t="n">
        <v>43625</v>
      </c>
      <c r="B12" s="21"/>
      <c r="C12" s="21"/>
      <c r="D12" s="22" t="str">
        <f aca="false">IF(AND(B12&gt;1,B12&gt;1),"",IF(OR(B12&gt;1,C12&gt;1),"",IF(C12&gt;B12,C12-B12,"")))</f>
        <v/>
      </c>
      <c r="E12" s="23" t="str">
        <f aca="false">IF(AND(B12&lt;1000,B12&lt;&gt;""),IF(H12="PROVA",B12+$F$1-(0.104167),B12+$F$1),"")</f>
        <v/>
      </c>
      <c r="F12" s="24" t="str">
        <f aca="false">IF(E12="","",IF(D12="",E12-B12,IF((E12-C12&lt;=0),"",(E12-C12))))</f>
        <v/>
      </c>
      <c r="G12" s="25" t="str">
        <f aca="false">IF(E12="","",IF((E12-C12&gt;=0),"",(C12-E12)))</f>
        <v/>
      </c>
      <c r="H12" s="26"/>
      <c r="I12" s="27"/>
      <c r="J12" s="27"/>
      <c r="P12" s="19"/>
      <c r="Q12" s="8"/>
    </row>
    <row r="13" customFormat="false" ht="13.8" hidden="false" customHeight="false" outlineLevel="0" collapsed="false">
      <c r="A13" s="20" t="n">
        <v>43626</v>
      </c>
      <c r="B13" s="21"/>
      <c r="C13" s="21"/>
      <c r="D13" s="22" t="str">
        <f aca="false">IF(AND(B13&gt;1,B13&gt;1),"",IF(OR(B13&gt;1,C13&gt;1),"",IF(C13&gt;B13,C13-B13,"")))</f>
        <v/>
      </c>
      <c r="E13" s="23" t="str">
        <f aca="false">IF(AND(B13&lt;1000,B13&lt;&gt;""),IF(H13="PROVA",B13+$F$1-(0.104167),B13+$F$1),"")</f>
        <v/>
      </c>
      <c r="F13" s="24" t="str">
        <f aca="false">IF(E13="","",IF(D13="",E13-B13,IF((E13-C13&lt;=0),"",(E13-C13))))</f>
        <v/>
      </c>
      <c r="G13" s="25" t="str">
        <f aca="false">IF(E13="","",IF((E13-C13&gt;=0),"",(C13-E13)))</f>
        <v/>
      </c>
      <c r="H13" s="26"/>
      <c r="I13" s="27"/>
      <c r="J13" s="27"/>
    </row>
    <row r="14" customFormat="false" ht="13.8" hidden="false" customHeight="false" outlineLevel="0" collapsed="false">
      <c r="A14" s="20" t="n">
        <v>43627</v>
      </c>
      <c r="B14" s="21"/>
      <c r="C14" s="21"/>
      <c r="D14" s="22" t="str">
        <f aca="false">IF(AND(B14&gt;1,B14&gt;1),"",IF(OR(B14&gt;1,C14&gt;1),"",IF(C14&gt;B14,C14-B14,"")))</f>
        <v/>
      </c>
      <c r="E14" s="23" t="str">
        <f aca="false">IF(AND(B14&lt;1000,B14&lt;&gt;""),IF(H14="PROVA",B14+$F$1-(0.104167),B14+$F$1),"")</f>
        <v/>
      </c>
      <c r="F14" s="24" t="str">
        <f aca="false">IF(E14="","",IF(D14="",E14-B14,IF((E14-C14&lt;=0),"",(E14-C14))))</f>
        <v/>
      </c>
      <c r="G14" s="25" t="str">
        <f aca="false">IF(E14="","",IF((E14-C14&gt;=0),"",(C14-E14)))</f>
        <v/>
      </c>
      <c r="H14" s="26"/>
      <c r="I14" s="27"/>
      <c r="J14" s="27"/>
    </row>
    <row r="15" customFormat="false" ht="13.8" hidden="false" customHeight="false" outlineLevel="0" collapsed="false">
      <c r="A15" s="20" t="n">
        <v>43628</v>
      </c>
      <c r="B15" s="21"/>
      <c r="C15" s="21"/>
      <c r="D15" s="22" t="str">
        <f aca="false">IF(AND(B15&gt;1,B15&gt;1),"",IF(OR(B15&gt;1,C15&gt;1),"",IF(C15&gt;B15,C15-B15,"")))</f>
        <v/>
      </c>
      <c r="E15" s="23" t="str">
        <f aca="false">IF(AND(B15&lt;1000,B15&lt;&gt;""),IF(H15="PROVA",B15+$F$1-(0.104167),B15+$F$1),"")</f>
        <v/>
      </c>
      <c r="F15" s="24" t="str">
        <f aca="false">IF(E15="","",IF(D15="",E15-B15,IF((E15-C15&lt;=0),"",(E15-C15))))</f>
        <v/>
      </c>
      <c r="G15" s="25" t="str">
        <f aca="false">IF(E15="","",IF((E15-C15&gt;=0),"",(C15-E15)))</f>
        <v/>
      </c>
      <c r="H15" s="26"/>
      <c r="I15" s="27"/>
      <c r="J15" s="27"/>
    </row>
    <row r="16" customFormat="false" ht="13.8" hidden="false" customHeight="false" outlineLevel="0" collapsed="false">
      <c r="A16" s="20" t="n">
        <v>43629</v>
      </c>
      <c r="B16" s="21"/>
      <c r="C16" s="21"/>
      <c r="D16" s="22" t="str">
        <f aca="false">IF(AND(B16&gt;1,B16&gt;1),"",IF(OR(B16&gt;1,C16&gt;1),"",IF(C16&gt;B16,C16-B16,"")))</f>
        <v/>
      </c>
      <c r="E16" s="23" t="str">
        <f aca="false">IF(AND(B16&lt;1000,B16&lt;&gt;""),IF(H16="PROVA",B16+$F$1-(0.104167),B16+$F$1),"")</f>
        <v/>
      </c>
      <c r="F16" s="24" t="str">
        <f aca="false">IF(E16="","",IF(D16="",E16-B16,IF((E16-C16&lt;=0),"",(E16-C16))))</f>
        <v/>
      </c>
      <c r="G16" s="25" t="str">
        <f aca="false">IF(E16="","",IF((E16-C16&gt;=0),"",(C16-E16)))</f>
        <v/>
      </c>
      <c r="H16" s="26"/>
      <c r="I16" s="27"/>
      <c r="J16" s="27"/>
    </row>
    <row r="17" customFormat="false" ht="13.8" hidden="false" customHeight="false" outlineLevel="0" collapsed="false">
      <c r="A17" s="20" t="n">
        <v>43630</v>
      </c>
      <c r="B17" s="21"/>
      <c r="C17" s="21"/>
      <c r="D17" s="22" t="str">
        <f aca="false">IF(AND(B17&gt;1,B17&gt;1),"",IF(OR(B17&gt;1,C17&gt;1),"",IF(C17&gt;B17,C17-B17,"")))</f>
        <v/>
      </c>
      <c r="E17" s="23" t="str">
        <f aca="false">IF(AND(B17&lt;1000,B17&lt;&gt;""),IF(H17="PROVA",B17+$F$1-(0.104167),B17+$F$1),"")</f>
        <v/>
      </c>
      <c r="F17" s="24" t="str">
        <f aca="false">IF(E17="","",IF(D17="",E17-B17,IF((E17-C17&lt;=0),"",(E17-C17))))</f>
        <v/>
      </c>
      <c r="G17" s="25" t="str">
        <f aca="false">IF(E17="","",IF((E17-C17&gt;=0),"",(C17-E17)))</f>
        <v/>
      </c>
      <c r="H17" s="26"/>
      <c r="I17" s="27"/>
      <c r="J17" s="27"/>
    </row>
    <row r="18" customFormat="false" ht="13.8" hidden="false" customHeight="false" outlineLevel="0" collapsed="false">
      <c r="A18" s="20" t="n">
        <v>43631</v>
      </c>
      <c r="B18" s="21"/>
      <c r="C18" s="21"/>
      <c r="D18" s="22" t="str">
        <f aca="false">IF(AND(B18&gt;1,B18&gt;1),"",IF(OR(B18&gt;1,C18&gt;1),"",IF(C18&gt;B18,C18-B18,"")))</f>
        <v/>
      </c>
      <c r="E18" s="23" t="str">
        <f aca="false">IF(AND(B18&lt;1000,B18&lt;&gt;""),IF(H18="PROVA",B18+$F$1-(0.104167),B18+$F$1),"")</f>
        <v/>
      </c>
      <c r="F18" s="24" t="str">
        <f aca="false">IF(E18="","",IF(D18="",E18-B18,IF((E18-C18&lt;=0),"",(E18-C18))))</f>
        <v/>
      </c>
      <c r="G18" s="25" t="str">
        <f aca="false">IF(E18="","",IF((E18-C18&gt;=0),"",(C18-E18)))</f>
        <v/>
      </c>
      <c r="H18" s="26"/>
      <c r="I18" s="27"/>
      <c r="J18" s="27"/>
    </row>
    <row r="19" customFormat="false" ht="13.8" hidden="false" customHeight="false" outlineLevel="0" collapsed="false">
      <c r="A19" s="20" t="n">
        <v>43632</v>
      </c>
      <c r="B19" s="21"/>
      <c r="C19" s="21"/>
      <c r="D19" s="22" t="str">
        <f aca="false">IF(AND(B19&gt;1,B19&gt;1),"",IF(OR(B19&gt;1,C19&gt;1),"",IF(C19&gt;B19,C19-B19,"")))</f>
        <v/>
      </c>
      <c r="E19" s="23" t="str">
        <f aca="false">IF(AND(B19&lt;1000,B19&lt;&gt;""),IF(H19="PROVA",B19+$F$1-(0.104167),B19+$F$1),"")</f>
        <v/>
      </c>
      <c r="F19" s="24" t="str">
        <f aca="false">IF(E19="","",IF(D19="",E19-B19,IF((E19-C19&lt;=0),"",(E19-C19))))</f>
        <v/>
      </c>
      <c r="G19" s="25" t="str">
        <f aca="false">IF(E19="","",IF((E19-C19&gt;=0),"",(C19-E19)))</f>
        <v/>
      </c>
      <c r="H19" s="26"/>
      <c r="I19" s="27"/>
      <c r="J19" s="27"/>
    </row>
    <row r="20" customFormat="false" ht="13.8" hidden="false" customHeight="false" outlineLevel="0" collapsed="false">
      <c r="A20" s="20" t="n">
        <v>43633</v>
      </c>
      <c r="B20" s="21"/>
      <c r="C20" s="21"/>
      <c r="D20" s="22" t="str">
        <f aca="false">IF(AND(B20&gt;1,B20&gt;1),"",IF(OR(B20&gt;1,C20&gt;1),"",IF(C20&gt;B20,C20-B20,"")))</f>
        <v/>
      </c>
      <c r="E20" s="23" t="str">
        <f aca="false">IF(AND(B20&lt;1000,B20&lt;&gt;""),IF(H20="PROVA",B20+$F$1-(0.104167),B20+$F$1),"")</f>
        <v/>
      </c>
      <c r="F20" s="24" t="str">
        <f aca="false">IF(E20="","",IF(D20="",E20-B20,IF((E20-C20&lt;=0),"",(E20-C20))))</f>
        <v/>
      </c>
      <c r="G20" s="25" t="str">
        <f aca="false">IF(E20="","",IF((E20-C20&gt;=0),"",(C20-E20)))</f>
        <v/>
      </c>
      <c r="H20" s="26"/>
      <c r="I20" s="27"/>
      <c r="J20" s="27"/>
    </row>
    <row r="21" customFormat="false" ht="13.8" hidden="false" customHeight="false" outlineLevel="0" collapsed="false">
      <c r="A21" s="20" t="n">
        <v>43634</v>
      </c>
      <c r="B21" s="21"/>
      <c r="C21" s="21"/>
      <c r="D21" s="22" t="str">
        <f aca="false">IF(AND(B21&gt;1,B21&gt;1),"",IF(OR(B21&gt;1,C21&gt;1),"",IF(C21&gt;B21,C21-B21,"")))</f>
        <v/>
      </c>
      <c r="E21" s="23" t="str">
        <f aca="false">IF(AND(B21&lt;1000,B21&lt;&gt;""),IF(H21="PROVA",B21+$F$1-(0.104167),B21+$F$1),"")</f>
        <v/>
      </c>
      <c r="F21" s="24" t="str">
        <f aca="false">IF(E21="","",IF(D21="",E21-B21,IF((E21-C21&lt;=0),"",(E21-C21))))</f>
        <v/>
      </c>
      <c r="G21" s="25" t="str">
        <f aca="false">IF(E21="","",IF((E21-C21&gt;=0),"",(C21-E21)))</f>
        <v/>
      </c>
      <c r="H21" s="26"/>
      <c r="I21" s="27"/>
      <c r="J21" s="27"/>
    </row>
    <row r="22" customFormat="false" ht="13.8" hidden="false" customHeight="false" outlineLevel="0" collapsed="false">
      <c r="A22" s="20" t="n">
        <v>43635</v>
      </c>
      <c r="B22" s="21"/>
      <c r="C22" s="21"/>
      <c r="D22" s="22" t="str">
        <f aca="false">IF(AND(B22&gt;1,B22&gt;1),"",IF(OR(B22&gt;1,C22&gt;1),"",IF(C22&gt;B22,C22-B22,"")))</f>
        <v/>
      </c>
      <c r="E22" s="23" t="str">
        <f aca="false">IF(AND(B22&lt;1000,B22&lt;&gt;""),IF(H22="PROVA",B22+$F$1-(0.104167),B22+$F$1),"")</f>
        <v/>
      </c>
      <c r="F22" s="24" t="str">
        <f aca="false">IF(E22="","",IF(D22="",E22-B22,IF((E22-C22&lt;=0),"",(E22-C22))))</f>
        <v/>
      </c>
      <c r="G22" s="25" t="str">
        <f aca="false">IF(E22="","",IF((E22-C22&gt;=0),"",(C22-E22)))</f>
        <v/>
      </c>
      <c r="H22" s="26"/>
      <c r="I22" s="27"/>
      <c r="J22" s="27"/>
    </row>
    <row r="23" customFormat="false" ht="13.8" hidden="false" customHeight="false" outlineLevel="0" collapsed="false">
      <c r="A23" s="20" t="n">
        <v>43636</v>
      </c>
      <c r="B23" s="21"/>
      <c r="C23" s="21"/>
      <c r="D23" s="22" t="str">
        <f aca="false">IF(AND(B23&gt;1,B23&gt;1),"",IF(OR(B23&gt;1,C23&gt;1),"",IF(C23&gt;B23,C23-B23,"")))</f>
        <v/>
      </c>
      <c r="E23" s="23" t="str">
        <f aca="false">IF(AND(B23&lt;1000,B23&lt;&gt;""),IF(H23="PROVA",B23+$F$1-(0.104167),B23+$F$1),"")</f>
        <v/>
      </c>
      <c r="F23" s="24" t="str">
        <f aca="false">IF(E23="","",IF(D23="",E23-B23,IF((E23-C23&lt;=0),"",(E23-C23))))</f>
        <v/>
      </c>
      <c r="G23" s="25" t="str">
        <f aca="false">IF(E23="","",IF((E23-C23&gt;=0),"",(C23-E23)))</f>
        <v/>
      </c>
      <c r="H23" s="26"/>
      <c r="I23" s="27"/>
      <c r="J23" s="27"/>
    </row>
    <row r="24" customFormat="false" ht="13.8" hidden="false" customHeight="false" outlineLevel="0" collapsed="false">
      <c r="A24" s="20" t="n">
        <v>43637</v>
      </c>
      <c r="B24" s="21"/>
      <c r="C24" s="21"/>
      <c r="D24" s="22" t="str">
        <f aca="false">IF(AND(B24&gt;1,B24&gt;1),"",IF(OR(B24&gt;1,C24&gt;1),"",IF(C24&gt;B24,C24-B24,"")))</f>
        <v/>
      </c>
      <c r="E24" s="23" t="str">
        <f aca="false">IF(AND(B24&lt;1000,B24&lt;&gt;""),IF(H24="PROVA",B24+$F$1-(0.104167),B24+$F$1),"")</f>
        <v/>
      </c>
      <c r="F24" s="24" t="str">
        <f aca="false">IF(E24="","",IF(D24="",E24-B24,IF((E24-C24&lt;=0),"",(E24-C24))))</f>
        <v/>
      </c>
      <c r="G24" s="25" t="str">
        <f aca="false">IF(E24="","",IF((E24-C24&gt;=0),"",(C24-E24)))</f>
        <v/>
      </c>
      <c r="H24" s="26"/>
      <c r="I24" s="27"/>
      <c r="J24" s="27"/>
    </row>
    <row r="25" customFormat="false" ht="13.8" hidden="false" customHeight="false" outlineLevel="0" collapsed="false">
      <c r="A25" s="20" t="n">
        <v>43638</v>
      </c>
      <c r="B25" s="21"/>
      <c r="C25" s="21"/>
      <c r="D25" s="22" t="str">
        <f aca="false">IF(AND(B25&gt;1,B25&gt;1),"",IF(OR(B25&gt;1,C25&gt;1),"",IF(C25&gt;B25,C25-B25,"")))</f>
        <v/>
      </c>
      <c r="E25" s="23" t="str">
        <f aca="false">IF(AND(B25&lt;1000,B25&lt;&gt;""),IF(H25="PROVA",B25+$F$1-(0.104167),B25+$F$1),"")</f>
        <v/>
      </c>
      <c r="F25" s="24" t="str">
        <f aca="false">IF(E25="","",IF(D25="",E25-B25,IF((E25-C25&lt;=0),"",(E25-C25))))</f>
        <v/>
      </c>
      <c r="G25" s="25" t="str">
        <f aca="false">IF(E25="","",IF((E25-C25&gt;=0),"",(C25-E25)))</f>
        <v/>
      </c>
      <c r="H25" s="26"/>
      <c r="I25" s="27"/>
      <c r="J25" s="27"/>
    </row>
    <row r="26" customFormat="false" ht="13.8" hidden="false" customHeight="false" outlineLevel="0" collapsed="false">
      <c r="A26" s="20" t="n">
        <v>43639</v>
      </c>
      <c r="B26" s="21"/>
      <c r="C26" s="21"/>
      <c r="D26" s="22" t="str">
        <f aca="false">IF(AND(B26&gt;1,B26&gt;1),"",IF(OR(B26&gt;1,C26&gt;1),"",IF(C26&gt;B26,C26-B26,"")))</f>
        <v/>
      </c>
      <c r="E26" s="23" t="str">
        <f aca="false">IF(AND(B26&lt;1000,B26&lt;&gt;""),IF(H26="PROVA",B26+$F$1-(0.104167),B26+$F$1),"")</f>
        <v/>
      </c>
      <c r="F26" s="24" t="str">
        <f aca="false">IF(E26="","",IF(D26="",E26-B26,IF((E26-C26&lt;=0),"",(E26-C26))))</f>
        <v/>
      </c>
      <c r="G26" s="25" t="str">
        <f aca="false">IF(E26="","",IF((E26-C26&gt;=0),"",(C26-E26)))</f>
        <v/>
      </c>
      <c r="H26" s="26"/>
      <c r="I26" s="27"/>
      <c r="J26" s="27"/>
    </row>
    <row r="27" customFormat="false" ht="13.8" hidden="false" customHeight="false" outlineLevel="0" collapsed="false">
      <c r="A27" s="20" t="n">
        <v>43640</v>
      </c>
      <c r="B27" s="21"/>
      <c r="C27" s="21"/>
      <c r="D27" s="22" t="str">
        <f aca="false">IF(AND(B27&gt;1,B27&gt;1),"",IF(OR(B27&gt;1,C27&gt;1),"",IF(C27&gt;B27,C27-B27,"")))</f>
        <v/>
      </c>
      <c r="E27" s="23" t="str">
        <f aca="false">IF(AND(B27&lt;1000,B27&lt;&gt;""),IF(H27="PROVA",B27+$F$1-(0.104167),B27+$F$1),"")</f>
        <v/>
      </c>
      <c r="F27" s="24" t="str">
        <f aca="false">IF(E27="","",IF(D27="",E27-B27,IF((E27-C27&lt;=0),"",(E27-C27))))</f>
        <v/>
      </c>
      <c r="G27" s="25" t="str">
        <f aca="false">IF(E27="","",IF((E27-C27&gt;=0),"",(C27-E27)))</f>
        <v/>
      </c>
      <c r="H27" s="26"/>
      <c r="I27" s="27"/>
      <c r="J27" s="27"/>
    </row>
    <row r="28" customFormat="false" ht="13.8" hidden="false" customHeight="false" outlineLevel="0" collapsed="false">
      <c r="A28" s="20" t="n">
        <v>43641</v>
      </c>
      <c r="B28" s="21"/>
      <c r="C28" s="21"/>
      <c r="D28" s="22" t="str">
        <f aca="false">IF(AND(B28&gt;1,B28&gt;1),"",IF(OR(B28&gt;1,C28&gt;1),"",IF(C28&gt;B28,C28-B28,"")))</f>
        <v/>
      </c>
      <c r="E28" s="23" t="str">
        <f aca="false">IF(AND(B28&lt;1000,B28&lt;&gt;""),IF(H28="PROVA",B28+$F$1-(0.104167),B28+$F$1),"")</f>
        <v/>
      </c>
      <c r="F28" s="24" t="str">
        <f aca="false">IF(E28="","",IF(D28="",E28-B28,IF((E28-C28&lt;=0),"",(E28-C28))))</f>
        <v/>
      </c>
      <c r="G28" s="25" t="str">
        <f aca="false">IF(E28="","",IF((E28-C28&gt;=0),"",(C28-E28)))</f>
        <v/>
      </c>
      <c r="H28" s="26"/>
      <c r="I28" s="27"/>
      <c r="J28" s="27"/>
    </row>
    <row r="29" customFormat="false" ht="13.8" hidden="false" customHeight="false" outlineLevel="0" collapsed="false">
      <c r="A29" s="20" t="n">
        <v>43642</v>
      </c>
      <c r="B29" s="21"/>
      <c r="C29" s="21"/>
      <c r="D29" s="22" t="str">
        <f aca="false">IF(AND(B29&gt;1,B29&gt;1),"",IF(OR(B29&gt;1,C29&gt;1),"",IF(C29&gt;B29,C29-B29,"")))</f>
        <v/>
      </c>
      <c r="E29" s="23" t="str">
        <f aca="false">IF(AND(B29&lt;1000,B29&lt;&gt;""),IF(H29="PROVA",B29+$F$1-(0.104167),B29+$F$1),"")</f>
        <v/>
      </c>
      <c r="F29" s="24" t="str">
        <f aca="false">IF(E29="","",IF(D29="",E29-B29,IF((E29-C29&lt;=0),"",(E29-C29))))</f>
        <v/>
      </c>
      <c r="G29" s="25" t="str">
        <f aca="false">IF(E29="","",IF((E29-C29&gt;=0),"",(C29-E29)))</f>
        <v/>
      </c>
      <c r="H29" s="26"/>
      <c r="I29" s="27"/>
      <c r="J29" s="27"/>
    </row>
    <row r="30" customFormat="false" ht="13.8" hidden="false" customHeight="false" outlineLevel="0" collapsed="false">
      <c r="A30" s="20" t="n">
        <v>43643</v>
      </c>
      <c r="B30" s="21"/>
      <c r="C30" s="21"/>
      <c r="D30" s="22" t="str">
        <f aca="false">IF(AND(B30&gt;1,B30&gt;1),"",IF(OR(B30&gt;1,C30&gt;1),"",IF(C30&gt;B30,C30-B30,"")))</f>
        <v/>
      </c>
      <c r="E30" s="23" t="str">
        <f aca="false">IF(AND(B30&lt;1000,B30&lt;&gt;""),IF(H30="PROVA",B30+$F$1-(0.104167),B30+$F$1),"")</f>
        <v/>
      </c>
      <c r="F30" s="24" t="str">
        <f aca="false">IF(E30="","",IF(D30="",E30-B30,IF((E30-C30&lt;=0),"",(E30-C30))))</f>
        <v/>
      </c>
      <c r="G30" s="25" t="str">
        <f aca="false">IF(E30="","",IF((E30-C30&gt;=0),"",(C30-E30)))</f>
        <v/>
      </c>
      <c r="H30" s="26"/>
      <c r="I30" s="27"/>
      <c r="J30" s="27"/>
    </row>
    <row r="31" customFormat="false" ht="13.8" hidden="false" customHeight="false" outlineLevel="0" collapsed="false">
      <c r="A31" s="20" t="n">
        <v>43644</v>
      </c>
      <c r="B31" s="21"/>
      <c r="C31" s="21"/>
      <c r="D31" s="22" t="str">
        <f aca="false">IF(AND(B31&gt;1,B31&gt;1),"",IF(OR(B31&gt;1,C31&gt;1),"",IF(C31&gt;B31,C31-B31,"")))</f>
        <v/>
      </c>
      <c r="E31" s="23" t="str">
        <f aca="false">IF(AND(B31&lt;1000,B31&lt;&gt;""),IF(H31="PROVA",B31+$F$1-(0.104167),B31+$F$1),"")</f>
        <v/>
      </c>
      <c r="F31" s="24" t="str">
        <f aca="false">IF(E31="","",IF(D31="",E31-B31,IF((E31-C31&lt;=0),"",(E31-C31))))</f>
        <v/>
      </c>
      <c r="G31" s="25" t="str">
        <f aca="false">IF(E31="","",IF((E31-C31&gt;=0),"",(C31-E31)))</f>
        <v/>
      </c>
      <c r="H31" s="26"/>
      <c r="I31" s="27"/>
      <c r="J31" s="27"/>
    </row>
    <row r="32" customFormat="false" ht="13.8" hidden="false" customHeight="false" outlineLevel="0" collapsed="false">
      <c r="A32" s="20" t="n">
        <v>43645</v>
      </c>
      <c r="B32" s="21"/>
      <c r="C32" s="21"/>
      <c r="D32" s="22" t="str">
        <f aca="false">IF(AND(B32&gt;1,B32&gt;1),"",IF(OR(B32&gt;1,C32&gt;1),"",IF(C32&gt;B32,C32-B32,"")))</f>
        <v/>
      </c>
      <c r="E32" s="23" t="str">
        <f aca="false">IF(AND(B32&lt;1000,B32&lt;&gt;""),IF(H32="PROVA",B32+$F$1-(0.104167),B32+$F$1),"")</f>
        <v/>
      </c>
      <c r="F32" s="24" t="str">
        <f aca="false">IF(E32="","",IF(D32="",E32-B32,IF((E32-C32&lt;=0),"",(E32-C32))))</f>
        <v/>
      </c>
      <c r="G32" s="25" t="str">
        <f aca="false">IF(E32="","",IF((E32-C32&gt;=0),"",(C32-E32)))</f>
        <v/>
      </c>
      <c r="H32" s="26"/>
      <c r="I32" s="27"/>
      <c r="J32" s="27"/>
    </row>
    <row r="33" customFormat="false" ht="13.8" hidden="false" customHeight="false" outlineLevel="0" collapsed="false">
      <c r="A33" s="20" t="n">
        <v>43646</v>
      </c>
      <c r="B33" s="21"/>
      <c r="C33" s="21"/>
      <c r="D33" s="22" t="str">
        <f aca="false">IF(AND(B33&gt;1,B33&gt;1),"",IF(OR(B33&gt;1,C33&gt;1),"",IF(C33&gt;B33,C33-B33,"")))</f>
        <v/>
      </c>
      <c r="E33" s="23" t="str">
        <f aca="false">IF(AND(B33&lt;1000,B33&lt;&gt;""),IF(H33="PROVA",B33+$F$1-(0.104167),B33+$F$1),"")</f>
        <v/>
      </c>
      <c r="F33" s="24" t="str">
        <f aca="false">IF(E33="","",IF(D33="",E33-B33,IF((E33-C33&lt;=0),"",(E33-C33))))</f>
        <v/>
      </c>
      <c r="G33" s="25" t="str">
        <f aca="false">IF(E33="","",IF((E33-C33&gt;=0),"",(C33-E33)))</f>
        <v/>
      </c>
      <c r="H33" s="28"/>
      <c r="I33" s="27"/>
      <c r="J33" s="27"/>
    </row>
  </sheetData>
  <mergeCells count="3">
    <mergeCell ref="A1:C1"/>
    <mergeCell ref="F1:G1"/>
    <mergeCell ref="M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7.26"/>
    <col collapsed="false" customWidth="true" hidden="false" outlineLevel="0" max="5" min="5" style="0" width="13.93"/>
    <col collapsed="false" customWidth="true" hidden="false" outlineLevel="0" max="6" min="6" style="0" width="10.18"/>
    <col collapsed="false" customWidth="true" hidden="false" outlineLevel="0" max="7" min="7" style="0" width="9.59"/>
    <col collapsed="false" customWidth="true" hidden="false" outlineLevel="0" max="8" min="8" style="0" width="7.82"/>
    <col collapsed="false" customWidth="true" hidden="false" outlineLevel="0" max="9" min="9" style="0" width="10.84"/>
    <col collapsed="false" customWidth="true" hidden="false" outlineLevel="0" max="10" min="10" style="0" width="9.44"/>
    <col collapsed="false" customWidth="true" hidden="false" outlineLevel="0" max="11" min="11" style="0" width="39.32"/>
    <col collapsed="false" customWidth="true" hidden="false" outlineLevel="0" max="12" min="12" style="0" width="6.16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 t="str">
        <f aca="false">IF((J2&lt;I2),"Devendo:","Compensou!!!")</f>
        <v>Devendo:</v>
      </c>
      <c r="F1" s="3" t="n">
        <f aca="false">IF(E1="Compensou!!!",(J2-I2),IF((E1="Devendo:"),(I2-J2),"Deu erro"))</f>
        <v>0.109722222222219</v>
      </c>
      <c r="G1" s="4" t="n">
        <v>0.208333333333333</v>
      </c>
      <c r="H1" s="4"/>
      <c r="I1" s="29"/>
      <c r="J1" s="6" t="n">
        <v>0.23125</v>
      </c>
      <c r="K1" s="0" t="n">
        <v>0.283</v>
      </c>
      <c r="L1" s="7" t="s">
        <v>1</v>
      </c>
      <c r="N1" s="4"/>
      <c r="O1" s="4"/>
      <c r="P1" s="4"/>
      <c r="Q1" s="4"/>
      <c r="R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10" t="s">
        <v>21</v>
      </c>
      <c r="E2" s="9" t="s">
        <v>5</v>
      </c>
      <c r="F2" s="9" t="s">
        <v>6</v>
      </c>
      <c r="G2" s="9" t="s">
        <v>7</v>
      </c>
      <c r="H2" s="9" t="s">
        <v>8</v>
      </c>
      <c r="I2" s="11" t="n">
        <f aca="false">SUM(I1,G3)</f>
        <v>0.40972222222222</v>
      </c>
      <c r="J2" s="12" t="n">
        <f aca="false">SUM(J1,H3)</f>
        <v>0.300000000000001</v>
      </c>
      <c r="K2" s="0" t="n">
        <v>0.104167</v>
      </c>
      <c r="L2" s="7" t="s">
        <v>9</v>
      </c>
      <c r="N2" s="9"/>
      <c r="O2" s="8"/>
      <c r="P2" s="8"/>
      <c r="R2" s="9"/>
    </row>
    <row r="3" customFormat="false" ht="13.8" hidden="false" customHeight="false" outlineLevel="0" collapsed="false">
      <c r="A3" s="13" t="n">
        <f aca="false">IF(OR((B3=""),(C3="")),"",C3-B3)</f>
        <v>0.189390432098765</v>
      </c>
      <c r="B3" s="14" t="n">
        <f aca="false">IF(SUM(B4:B34)&lt;=0,"",AVERAGE(B4:B34))</f>
        <v>0.465007716049383</v>
      </c>
      <c r="C3" s="13" t="n">
        <f aca="false">IF(SUM(C4:C34)&lt;=0,"",AVERAGE(C4:C34))</f>
        <v>0.654398148148148</v>
      </c>
      <c r="D3" s="13"/>
      <c r="E3" s="13" t="n">
        <f aca="false">IF(SUM(E4:E34)&lt;=0,"",AVERAGE(E4:E34))</f>
        <v>0.189390432098765</v>
      </c>
      <c r="F3" s="13"/>
      <c r="G3" s="15" t="n">
        <f aca="false">SUM(G4:G34)</f>
        <v>0.40972222222222</v>
      </c>
      <c r="H3" s="16" t="n">
        <f aca="false">SUM(H4:H34)</f>
        <v>0.0687500000000011</v>
      </c>
      <c r="I3" s="17" t="s">
        <v>10</v>
      </c>
      <c r="J3" s="9"/>
      <c r="L3" s="7" t="s">
        <v>11</v>
      </c>
      <c r="N3" s="18"/>
      <c r="O3" s="19"/>
      <c r="P3" s="19"/>
      <c r="Q3" s="19"/>
      <c r="R3" s="8"/>
    </row>
    <row r="4" customFormat="false" ht="13.8" hidden="false" customHeight="false" outlineLevel="0" collapsed="false">
      <c r="A4" s="30" t="n">
        <v>43862</v>
      </c>
      <c r="B4" s="21" t="s">
        <v>14</v>
      </c>
      <c r="C4" s="21"/>
      <c r="D4" s="21"/>
      <c r="E4" s="22" t="str">
        <f aca="false">IF(AND(B4&gt;1,B4&gt;1),"",IF(OR(B4&gt;1,C4&gt;1),"",IF(C4&gt;B4,C4-B4,"")))</f>
        <v/>
      </c>
      <c r="F4" s="23" t="str">
        <f aca="false">IF(AND(B4&lt;1000,B4&lt;&gt;""),IF(OR(I4="PROVA",I4="ATESTADO"),B4+$G$1-(0.104167),B4+$G$1),"")</f>
        <v/>
      </c>
      <c r="G4" s="24" t="str">
        <f aca="false">IF(F4="","",IF(E4="",((F4-B4)+D4),IF((F4-C4&lt;=0),"",(F4-C4)+D4)))</f>
        <v/>
      </c>
      <c r="H4" s="25" t="str">
        <f aca="false">IF(F4="","",IF(((F4-C4)+D4&gt;=0),"",(C4-F4)))</f>
        <v/>
      </c>
      <c r="I4" s="26"/>
      <c r="J4" s="27"/>
      <c r="K4" s="46"/>
      <c r="L4" s="7" t="s">
        <v>12</v>
      </c>
      <c r="N4" s="18"/>
      <c r="O4" s="19"/>
      <c r="P4" s="19"/>
      <c r="Q4" s="19"/>
      <c r="R4" s="8"/>
    </row>
    <row r="5" customFormat="false" ht="13.8" hidden="false" customHeight="false" outlineLevel="0" collapsed="false">
      <c r="A5" s="30" t="n">
        <v>43863</v>
      </c>
      <c r="B5" s="21" t="s">
        <v>15</v>
      </c>
      <c r="C5" s="21"/>
      <c r="D5" s="21"/>
      <c r="E5" s="22" t="str">
        <f aca="false">IF(AND(B5&gt;1,B5&gt;1),"",IF(OR(B5&gt;1,C5&gt;1),"",IF(C5&gt;B5,C5-B5,"")))</f>
        <v/>
      </c>
      <c r="F5" s="23" t="str">
        <f aca="false">IF(AND(B5&lt;1000,B5&lt;&gt;""),IF(OR(I5="PROVA",I5="ATESTADO"),B5+$G$1-(0.104167),B5+$G$1),"")</f>
        <v/>
      </c>
      <c r="G5" s="24" t="str">
        <f aca="false">IF(F5="","",IF(E5="",F5-B5,IF((F5-C5&lt;=0),"",(F5-C5)+D5)))</f>
        <v/>
      </c>
      <c r="H5" s="32" t="str">
        <f aca="false">IF(F5="","",IF((F5-C5&gt;=0),"",(C5-F5)-D5))</f>
        <v/>
      </c>
      <c r="I5" s="26"/>
      <c r="J5" s="27"/>
      <c r="K5" s="46"/>
      <c r="L5" s="7" t="s">
        <v>13</v>
      </c>
      <c r="N5" s="18"/>
      <c r="O5" s="19"/>
      <c r="P5" s="19"/>
      <c r="Q5" s="19"/>
      <c r="R5" s="8"/>
    </row>
    <row r="6" customFormat="false" ht="13.8" hidden="false" customHeight="false" outlineLevel="0" collapsed="false">
      <c r="A6" s="30" t="n">
        <v>43864</v>
      </c>
      <c r="B6" s="41" t="n">
        <v>0.5</v>
      </c>
      <c r="C6" s="21" t="n">
        <v>0.680555555555556</v>
      </c>
      <c r="D6" s="21"/>
      <c r="E6" s="22" t="n">
        <f aca="false">IF(AND(B6&gt;1,B6&gt;1),"",IF(OR(B6&gt;1,C6&gt;1),"",IF(C6&gt;B6,C6-B6,"")))</f>
        <v>0.180555555555556</v>
      </c>
      <c r="F6" s="23" t="n">
        <f aca="false">IF(AND(B6&lt;1000,B6&lt;&gt;""),IF(OR(I6="PROVA",I6="ATESTADO"),B6+$G$1-(0.104167),B6+$G$1),"")</f>
        <v>0.708333333333333</v>
      </c>
      <c r="G6" s="24" t="n">
        <f aca="false">IF(F6="","",IF(E6="",F6-B6,IF((F6-C6&lt;=0),"",(F6-C6)+D6)))</f>
        <v>0.027777777777777</v>
      </c>
      <c r="H6" s="32" t="str">
        <f aca="false">IF(F6="","",IF((F6-C6&gt;=0),"",(C6-F6)-D6))</f>
        <v/>
      </c>
      <c r="I6" s="26"/>
      <c r="J6" s="27" t="n">
        <v>0.471527777777778</v>
      </c>
      <c r="K6" s="27"/>
      <c r="L6" s="7" t="s">
        <v>12</v>
      </c>
      <c r="Q6" s="19"/>
      <c r="R6" s="8"/>
    </row>
    <row r="7" customFormat="false" ht="13.8" hidden="false" customHeight="false" outlineLevel="0" collapsed="false">
      <c r="A7" s="30" t="n">
        <v>43865</v>
      </c>
      <c r="B7" s="41" t="n">
        <v>0.486111111111111</v>
      </c>
      <c r="C7" s="21" t="n">
        <v>0.639583333333333</v>
      </c>
      <c r="D7" s="21"/>
      <c r="E7" s="22" t="n">
        <f aca="false">IF(AND(B7&gt;1,B7&gt;1),"",IF(OR(B7&gt;1,C7&gt;1),"",IF(C7&gt;B7,C7-B7,"")))</f>
        <v>0.153472222222222</v>
      </c>
      <c r="F7" s="23" t="n">
        <f aca="false">IF(AND(B7&lt;1000,B7&lt;&gt;""),IF(OR(I7="PROVA",I7="ATESTADO"),B7+$G$1-(0.104167),B7+$G$1),"")</f>
        <v>0.694444444444444</v>
      </c>
      <c r="G7" s="24" t="n">
        <f aca="false">IF(F7="","",IF(E7="",F7-B7,IF((F7-C7&lt;=0),"",(F7-C7)+D7)))</f>
        <v>0.054861111111111</v>
      </c>
      <c r="H7" s="32" t="str">
        <f aca="false">IF(F7="","",IF((F7-C7&gt;=0),"",(C7-F7)-D7))</f>
        <v/>
      </c>
      <c r="I7" s="26"/>
      <c r="J7" s="27" t="n">
        <v>0.430555555555556</v>
      </c>
      <c r="K7" s="27"/>
      <c r="Q7" s="19"/>
      <c r="R7" s="8"/>
    </row>
    <row r="8" customFormat="false" ht="13.8" hidden="false" customHeight="false" outlineLevel="0" collapsed="false">
      <c r="A8" s="30" t="n">
        <v>43866</v>
      </c>
      <c r="B8" s="41" t="n">
        <v>0.458333333333333</v>
      </c>
      <c r="C8" s="21" t="n">
        <v>0.631944444444444</v>
      </c>
      <c r="D8" s="21"/>
      <c r="E8" s="22" t="n">
        <f aca="false">IF(AND(B8&gt;1,B8&gt;1),"",IF(OR(B8&gt;1,C8&gt;1),"",IF(C8&gt;B8,C8-B8,"")))</f>
        <v>0.173611111111111</v>
      </c>
      <c r="F8" s="23" t="n">
        <f aca="false">IF(AND(B8&lt;1000,B8&lt;&gt;""),IF(OR(I8="PROVA",I8="ATESTADO"),B8+$G$1-(0.104167),B8+$G$1),"")</f>
        <v>0.666666666666666</v>
      </c>
      <c r="G8" s="24" t="n">
        <f aca="false">IF(F8="","",IF(E8="",F8-B8,IF((F8-C8&lt;=0),"",(F8-C8)+D8)))</f>
        <v>0.034722222222222</v>
      </c>
      <c r="H8" s="32" t="str">
        <f aca="false">IF(F8="","",IF((F8-C8&gt;=0),"",(C8-F8)-D8))</f>
        <v/>
      </c>
      <c r="I8" s="26"/>
      <c r="J8" s="27" t="n">
        <v>0.420833333333333</v>
      </c>
      <c r="K8" s="27"/>
      <c r="L8" s="0" t="str">
        <f aca="false">IF(CONCATENATE(L1,L2,L3,L4,L5,L6)="Girafa"," Certo","Errado")</f>
        <v>Certo</v>
      </c>
      <c r="Q8" s="19"/>
      <c r="R8" s="8"/>
    </row>
    <row r="9" customFormat="false" ht="13.8" hidden="false" customHeight="false" outlineLevel="0" collapsed="false">
      <c r="A9" s="30" t="n">
        <v>43867</v>
      </c>
      <c r="B9" s="21" t="n">
        <v>0.39375</v>
      </c>
      <c r="C9" s="21" t="n">
        <v>0.603472222222222</v>
      </c>
      <c r="D9" s="21"/>
      <c r="E9" s="22" t="n">
        <f aca="false">IF(AND(B9&gt;1,B9&gt;1),"",IF(OR(B9&gt;1,C9&gt;1),"",IF(C9&gt;B9,C9-B9,"")))</f>
        <v>0.209722222222222</v>
      </c>
      <c r="F9" s="23" t="n">
        <f aca="false">IF(AND(B9&lt;1000,B9&lt;&gt;""),IF(OR(I9="PROVA",I9="ATESTADO"),B9+$G$1-(0.104167),B9+$G$1),"")</f>
        <v>0.602083333333333</v>
      </c>
      <c r="G9" s="24" t="str">
        <f aca="false">IF(F9="","",IF(E9="",F9-B9,IF((F9-C9&lt;=0),"",(F9-C9)+D9)))</f>
        <v/>
      </c>
      <c r="H9" s="32" t="n">
        <f aca="false">IF(F9="","",IF((F9-C9&gt;=0),"",(C9-F9)-D9))</f>
        <v>0.001388888888889</v>
      </c>
      <c r="I9" s="26"/>
      <c r="J9" s="27"/>
      <c r="K9" s="27"/>
      <c r="Q9" s="19"/>
      <c r="R9" s="8"/>
    </row>
    <row r="10" customFormat="false" ht="13.8" hidden="false" customHeight="false" outlineLevel="0" collapsed="false">
      <c r="A10" s="30" t="n">
        <v>43868</v>
      </c>
      <c r="B10" s="41" t="n">
        <v>0.447916666666667</v>
      </c>
      <c r="C10" s="21" t="n">
        <v>0.631944444444444</v>
      </c>
      <c r="D10" s="21"/>
      <c r="E10" s="22" t="n">
        <f aca="false">IF(AND(B10&gt;1,B10&gt;1),"",IF(OR(B10&gt;1,C10&gt;1),"",IF(C10&gt;B10,C10-B10,"")))</f>
        <v>0.184027777777777</v>
      </c>
      <c r="F10" s="23" t="n">
        <f aca="false">IF(AND(B10&lt;1000,B10&lt;&gt;""),IF(OR(I10="PROVA",I10="ATESTADO"),B10+$G$1-(0.104167),B10+$G$1),"")</f>
        <v>0.65625</v>
      </c>
      <c r="G10" s="24" t="n">
        <f aca="false">IF(F10="","",IF(E10="",F10-B10,IF((F10-C10&lt;=0),"",(F10-C10)+D10)))</f>
        <v>0.0243055555555559</v>
      </c>
      <c r="H10" s="32" t="str">
        <f aca="false">IF(F10="","",IF((F10-C10&gt;=0),"",(C10-F10)-D10))</f>
        <v/>
      </c>
      <c r="I10" s="26"/>
      <c r="J10" s="27" t="n">
        <v>0.423611111111111</v>
      </c>
      <c r="K10" s="27"/>
      <c r="Q10" s="19"/>
      <c r="R10" s="8"/>
    </row>
    <row r="11" customFormat="false" ht="13.8" hidden="false" customHeight="false" outlineLevel="0" collapsed="false">
      <c r="A11" s="30" t="n">
        <v>43869</v>
      </c>
      <c r="B11" s="21" t="s">
        <v>14</v>
      </c>
      <c r="C11" s="21"/>
      <c r="D11" s="21"/>
      <c r="E11" s="22" t="str">
        <f aca="false">IF(AND(B11&gt;1,B11&gt;1),"",IF(OR(B11&gt;1,C11&gt;1),"",IF(C11&gt;B11,C11-B11,"")))</f>
        <v/>
      </c>
      <c r="F11" s="23" t="str">
        <f aca="false">IF(AND(B11&lt;1000,B11&lt;&gt;""),IF(OR(I11="PROVA",I11="ATESTADO"),B11+$G$1-(0.104167),B11+$G$1),"")</f>
        <v/>
      </c>
      <c r="G11" s="24" t="str">
        <f aca="false">IF(F11="","",IF(E11="",F11-B11,IF((F11-C11&lt;=0),"",(F11-C11)+D11)))</f>
        <v/>
      </c>
      <c r="H11" s="32" t="str">
        <f aca="false">IF(F11="","",IF((F11-C11&gt;=0),"",(C11-F11)-D11))</f>
        <v/>
      </c>
      <c r="I11" s="26"/>
      <c r="J11" s="27"/>
      <c r="K11" s="27"/>
      <c r="Q11" s="19"/>
      <c r="R11" s="8"/>
    </row>
    <row r="12" customFormat="false" ht="13.8" hidden="false" customHeight="false" outlineLevel="0" collapsed="false">
      <c r="A12" s="30" t="n">
        <v>43870</v>
      </c>
      <c r="B12" s="21" t="s">
        <v>15</v>
      </c>
      <c r="C12" s="21"/>
      <c r="D12" s="21"/>
      <c r="E12" s="22" t="str">
        <f aca="false">IF(AND(B12&gt;1,B12&gt;1),"",IF(OR(B12&gt;1,C12&gt;1),"",IF(C12&gt;B12,C12-B12,"")))</f>
        <v/>
      </c>
      <c r="F12" s="23" t="str">
        <f aca="false">IF(AND(B12&lt;1000,B12&lt;&gt;""),IF(OR(I12="PROVA",I12="ATESTADO"),B12+$G$1-(0.104167),B12+$G$1),"")</f>
        <v/>
      </c>
      <c r="G12" s="24" t="str">
        <f aca="false">IF(F12="","",IF(E12="",F12-B12,IF((F12-C12&lt;=0),"",(F12-C12)+D12)))</f>
        <v/>
      </c>
      <c r="H12" s="32" t="str">
        <f aca="false">IF(F12="","",IF((F12-C12&gt;=0),"",(C12-F12)-D12))</f>
        <v/>
      </c>
      <c r="I12" s="26"/>
      <c r="J12" s="27"/>
      <c r="K12" s="27"/>
      <c r="Q12" s="19"/>
      <c r="R12" s="8"/>
    </row>
    <row r="13" customFormat="false" ht="13.8" hidden="false" customHeight="false" outlineLevel="0" collapsed="false">
      <c r="A13" s="30" t="n">
        <v>43871</v>
      </c>
      <c r="B13" s="21" t="n">
        <v>0.489583333333333</v>
      </c>
      <c r="C13" s="41" t="n">
        <v>0.604166666666667</v>
      </c>
      <c r="D13" s="21"/>
      <c r="E13" s="22" t="n">
        <f aca="false">IF(AND(B13&gt;1,B13&gt;1),"",IF(OR(B13&gt;1,C13&gt;1),"",IF(C13&gt;B13,C13-B13,"")))</f>
        <v>0.114583333333334</v>
      </c>
      <c r="F13" s="23" t="n">
        <f aca="false">IF(AND(B13&lt;1000,B13&lt;&gt;""),IF(OR(I13="PROVA",I13="ATESTADO"),B13+$G$1-(0.104167),B13+$G$1),"")</f>
        <v>0.697916666666666</v>
      </c>
      <c r="G13" s="24" t="n">
        <f aca="false">IF(F13="","",IF(E13="",F13-B13,IF((F13-C13&lt;=0),"",(F13-C13)+D13)))</f>
        <v>0.093749999999999</v>
      </c>
      <c r="H13" s="32" t="str">
        <f aca="false">IF(F13="","",IF((F13-C13&gt;=0),"",(C13-F13)-D13))</f>
        <v/>
      </c>
      <c r="I13" s="26"/>
      <c r="J13" s="27" t="n">
        <v>0.703472222222222</v>
      </c>
      <c r="K13" s="27"/>
    </row>
    <row r="14" customFormat="false" ht="13.8" hidden="false" customHeight="false" outlineLevel="0" collapsed="false">
      <c r="A14" s="30" t="n">
        <v>43872</v>
      </c>
      <c r="B14" s="41" t="n">
        <v>0.489583333333333</v>
      </c>
      <c r="C14" s="21" t="n">
        <v>0.650694444444444</v>
      </c>
      <c r="D14" s="21"/>
      <c r="E14" s="22" t="n">
        <f aca="false">IF(AND(B14&gt;1,B14&gt;1),"",IF(OR(B14&gt;1,C14&gt;1),"",IF(C14&gt;B14,C14-B14,"")))</f>
        <v>0.161111111111111</v>
      </c>
      <c r="F14" s="23" t="n">
        <f aca="false">IF(AND(B14&lt;1000,B14&lt;&gt;""),IF(OR(I14="PROVA",I14="ATESTADO"),B14+$G$1-(0.104167),B14+$G$1),"")</f>
        <v>0.697916666666666</v>
      </c>
      <c r="G14" s="24" t="n">
        <f aca="false">IF(F14="","",IF(E14="",F14-B14,IF((F14-C14&lt;=0),"",(F14-C14)+D14)))</f>
        <v>0.0472222222222221</v>
      </c>
      <c r="H14" s="32" t="str">
        <f aca="false">IF(F14="","",IF((F14-C14&gt;=0),"",(C14-F14)-D14))</f>
        <v/>
      </c>
      <c r="I14" s="26"/>
      <c r="J14" s="27" t="n">
        <v>0.438194444444444</v>
      </c>
      <c r="K14" s="27"/>
    </row>
    <row r="15" customFormat="false" ht="13.8" hidden="false" customHeight="false" outlineLevel="0" collapsed="false">
      <c r="A15" s="30" t="n">
        <v>43873</v>
      </c>
      <c r="B15" s="21" t="n">
        <v>0.435416666666667</v>
      </c>
      <c r="C15" s="41" t="n">
        <v>0.690277777777778</v>
      </c>
      <c r="D15" s="21"/>
      <c r="E15" s="22" t="n">
        <f aca="false">IF(AND(B15&gt;1,B15&gt;1),"",IF(OR(B15&gt;1,C15&gt;1),"",IF(C15&gt;B15,C15-B15,"")))</f>
        <v>0.254861111111111</v>
      </c>
      <c r="F15" s="23" t="n">
        <f aca="false">IF(AND(B15&lt;1000,B15&lt;&gt;""),IF(OR(I15="PROVA",I15="ATESTADO"),B15+$G$1-(0.104167),B15+$G$1),"")</f>
        <v>0.64375</v>
      </c>
      <c r="G15" s="24" t="str">
        <f aca="false">IF(F15="","",IF(E15="",F15-B15,IF((F15-C15&lt;=0),"",(F15-C15)+D15)))</f>
        <v/>
      </c>
      <c r="H15" s="32" t="n">
        <f aca="false">IF(F15="","",IF((F15-C15&gt;=0),"",(C15-F15)-D15))</f>
        <v>0.0465277777777781</v>
      </c>
      <c r="I15" s="26"/>
      <c r="J15" s="27" t="n">
        <v>0.65</v>
      </c>
      <c r="K15" s="27" t="s">
        <v>47</v>
      </c>
    </row>
    <row r="16" customFormat="false" ht="13.8" hidden="false" customHeight="false" outlineLevel="0" collapsed="false">
      <c r="A16" s="30" t="n">
        <v>43874</v>
      </c>
      <c r="B16" s="21" t="n">
        <v>0.448611111111111</v>
      </c>
      <c r="C16" s="21" t="n">
        <v>0.653472222222222</v>
      </c>
      <c r="D16" s="21"/>
      <c r="E16" s="22" t="n">
        <f aca="false">IF(AND(B16&gt;1,B16&gt;1),"",IF(OR(B16&gt;1,C16&gt;1),"",IF(C16&gt;B16,C16-B16,"")))</f>
        <v>0.204861111111111</v>
      </c>
      <c r="F16" s="23" t="n">
        <f aca="false">IF(AND(B16&lt;1000,B16&lt;&gt;""),IF(OR(I16="PROVA",I16="ATESTADO"),B16+$G$1-(0.104167),B16+$G$1),"")</f>
        <v>0.656944444444444</v>
      </c>
      <c r="G16" s="24" t="n">
        <f aca="false">IF(F16="","",IF(E16="",F16-B16,IF((F16-C16&lt;=0),"",(F16-C16)+D16)))</f>
        <v>0.00347222222222199</v>
      </c>
      <c r="H16" s="32" t="str">
        <f aca="false">IF(F16="","",IF((F16-C16&gt;=0),"",(C16-F16)-D16))</f>
        <v/>
      </c>
      <c r="I16" s="26"/>
      <c r="J16" s="27"/>
      <c r="K16" s="27"/>
    </row>
    <row r="17" customFormat="false" ht="13.8" hidden="false" customHeight="false" outlineLevel="0" collapsed="false">
      <c r="A17" s="30" t="n">
        <v>43875</v>
      </c>
      <c r="B17" s="21" t="n">
        <v>0.409722222222222</v>
      </c>
      <c r="C17" s="21" t="n">
        <v>0.619444444444444</v>
      </c>
      <c r="D17" s="21"/>
      <c r="E17" s="22" t="n">
        <f aca="false">IF(AND(B17&gt;1,B17&gt;1),"",IF(OR(B17&gt;1,C17&gt;1),"",IF(C17&gt;B17,C17-B17,"")))</f>
        <v>0.209722222222222</v>
      </c>
      <c r="F17" s="23" t="n">
        <f aca="false">IF(AND(B17&lt;1000,B17&lt;&gt;""),IF(OR(I17="PROVA",I17="ATESTADO"),B17+$G$1-(0.104167),B17+$G$1),"")</f>
        <v>0.618055555555555</v>
      </c>
      <c r="G17" s="24" t="str">
        <f aca="false">IF(F17="","",IF(E17="",F17-B17,IF((F17-C17&lt;=0),"",(F17-C17)+D17)))</f>
        <v/>
      </c>
      <c r="H17" s="32" t="n">
        <f aca="false">IF(F17="","",IF((F17-C17&gt;=0),"",(C17-F17)-D17))</f>
        <v>0.001388888888889</v>
      </c>
      <c r="I17" s="26"/>
      <c r="J17" s="27"/>
      <c r="K17" s="27"/>
    </row>
    <row r="18" customFormat="false" ht="13.8" hidden="false" customHeight="false" outlineLevel="0" collapsed="false">
      <c r="A18" s="30" t="n">
        <v>43876</v>
      </c>
      <c r="B18" s="21" t="s">
        <v>14</v>
      </c>
      <c r="C18" s="21"/>
      <c r="D18" s="21"/>
      <c r="E18" s="22" t="str">
        <f aca="false">IF(AND(B18&gt;1,B18&gt;1),"",IF(OR(B18&gt;1,C18&gt;1),"",IF(C18&gt;B18,C18-B18,"")))</f>
        <v/>
      </c>
      <c r="F18" s="23" t="str">
        <f aca="false">IF(AND(B18&lt;1000,B18&lt;&gt;""),IF(OR(I18="PROVA",I18="ATESTADO"),B18+$G$1-(0.104167),B18+$G$1),"")</f>
        <v/>
      </c>
      <c r="G18" s="24" t="str">
        <f aca="false">IF(F18="","",IF(E18="",F18-B18,IF((F18-C18&lt;=0),"",(F18-C18)+D18)))</f>
        <v/>
      </c>
      <c r="H18" s="32" t="str">
        <f aca="false">IF(F18="","",IF((F18-C18&gt;=0),"",(C18-F18)-D18))</f>
        <v/>
      </c>
      <c r="I18" s="26"/>
      <c r="J18" s="27"/>
      <c r="K18" s="27"/>
    </row>
    <row r="19" customFormat="false" ht="13.8" hidden="false" customHeight="false" outlineLevel="0" collapsed="false">
      <c r="A19" s="30" t="n">
        <v>43877</v>
      </c>
      <c r="B19" s="21" t="s">
        <v>15</v>
      </c>
      <c r="C19" s="21"/>
      <c r="D19" s="21"/>
      <c r="E19" s="22" t="str">
        <f aca="false">IF(AND(B19&gt;1,B19&gt;1),"",IF(OR(B19&gt;1,C19&gt;1),"",IF(C19&gt;B19,C19-B19,"")))</f>
        <v/>
      </c>
      <c r="F19" s="23" t="str">
        <f aca="false">IF(AND(B19&lt;1000,B19&lt;&gt;""),IF(OR(I19="PROVA",I19="ATESTADO"),B19+$G$1-(0.104167),B19+$G$1),"")</f>
        <v/>
      </c>
      <c r="G19" s="24" t="str">
        <f aca="false">IF(F19="","",IF(E19="",F19-B19,IF((F19-C19&lt;=0),"",(F19-C19)+D19)))</f>
        <v/>
      </c>
      <c r="H19" s="32" t="str">
        <f aca="false">IF(F19="","",IF((F19-C19&gt;=0),"",(C19-F19)-D19))</f>
        <v/>
      </c>
      <c r="I19" s="26"/>
      <c r="J19" s="27"/>
      <c r="K19" s="27"/>
    </row>
    <row r="20" customFormat="false" ht="13.8" hidden="false" customHeight="false" outlineLevel="0" collapsed="false">
      <c r="A20" s="30" t="n">
        <v>43878</v>
      </c>
      <c r="B20" s="21" t="n">
        <v>0.486805555555556</v>
      </c>
      <c r="C20" s="41" t="n">
        <v>0.646527777777778</v>
      </c>
      <c r="D20" s="21"/>
      <c r="E20" s="22" t="n">
        <f aca="false">IF(AND(B20&gt;1,B20&gt;1),"",IF(OR(B20&gt;1,C20&gt;1),"",IF(C20&gt;B20,C20-B20,"")))</f>
        <v>0.159722222222222</v>
      </c>
      <c r="F20" s="23" t="n">
        <f aca="false">IF(AND(B20&lt;1000,B20&lt;&gt;""),IF(OR(I20="PROVA",I20="ATESTADO"),B20+$G$1-(0.104167),B20+$G$1),"")</f>
        <v>0.695138888888889</v>
      </c>
      <c r="G20" s="24" t="n">
        <f aca="false">IF(F20="","",IF(E20="",F20-B20,IF((F20-C20&lt;=0),"",(F20-C20)+D20)))</f>
        <v>0.048611111111111</v>
      </c>
      <c r="H20" s="32" t="str">
        <f aca="false">IF(F20="","",IF((F20-C20&gt;=0),"",(C20-F20)-D20))</f>
        <v/>
      </c>
      <c r="I20" s="26"/>
      <c r="J20" s="27" t="n">
        <v>0.701388888888889</v>
      </c>
      <c r="K20" s="27"/>
    </row>
    <row r="21" customFormat="false" ht="13.8" hidden="false" customHeight="false" outlineLevel="0" collapsed="false">
      <c r="A21" s="30" t="n">
        <v>43879</v>
      </c>
      <c r="B21" s="21" t="n">
        <v>0.499305555555556</v>
      </c>
      <c r="C21" s="21" t="n">
        <v>0.709722222222222</v>
      </c>
      <c r="D21" s="21"/>
      <c r="E21" s="22" t="n">
        <f aca="false">IF(AND(B21&gt;1,B21&gt;1),"",IF(OR(B21&gt;1,C21&gt;1),"",IF(C21&gt;B21,C21-B21,"")))</f>
        <v>0.210416666666666</v>
      </c>
      <c r="F21" s="23" t="n">
        <f aca="false">IF(AND(B21&lt;1000,B21&lt;&gt;""),IF(OR(I21="PROVA",I21="ATESTADO"),B21+$G$1-(0.104167),B21+$G$1),"")</f>
        <v>0.707638888888889</v>
      </c>
      <c r="G21" s="24" t="str">
        <f aca="false">IF(F21="","",IF(E21="",F21-B21,IF((F21-C21&lt;=0),"",(F21-C21)+D21)))</f>
        <v/>
      </c>
      <c r="H21" s="32" t="n">
        <f aca="false">IF(F21="","",IF((F21-C21&gt;=0),"",(C21-F21)-D21))</f>
        <v>0.00208333333333299</v>
      </c>
      <c r="I21" s="26"/>
      <c r="J21" s="27"/>
      <c r="K21" s="27"/>
    </row>
    <row r="22" customFormat="false" ht="13.8" hidden="false" customHeight="false" outlineLevel="0" collapsed="false">
      <c r="A22" s="30" t="n">
        <v>43880</v>
      </c>
      <c r="B22" s="21" t="n">
        <v>0.447222222222222</v>
      </c>
      <c r="C22" s="21" t="n">
        <v>0.655555555555556</v>
      </c>
      <c r="D22" s="21"/>
      <c r="E22" s="22" t="n">
        <f aca="false">IF(AND(B22&gt;1,B22&gt;1),"",IF(OR(B22&gt;1,C22&gt;1),"",IF(C22&gt;B22,C22-B22,"")))</f>
        <v>0.208333333333334</v>
      </c>
      <c r="F22" s="23" t="n">
        <f aca="false">IF(AND(B22&lt;1000,B22&lt;&gt;""),IF(OR(I22="PROVA",I22="ATESTADO"),B22+$G$1-(0.104167),B22+$G$1),"")</f>
        <v>0.655555555555555</v>
      </c>
      <c r="G22" s="24" t="str">
        <f aca="false">IF(F22="","",IF(E22="",F22-B22,IF((F22-C22&lt;=0),"",(F22-C22)+D22)))</f>
        <v/>
      </c>
      <c r="H22" s="32" t="str">
        <f aca="false">IF(F22="","",IF((F22-C22&gt;=0),"",(C22-F22)-D22))</f>
        <v/>
      </c>
      <c r="I22" s="26"/>
      <c r="J22" s="27"/>
      <c r="K22" s="27"/>
    </row>
    <row r="23" customFormat="false" ht="13.8" hidden="false" customHeight="false" outlineLevel="0" collapsed="false">
      <c r="A23" s="30" t="n">
        <v>43881</v>
      </c>
      <c r="B23" s="21" t="n">
        <v>0.461805555555556</v>
      </c>
      <c r="C23" s="21" t="n">
        <v>0.674305555555556</v>
      </c>
      <c r="D23" s="21"/>
      <c r="E23" s="22" t="n">
        <f aca="false">IF(AND(B23&gt;1,B23&gt;1),"",IF(OR(B23&gt;1,C23&gt;1),"",IF(C23&gt;B23,C23-B23,"")))</f>
        <v>0.2125</v>
      </c>
      <c r="F23" s="23" t="n">
        <f aca="false">IF(AND(B23&lt;1000,B23&lt;&gt;""),IF(OR(I23="PROVA",I23="ATESTADO"),B23+$G$1-(0.104167),B23+$G$1),"")</f>
        <v>0.670138888888889</v>
      </c>
      <c r="G23" s="24" t="str">
        <f aca="false">IF(F23="","",IF(E23="",F23-B23,IF((F23-C23&lt;=0),"",(F23-C23)+D23)))</f>
        <v/>
      </c>
      <c r="H23" s="32" t="n">
        <f aca="false">IF(F23="","",IF((F23-C23&gt;=0),"",(C23-F23)-D23))</f>
        <v>0.00416666666666699</v>
      </c>
      <c r="I23" s="26"/>
      <c r="J23" s="27"/>
      <c r="K23" s="27"/>
    </row>
    <row r="24" customFormat="false" ht="13.8" hidden="false" customHeight="false" outlineLevel="0" collapsed="false">
      <c r="A24" s="30" t="n">
        <v>43882</v>
      </c>
      <c r="B24" s="21" t="n">
        <v>0.419444444444444</v>
      </c>
      <c r="C24" s="21" t="n">
        <v>0.633333333333333</v>
      </c>
      <c r="D24" s="21"/>
      <c r="E24" s="22" t="n">
        <f aca="false">IF(AND(B24&gt;1,B24&gt;1),"",IF(OR(B24&gt;1,C24&gt;1),"",IF(C24&gt;B24,C24-B24,"")))</f>
        <v>0.213888888888889</v>
      </c>
      <c r="F24" s="23" t="n">
        <f aca="false">IF(AND(B24&lt;1000,B24&lt;&gt;""),IF(OR(I24="PROVA",I24="ATESTADO"),B24+$G$1-(0.104167),B24+$G$1),"")</f>
        <v>0.627777777777777</v>
      </c>
      <c r="G24" s="24" t="str">
        <f aca="false">IF(F24="","",IF(E24="",F24-B24,IF((F24-C24&lt;=0),"",(F24-C24)+D24)))</f>
        <v/>
      </c>
      <c r="H24" s="32" t="n">
        <f aca="false">IF(F24="","",IF((F24-C24&gt;=0),"",(C24-F24)-D24))</f>
        <v>0.00555555555555609</v>
      </c>
      <c r="I24" s="26"/>
      <c r="J24" s="27" t="n">
        <v>0.633333333333333</v>
      </c>
      <c r="K24" s="27" t="s">
        <v>47</v>
      </c>
    </row>
    <row r="25" customFormat="false" ht="13.8" hidden="false" customHeight="false" outlineLevel="0" collapsed="false">
      <c r="A25" s="30" t="n">
        <v>43883</v>
      </c>
      <c r="B25" s="21" t="s">
        <v>14</v>
      </c>
      <c r="C25" s="21"/>
      <c r="D25" s="21"/>
      <c r="E25" s="22" t="str">
        <f aca="false">IF(AND(B25&gt;1,B25&gt;1),"",IF(OR(B25&gt;1,C25&gt;1),"",IF(C25&gt;B25,C25-B25,"")))</f>
        <v/>
      </c>
      <c r="F25" s="23" t="str">
        <f aca="false">IF(AND(B25&lt;1000,B25&lt;&gt;""),IF(OR(I25="PROVA",I25="ATESTADO"),B25+$G$1-(0.104167),B25+$G$1),"")</f>
        <v/>
      </c>
      <c r="G25" s="24" t="str">
        <f aca="false">IF(F25="","",IF(E25="",F25-B25,IF((F25-C25&lt;=0),"",(F25-C25)+D25)))</f>
        <v/>
      </c>
      <c r="H25" s="32" t="str">
        <f aca="false">IF(F25="","",IF((F25-C25&gt;=0),"",(C25-F25)-D25))</f>
        <v/>
      </c>
      <c r="I25" s="26"/>
      <c r="J25" s="27"/>
      <c r="K25" s="27"/>
    </row>
    <row r="26" customFormat="false" ht="13.8" hidden="false" customHeight="false" outlineLevel="0" collapsed="false">
      <c r="A26" s="30" t="n">
        <v>43884</v>
      </c>
      <c r="B26" s="21" t="s">
        <v>15</v>
      </c>
      <c r="C26" s="21"/>
      <c r="D26" s="21"/>
      <c r="E26" s="22" t="str">
        <f aca="false">IF(AND(B26&gt;1,B26&gt;1),"",IF(OR(B26&gt;1,C26&gt;1),"",IF(C26&gt;B26,C26-B26,"")))</f>
        <v/>
      </c>
      <c r="F26" s="23" t="str">
        <f aca="false">IF(AND(B26&lt;1000,B26&lt;&gt;""),IF(OR(I26="PROVA",I26="ATESTADO"),B26+$G$1-(0.104167),B26+$G$1),"")</f>
        <v/>
      </c>
      <c r="G26" s="24" t="str">
        <f aca="false">IF(F26="","",IF(E26="",F26-B26,IF((F26-C26&lt;=0),"",(F26-C26)+D26)))</f>
        <v/>
      </c>
      <c r="H26" s="32" t="str">
        <f aca="false">IF(F26="","",IF((F26-C26&gt;=0),"",(C26-F26)-D26))</f>
        <v/>
      </c>
      <c r="I26" s="26"/>
      <c r="J26" s="27"/>
      <c r="K26" s="27"/>
    </row>
    <row r="27" customFormat="false" ht="13.8" hidden="false" customHeight="false" outlineLevel="0" collapsed="false">
      <c r="A27" s="30" t="n">
        <v>43885</v>
      </c>
      <c r="B27" s="21" t="s">
        <v>48</v>
      </c>
      <c r="C27" s="21"/>
      <c r="D27" s="21"/>
      <c r="E27" s="22" t="str">
        <f aca="false">IF(AND(B27&gt;1,B27&gt;1),"",IF(OR(B27&gt;1,C27&gt;1),"",IF(C27&gt;B27,C27-B27,"")))</f>
        <v/>
      </c>
      <c r="F27" s="23" t="str">
        <f aca="false">IF(AND(B27&lt;1000,B27&lt;&gt;""),IF(OR(I27="PROVA",I27="ATESTADO"),B27+$G$1-(0.104167),B27+$G$1),"")</f>
        <v/>
      </c>
      <c r="G27" s="24" t="str">
        <f aca="false">IF(F27="","",IF(E27="",F27-B27,IF((F27-C27&lt;=0),"",(F27-C27)+D27)))</f>
        <v/>
      </c>
      <c r="H27" s="32" t="str">
        <f aca="false">IF(F27="","",IF((F27-C27&gt;=0),"",(C27-F27)-D27))</f>
        <v/>
      </c>
      <c r="I27" s="26"/>
      <c r="J27" s="27"/>
      <c r="K27" s="27"/>
    </row>
    <row r="28" customFormat="false" ht="13.8" hidden="false" customHeight="false" outlineLevel="0" collapsed="false">
      <c r="A28" s="30" t="n">
        <v>43886</v>
      </c>
      <c r="B28" s="21" t="s">
        <v>48</v>
      </c>
      <c r="C28" s="21"/>
      <c r="D28" s="21"/>
      <c r="E28" s="22" t="str">
        <f aca="false">IF(AND(B28&gt;1,B28&gt;1),"",IF(OR(B28&gt;1,C28&gt;1),"",IF(C28&gt;B28,C28-B28,"")))</f>
        <v/>
      </c>
      <c r="F28" s="23" t="str">
        <f aca="false">IF(AND(B28&lt;1000,B28&lt;&gt;""),IF(OR(I28="PROVA",I28="ATESTADO"),B28+$G$1-(0.104167),B28+$G$1),"")</f>
        <v/>
      </c>
      <c r="G28" s="24" t="str">
        <f aca="false">IF(F28="","",IF(E28="",F28-B28,IF((F28-C28&lt;=0),"",(F28-C28)+D28)))</f>
        <v/>
      </c>
      <c r="H28" s="32" t="str">
        <f aca="false">IF(F28="","",IF((F28-C28&gt;=0),"",(C28-F28)-D28))</f>
        <v/>
      </c>
      <c r="I28" s="26"/>
      <c r="J28" s="27"/>
      <c r="K28" s="27"/>
    </row>
    <row r="29" customFormat="false" ht="13.8" hidden="false" customHeight="false" outlineLevel="0" collapsed="false">
      <c r="A29" s="30" t="n">
        <v>43887</v>
      </c>
      <c r="B29" s="41" t="n">
        <v>0.54375</v>
      </c>
      <c r="C29" s="21" t="n">
        <v>0.734722222222222</v>
      </c>
      <c r="D29" s="21"/>
      <c r="E29" s="22" t="n">
        <f aca="false">IF(AND(B29&gt;1,B29&gt;1),"",IF(OR(B29&gt;1,C29&gt;1),"",IF(C29&gt;B29,C29-B29,"")))</f>
        <v>0.190972222222222</v>
      </c>
      <c r="F29" s="23" t="n">
        <f aca="false">IF(AND(B29&lt;1000,B29&lt;&gt;""),IF(OR(I29="PROVA",I29="ATESTADO"),B29+$G$1-(0.104167),B29+$G$1),"")</f>
        <v>0.752083333333333</v>
      </c>
      <c r="G29" s="24" t="n">
        <f aca="false">IF(F29="","",IF(E29="",F29-B29,IF((F29-C29&lt;=0),"",(F29-C29)+D29)))</f>
        <v>0.0173611111111111</v>
      </c>
      <c r="H29" s="32" t="str">
        <f aca="false">IF(F29="","",IF((F29-C29&gt;=0),"",(C29-F29)-D29))</f>
        <v/>
      </c>
      <c r="I29" s="26"/>
      <c r="J29" s="27" t="n">
        <v>0.521527777777778</v>
      </c>
      <c r="K29" s="27"/>
    </row>
    <row r="30" customFormat="false" ht="13.8" hidden="false" customHeight="false" outlineLevel="0" collapsed="false">
      <c r="A30" s="30" t="n">
        <v>43888</v>
      </c>
      <c r="B30" s="21" t="n">
        <v>0.5125</v>
      </c>
      <c r="C30" s="21" t="n">
        <v>0.663194444444444</v>
      </c>
      <c r="D30" s="21"/>
      <c r="E30" s="22" t="n">
        <f aca="false">IF(AND(B30&gt;1,B30&gt;1),"",IF(OR(B30&gt;1,C30&gt;1),"",IF(C30&gt;B30,C30-B30,"")))</f>
        <v>0.150694444444444</v>
      </c>
      <c r="F30" s="23" t="n">
        <f aca="false">IF(AND(B30&lt;1000,B30&lt;&gt;""),IF(OR(I30="PROVA",I30="ATESTADO"),B30+$G$1-(0.104167),B30+$G$1),"")</f>
        <v>0.720833333333333</v>
      </c>
      <c r="G30" s="24" t="n">
        <f aca="false">IF(F30="","",IF(E30="",F30-B30,IF((F30-C30&lt;=0),"",(F30-C30)+D30)))</f>
        <v>0.057638888888889</v>
      </c>
      <c r="H30" s="32" t="str">
        <f aca="false">IF(F30="","",IF((F30-C30&gt;=0),"",(C30-F30)-D30))</f>
        <v/>
      </c>
      <c r="I30" s="26"/>
      <c r="J30" s="27" t="n">
        <v>0.726388888888889</v>
      </c>
      <c r="K30" s="27"/>
    </row>
    <row r="31" customFormat="false" ht="13.8" hidden="false" customHeight="false" outlineLevel="0" collapsed="false">
      <c r="A31" s="30" t="n">
        <v>43889</v>
      </c>
      <c r="B31" s="21" t="n">
        <v>0.440277777777778</v>
      </c>
      <c r="C31" s="21" t="n">
        <v>0.65625</v>
      </c>
      <c r="D31" s="21"/>
      <c r="E31" s="22" t="n">
        <f aca="false">IF(AND(B31&gt;1,B31&gt;1),"",IF(OR(B31&gt;1,C31&gt;1),"",IF(C31&gt;B31,C31-B31,"")))</f>
        <v>0.215972222222222</v>
      </c>
      <c r="F31" s="23" t="n">
        <f aca="false">IF(AND(B31&lt;1000,B31&lt;&gt;""),IF(OR(I31="PROVA",I31="ATESTADO"),B31+$G$1-(0.104167),B31+$G$1),"")</f>
        <v>0.648611111111111</v>
      </c>
      <c r="G31" s="24" t="str">
        <f aca="false">IF(F31="","",IF(E31="",F31-B31,IF((F31-C31&lt;=0),"",(F31-C31)+D31)))</f>
        <v/>
      </c>
      <c r="H31" s="32" t="n">
        <f aca="false">IF(F31="","",IF((F31-C31&gt;=0),"",(C31-F31)-D31))</f>
        <v>0.00763888888888897</v>
      </c>
      <c r="I31" s="26"/>
      <c r="J31" s="27"/>
      <c r="K31" s="27" t="s">
        <v>47</v>
      </c>
    </row>
    <row r="32" customFormat="false" ht="13.8" hidden="false" customHeight="false" outlineLevel="0" collapsed="false">
      <c r="A32" s="30" t="n">
        <v>43890</v>
      </c>
      <c r="B32" s="21" t="s">
        <v>14</v>
      </c>
      <c r="C32" s="21"/>
      <c r="D32" s="21"/>
      <c r="E32" s="22" t="str">
        <f aca="false">IF(AND(B32&gt;1,B32&gt;1),"",IF(OR(B32&gt;1,C32&gt;1),"",IF(C32&gt;B32,C32-B32,"")))</f>
        <v/>
      </c>
      <c r="F32" s="23" t="str">
        <f aca="false">IF(AND(B32&lt;1000,B32&lt;&gt;""),IF(OR(I32="PROVA",I32="ATESTADO"),B32+$G$1-(0.104167),B32+$G$1),"")</f>
        <v/>
      </c>
      <c r="G32" s="24" t="str">
        <f aca="false">IF(F32="","",IF(E32="",F32-B32,IF((F32-C32&lt;=0),"",(F32-C32)+D32)))</f>
        <v/>
      </c>
      <c r="H32" s="32" t="str">
        <f aca="false">IF(F32="","",IF((F32-C32&gt;=0),"",(C32-F32)-D32))</f>
        <v/>
      </c>
      <c r="I32" s="26"/>
      <c r="J32" s="27"/>
      <c r="K32" s="27"/>
    </row>
    <row r="33" customFormat="false" ht="13.8" hidden="false" customHeight="false" outlineLevel="0" collapsed="false">
      <c r="A33" s="30"/>
      <c r="B33" s="21"/>
      <c r="C33" s="21"/>
      <c r="D33" s="21"/>
      <c r="E33" s="22" t="str">
        <f aca="false">IF(AND(B33&gt;1,B33&gt;1),"",IF(OR(B33&gt;1,C33&gt;1),"",IF(C33&gt;B33,C33-B33,"")))</f>
        <v/>
      </c>
      <c r="F33" s="23" t="str">
        <f aca="false">IF(AND(B33&lt;1000,B33&lt;&gt;""),IF(OR(I33="PROVA",I33="ATESTADO"),B33+$G$1-(0.104167),B33+$G$1),"")</f>
        <v/>
      </c>
      <c r="G33" s="24" t="str">
        <f aca="false">IF(F33="","",IF(E33="",F33-B33,IF((F33-C33&lt;=0),"",(F33-C33)+D33)))</f>
        <v/>
      </c>
      <c r="H33" s="32" t="str">
        <f aca="false">IF(F33="","",IF((F33-C33&gt;=0),"",(C33-F33)-D33))</f>
        <v/>
      </c>
      <c r="I33" s="26"/>
      <c r="J33" s="27"/>
      <c r="K33" s="27"/>
    </row>
    <row r="34" customFormat="false" ht="13.8" hidden="false" customHeight="false" outlineLevel="0" collapsed="false">
      <c r="A34" s="30"/>
      <c r="B34" s="41"/>
      <c r="C34" s="21"/>
      <c r="D34" s="21"/>
      <c r="E34" s="22" t="str">
        <f aca="false">IF(AND(B34&gt;1,B34&gt;1),"",IF(OR(B34&gt;1,C34&gt;1),"",IF(C34&gt;B34,C34-B34,"")))</f>
        <v/>
      </c>
      <c r="F34" s="23" t="str">
        <f aca="false">IF(AND(B34&lt;1000,B34&lt;&gt;""),IF(OR(I34="PROVA",I34="ATESTADO"),B34+$G$1-(0.104167),B34+$G$1),"")</f>
        <v/>
      </c>
      <c r="G34" s="24" t="str">
        <f aca="false">IF(F34="","",IF(E34="",F34-B34,IF((F34-C34&lt;=0),"",(F34-C34)+D34)))</f>
        <v/>
      </c>
      <c r="H34" s="32" t="str">
        <f aca="false">IF(F34="","",IF((F34-C34&gt;=0),"",(C34-F34)-D34))</f>
        <v/>
      </c>
      <c r="I34" s="26"/>
      <c r="J34" s="27"/>
      <c r="K34" s="27"/>
    </row>
  </sheetData>
  <sheetProtection sheet="true" objects="true" scenarios="true"/>
  <mergeCells count="3">
    <mergeCell ref="A1:C1"/>
    <mergeCell ref="G1:H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21" activeCellId="0" sqref="B21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7.26"/>
    <col collapsed="false" customWidth="true" hidden="false" outlineLevel="0" max="5" min="5" style="0" width="13.93"/>
    <col collapsed="false" customWidth="true" hidden="false" outlineLevel="0" max="6" min="6" style="0" width="10.18"/>
    <col collapsed="false" customWidth="true" hidden="false" outlineLevel="0" max="7" min="7" style="0" width="9.59"/>
    <col collapsed="false" customWidth="true" hidden="false" outlineLevel="0" max="8" min="8" style="0" width="7.82"/>
    <col collapsed="false" customWidth="true" hidden="false" outlineLevel="0" max="9" min="9" style="0" width="10.84"/>
    <col collapsed="false" customWidth="true" hidden="false" outlineLevel="0" max="10" min="10" style="0" width="9.44"/>
    <col collapsed="false" customWidth="true" hidden="false" outlineLevel="0" max="11" min="11" style="0" width="56.31"/>
    <col collapsed="false" customWidth="true" hidden="false" outlineLevel="0" max="12" min="12" style="0" width="1.66"/>
    <col collapsed="false" customWidth="true" hidden="false" outlineLevel="0" max="13" min="13" style="0" width="6.16"/>
    <col collapsed="false" customWidth="true" hidden="false" outlineLevel="0" max="1025" min="14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 t="str">
        <f aca="false">IF((J2&lt;I2),"Devendo:","Compensou!!!")</f>
        <v>Devendo:</v>
      </c>
      <c r="F1" s="3" t="n">
        <f aca="false">IF(E1="Compensou!!!",(J2-I2),IF((E1="Devendo:"),(I2-J2),"Deu erro"))</f>
        <v>0.493749999999998</v>
      </c>
      <c r="G1" s="4" t="n">
        <v>0.208333333333333</v>
      </c>
      <c r="H1" s="4"/>
      <c r="I1" s="47" t="n">
        <v>0.109722222222222</v>
      </c>
      <c r="J1" s="6"/>
      <c r="K1" s="0" t="n">
        <v>0.283</v>
      </c>
      <c r="L1" s="48"/>
      <c r="M1" s="7" t="s">
        <v>1</v>
      </c>
      <c r="O1" s="4"/>
      <c r="P1" s="4"/>
      <c r="Q1" s="4"/>
      <c r="R1" s="4"/>
      <c r="S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10" t="s">
        <v>21</v>
      </c>
      <c r="E2" s="9" t="s">
        <v>5</v>
      </c>
      <c r="F2" s="9" t="s">
        <v>6</v>
      </c>
      <c r="G2" s="9" t="s">
        <v>7</v>
      </c>
      <c r="H2" s="9" t="s">
        <v>8</v>
      </c>
      <c r="I2" s="11" t="n">
        <f aca="false">SUM(I1,G3)</f>
        <v>0.551388888888888</v>
      </c>
      <c r="J2" s="12" t="n">
        <f aca="false">SUM(J1,H3)</f>
        <v>0.0576388888888903</v>
      </c>
      <c r="K2" s="0" t="n">
        <v>0.104167</v>
      </c>
      <c r="L2" s="48"/>
      <c r="M2" s="7" t="s">
        <v>9</v>
      </c>
      <c r="O2" s="9"/>
      <c r="P2" s="8"/>
      <c r="Q2" s="8"/>
      <c r="S2" s="9"/>
    </row>
    <row r="3" customFormat="false" ht="13.8" hidden="false" customHeight="false" outlineLevel="0" collapsed="false">
      <c r="A3" s="13" t="n">
        <f aca="false">IF(OR((B3=""),(C3="")),"",C3-B3)</f>
        <v>0.176331018518518</v>
      </c>
      <c r="B3" s="14" t="n">
        <f aca="false">IF(SUM(B4:B34)&lt;=0,"",AVERAGE(B4:B34))</f>
        <v>0.503530092592593</v>
      </c>
      <c r="C3" s="13" t="n">
        <f aca="false">IF(SUM(C4:C34)&lt;=0,"",AVERAGE(C4:C34))</f>
        <v>0.679861111111111</v>
      </c>
      <c r="D3" s="13"/>
      <c r="E3" s="13" t="n">
        <f aca="false">IF(SUM(E4:E34)&lt;=0,"",AVERAGE(E4:E34))</f>
        <v>0.176331018518518</v>
      </c>
      <c r="F3" s="13"/>
      <c r="G3" s="15" t="n">
        <f aca="false">SUM(G4:G34)</f>
        <v>0.441666666666666</v>
      </c>
      <c r="H3" s="16" t="n">
        <f aca="false">SUM(H4:H34)</f>
        <v>0.0576388888888903</v>
      </c>
      <c r="I3" s="17" t="s">
        <v>10</v>
      </c>
      <c r="J3" s="9"/>
      <c r="L3" s="48"/>
      <c r="M3" s="7" t="s">
        <v>11</v>
      </c>
      <c r="O3" s="18"/>
      <c r="P3" s="19"/>
      <c r="Q3" s="19"/>
      <c r="R3" s="19"/>
      <c r="S3" s="8"/>
    </row>
    <row r="4" customFormat="false" ht="13.8" hidden="false" customHeight="false" outlineLevel="0" collapsed="false">
      <c r="A4" s="30" t="n">
        <v>43891</v>
      </c>
      <c r="B4" s="21" t="s">
        <v>15</v>
      </c>
      <c r="C4" s="21"/>
      <c r="D4" s="21"/>
      <c r="E4" s="22" t="str">
        <f aca="false">IF(AND(B4&gt;1,B4&gt;1),"",IF(OR(B4&gt;1,C4&gt;1),"",IF(C4&gt;B4,C4-B4,"")))</f>
        <v/>
      </c>
      <c r="F4" s="23" t="str">
        <f aca="false">IF(AND(B4&lt;1000,B4&lt;&gt;""),IF(OR(I4="PROVA",I4="ATESTADO"),B4+$G$1-(0.104167),B4+$G$1),"")</f>
        <v/>
      </c>
      <c r="G4" s="24" t="str">
        <f aca="false">IF(F4="","",IF(E4="",((F4-B4)+D4),IF((F4-C4&lt;=0),"",(F4-C4)+D4)))</f>
        <v/>
      </c>
      <c r="H4" s="25" t="str">
        <f aca="false">IF(F4="","",IF(((F4-C4)+D4&gt;=0),"",(C4-F4)))</f>
        <v/>
      </c>
      <c r="I4" s="26"/>
      <c r="J4" s="27"/>
      <c r="K4" s="46"/>
      <c r="L4" s="49"/>
      <c r="M4" s="7" t="s">
        <v>12</v>
      </c>
      <c r="O4" s="18"/>
      <c r="P4" s="19"/>
      <c r="Q4" s="19"/>
      <c r="R4" s="19"/>
      <c r="S4" s="8"/>
    </row>
    <row r="5" customFormat="false" ht="13.8" hidden="false" customHeight="false" outlineLevel="0" collapsed="false">
      <c r="A5" s="30" t="n">
        <v>43892</v>
      </c>
      <c r="B5" s="21" t="n">
        <v>0.522916666666667</v>
      </c>
      <c r="C5" s="21" t="n">
        <v>0.729861111111111</v>
      </c>
      <c r="D5" s="21"/>
      <c r="E5" s="22" t="n">
        <f aca="false">IF(AND(B5&gt;1,B5&gt;1),"",IF(OR(B5&gt;1,C5&gt;1),"",IF(C5&gt;B5,C5-B5,"")))</f>
        <v>0.206944444444444</v>
      </c>
      <c r="F5" s="23" t="n">
        <f aca="false">IF(AND(B5&lt;1000,B5&lt;&gt;""),IF(OR(I5="PROVA",I5="ATESTADO"),B5+$G$1-(0.104167),B5+$G$1),"")</f>
        <v>0.73125</v>
      </c>
      <c r="G5" s="24" t="n">
        <f aca="false">IF(F5="","",IF(E5="",F5-B5,IF((F5-C5&lt;=0),"",(F5-C5)+D5)))</f>
        <v>0.001388888888889</v>
      </c>
      <c r="H5" s="32" t="str">
        <f aca="false">IF(F5="","",IF((F5-C5&gt;=0),"",(C5-F5)-D5))</f>
        <v/>
      </c>
      <c r="I5" s="26"/>
      <c r="J5" s="27"/>
      <c r="K5" s="46"/>
      <c r="L5" s="49"/>
      <c r="M5" s="7" t="s">
        <v>13</v>
      </c>
      <c r="O5" s="18"/>
      <c r="P5" s="19"/>
      <c r="Q5" s="19"/>
      <c r="R5" s="19"/>
      <c r="S5" s="8"/>
    </row>
    <row r="6" customFormat="false" ht="13.8" hidden="false" customHeight="false" outlineLevel="0" collapsed="false">
      <c r="A6" s="30" t="n">
        <v>43893</v>
      </c>
      <c r="B6" s="21" t="n">
        <v>0.474305555555556</v>
      </c>
      <c r="C6" s="21" t="n">
        <v>0.55625</v>
      </c>
      <c r="D6" s="21"/>
      <c r="E6" s="22" t="n">
        <f aca="false">IF(AND(B6&gt;1,B6&gt;1),"",IF(OR(B6&gt;1,C6&gt;1),"",IF(C6&gt;B6,C6-B6,"")))</f>
        <v>0.0819444444444445</v>
      </c>
      <c r="F6" s="23" t="n">
        <f aca="false">IF(AND(B6&lt;1000,B6&lt;&gt;""),IF(OR(I6="PROVA",I6="ATESTADO"),B6+$G$1-(0.104167),B6+$G$1),"")</f>
        <v>0.682638888888889</v>
      </c>
      <c r="G6" s="24" t="n">
        <f aca="false">IF(F6="","",IF(E6="",F6-B6,IF((F6-C6&lt;=0),"",(F6-C6)+D6)))</f>
        <v>0.126388888888889</v>
      </c>
      <c r="H6" s="32" t="str">
        <f aca="false">IF(F6="","",IF((F6-C6&gt;=0),"",(C6-F6)-D6))</f>
        <v/>
      </c>
      <c r="I6" s="26"/>
      <c r="J6" s="27"/>
      <c r="K6" s="27" t="s">
        <v>49</v>
      </c>
      <c r="L6" s="50"/>
      <c r="M6" s="7" t="s">
        <v>12</v>
      </c>
      <c r="R6" s="19"/>
      <c r="S6" s="8"/>
    </row>
    <row r="7" customFormat="false" ht="13.8" hidden="false" customHeight="false" outlineLevel="0" collapsed="false">
      <c r="A7" s="30" t="n">
        <v>43894</v>
      </c>
      <c r="B7" s="21" t="n">
        <v>0.416666666666667</v>
      </c>
      <c r="C7" s="51" t="n">
        <v>0.642361111111111</v>
      </c>
      <c r="D7" s="21"/>
      <c r="E7" s="22" t="n">
        <f aca="false">IF(AND(B7&gt;1,B7&gt;1),"",IF(OR(B7&gt;1,C7&gt;1),"",IF(C7&gt;B7,C7-B7,"")))</f>
        <v>0.225694444444444</v>
      </c>
      <c r="F7" s="23" t="n">
        <f aca="false">IF(AND(B7&lt;1000,B7&lt;&gt;""),IF(OR(I7="PROVA",I7="ATESTADO"),B7+$G$1-(0.104167),B7+$G$1),"")</f>
        <v>0.625</v>
      </c>
      <c r="G7" s="24" t="str">
        <f aca="false">IF(F7="","",IF(E7="",F7-B7,IF((F7-C7&lt;=0),"",(F7-C7)+D7)))</f>
        <v/>
      </c>
      <c r="H7" s="32" t="n">
        <f aca="false">IF(F7="","",IF((F7-C7&gt;=0),"",(C7-F7)-D7))</f>
        <v>0.0173611111111115</v>
      </c>
      <c r="I7" s="26"/>
      <c r="J7" s="27" t="n">
        <v>0.628472222222222</v>
      </c>
      <c r="K7" s="27" t="s">
        <v>50</v>
      </c>
      <c r="L7" s="50"/>
      <c r="R7" s="19"/>
      <c r="S7" s="8"/>
    </row>
    <row r="8" customFormat="false" ht="13.8" hidden="false" customHeight="false" outlineLevel="0" collapsed="false">
      <c r="A8" s="30" t="n">
        <v>43895</v>
      </c>
      <c r="B8" s="41" t="n">
        <v>0.438888888888889</v>
      </c>
      <c r="C8" s="21" t="n">
        <v>0.653472222222222</v>
      </c>
      <c r="D8" s="21"/>
      <c r="E8" s="22" t="n">
        <f aca="false">IF(AND(B8&gt;1,B8&gt;1),"",IF(OR(B8&gt;1,C8&gt;1),"",IF(C8&gt;B8,C8-B8,"")))</f>
        <v>0.214583333333333</v>
      </c>
      <c r="F8" s="23" t="n">
        <f aca="false">IF(AND(B8&lt;1000,B8&lt;&gt;""),IF(OR(I8="PROVA",I8="ATESTADO"),B8+$G$1-(0.104167),B8+$G$1),"")</f>
        <v>0.647222222222222</v>
      </c>
      <c r="G8" s="24" t="str">
        <f aca="false">IF(F8="","",IF(E8="",F8-B8,IF((F8-C8&lt;=0),"",(F8-C8)+D8)))</f>
        <v/>
      </c>
      <c r="H8" s="32" t="n">
        <f aca="false">IF(F8="","",IF((F8-C8&gt;=0),"",(C8-F8)-D8))</f>
        <v>0.00625000000000031</v>
      </c>
      <c r="I8" s="26"/>
      <c r="J8" s="27" t="n">
        <v>0.46875</v>
      </c>
      <c r="K8" s="27" t="s">
        <v>51</v>
      </c>
      <c r="L8" s="50"/>
      <c r="M8" s="0" t="str">
        <f aca="false">IF(CONCATENATE(M1,M2,M3,M4,M5,M6)="Girafa"," Certo","Errado")</f>
        <v>Certo</v>
      </c>
      <c r="R8" s="19"/>
      <c r="S8" s="8"/>
    </row>
    <row r="9" customFormat="false" ht="13.8" hidden="false" customHeight="false" outlineLevel="0" collapsed="false">
      <c r="A9" s="30" t="n">
        <v>43896</v>
      </c>
      <c r="B9" s="21" t="n">
        <v>0.541666666666667</v>
      </c>
      <c r="C9" s="21" t="n">
        <v>0.751388888888889</v>
      </c>
      <c r="D9" s="21"/>
      <c r="E9" s="22" t="n">
        <f aca="false">IF(AND(B9&gt;1,B9&gt;1),"",IF(OR(B9&gt;1,C9&gt;1),"",IF(C9&gt;B9,C9-B9,"")))</f>
        <v>0.209722222222222</v>
      </c>
      <c r="F9" s="23" t="n">
        <f aca="false">IF(AND(B9&lt;1000,B9&lt;&gt;""),IF(OR(I9="PROVA",I9="ATESTADO"),B9+$G$1-(0.104167),B9+$G$1),"")</f>
        <v>0.75</v>
      </c>
      <c r="G9" s="24" t="str">
        <f aca="false">IF(F9="","",IF(E9="",F9-B9,IF((F9-C9&lt;=0),"",(F9-C9)+D9)))</f>
        <v/>
      </c>
      <c r="H9" s="32" t="n">
        <f aca="false">IF(F9="","",IF((F9-C9&gt;=0),"",(C9-F9)-D9))</f>
        <v>0.00138888888888888</v>
      </c>
      <c r="I9" s="26"/>
      <c r="J9" s="27"/>
      <c r="K9" s="27" t="s">
        <v>51</v>
      </c>
      <c r="L9" s="50"/>
      <c r="R9" s="19"/>
      <c r="S9" s="8"/>
    </row>
    <row r="10" customFormat="false" ht="13.8" hidden="false" customHeight="false" outlineLevel="0" collapsed="false">
      <c r="A10" s="30" t="n">
        <v>43897</v>
      </c>
      <c r="B10" s="21" t="s">
        <v>14</v>
      </c>
      <c r="C10" s="21"/>
      <c r="D10" s="21"/>
      <c r="E10" s="22" t="str">
        <f aca="false">IF(AND(B10&gt;1,B10&gt;1),"",IF(OR(B10&gt;1,C10&gt;1),"",IF(C10&gt;B10,C10-B10,"")))</f>
        <v/>
      </c>
      <c r="F10" s="23" t="str">
        <f aca="false">IF(AND(B10&lt;1000,B10&lt;&gt;""),IF(OR(I10="PROVA",I10="ATESTADO"),B10+$G$1-(0.104167),B10+$G$1),"")</f>
        <v/>
      </c>
      <c r="G10" s="24" t="str">
        <f aca="false">IF(F10="","",IF(E10="",F10-B10,IF((F10-C10&lt;=0),"",(F10-C10)+D10)))</f>
        <v/>
      </c>
      <c r="H10" s="32" t="str">
        <f aca="false">IF(F10="","",IF((F10-C10&gt;=0),"",(C10-F10)-D10))</f>
        <v/>
      </c>
      <c r="I10" s="26"/>
      <c r="J10" s="27"/>
      <c r="K10" s="27"/>
      <c r="L10" s="50"/>
      <c r="R10" s="19"/>
      <c r="S10" s="8"/>
    </row>
    <row r="11" customFormat="false" ht="13.8" hidden="false" customHeight="false" outlineLevel="0" collapsed="false">
      <c r="A11" s="30" t="n">
        <v>43898</v>
      </c>
      <c r="B11" s="21" t="s">
        <v>15</v>
      </c>
      <c r="C11" s="21"/>
      <c r="D11" s="21"/>
      <c r="E11" s="22" t="str">
        <f aca="false">IF(AND(B11&gt;1,B11&gt;1),"",IF(OR(B11&gt;1,C11&gt;1),"",IF(C11&gt;B11,C11-B11,"")))</f>
        <v/>
      </c>
      <c r="F11" s="23" t="str">
        <f aca="false">IF(AND(B11&lt;1000,B11&lt;&gt;""),IF(OR(I11="PROVA",I11="ATESTADO"),B11+$G$1-(0.104167),B11+$G$1),"")</f>
        <v/>
      </c>
      <c r="G11" s="24" t="str">
        <f aca="false">IF(F11="","",IF(E11="",F11-B11,IF((F11-C11&lt;=0),"",(F11-C11)+D11)))</f>
        <v/>
      </c>
      <c r="H11" s="32" t="str">
        <f aca="false">IF(F11="","",IF((F11-C11&gt;=0),"",(C11-F11)-D11))</f>
        <v/>
      </c>
      <c r="I11" s="26"/>
      <c r="J11" s="27"/>
      <c r="K11" s="27"/>
      <c r="L11" s="50"/>
      <c r="R11" s="19"/>
      <c r="S11" s="8"/>
    </row>
    <row r="12" customFormat="false" ht="13.8" hidden="false" customHeight="false" outlineLevel="0" collapsed="false">
      <c r="A12" s="30" t="n">
        <v>43899</v>
      </c>
      <c r="B12" s="21" t="n">
        <v>0.439583333333333</v>
      </c>
      <c r="C12" s="21" t="n">
        <v>0.500694444444444</v>
      </c>
      <c r="D12" s="21"/>
      <c r="E12" s="22" t="n">
        <f aca="false">IF(AND(B12&gt;1,B12&gt;1),"",IF(OR(B12&gt;1,C12&gt;1),"",IF(C12&gt;B12,C12-B12,"")))</f>
        <v>0.0611111111111111</v>
      </c>
      <c r="F12" s="23" t="n">
        <f aca="false">IF(AND(B12&lt;1000,B12&lt;&gt;""),IF(OR(I12="PROVA",I12="ATESTADO"),B12+$G$1-(0.104167),B12+$G$1),"")</f>
        <v>0.647916666666666</v>
      </c>
      <c r="G12" s="24" t="n">
        <f aca="false">IF(F12="","",IF(E12="",F12-B12,IF((F12-C12&lt;=0),"",(F12-C12)+D12)))</f>
        <v>0.147222222222222</v>
      </c>
      <c r="H12" s="32" t="str">
        <f aca="false">IF(F12="","",IF((F12-C12&gt;=0),"",(C12-F12)-D12))</f>
        <v/>
      </c>
      <c r="I12" s="26"/>
      <c r="J12" s="27"/>
      <c r="K12" s="52" t="s">
        <v>52</v>
      </c>
      <c r="L12" s="50"/>
      <c r="R12" s="19"/>
      <c r="S12" s="8"/>
    </row>
    <row r="13" customFormat="false" ht="13.8" hidden="false" customHeight="false" outlineLevel="0" collapsed="false">
      <c r="A13" s="30" t="n">
        <v>43900</v>
      </c>
      <c r="B13" s="41" t="n">
        <v>0.572916666666667</v>
      </c>
      <c r="C13" s="21" t="n">
        <v>0.702083333333333</v>
      </c>
      <c r="D13" s="21"/>
      <c r="E13" s="22" t="n">
        <f aca="false">IF(AND(B13&gt;1,B13&gt;1),"",IF(OR(B13&gt;1,C13&gt;1),"",IF(C13&gt;B13,C13-B13,"")))</f>
        <v>0.129166666666667</v>
      </c>
      <c r="F13" s="23" t="n">
        <f aca="false">IF(AND(B13&lt;1000,B13&lt;&gt;""),IF(OR(I13="PROVA",I13="ATESTADO"),B13+$G$1-(0.104167),B13+$G$1),"")</f>
        <v>0.78125</v>
      </c>
      <c r="G13" s="24" t="n">
        <f aca="false">IF(F13="","",IF(E13="",F13-B13,IF((F13-C13&lt;=0),"",(F13-C13)+D13)))</f>
        <v>0.0791666666666664</v>
      </c>
      <c r="H13" s="32" t="str">
        <f aca="false">IF(F13="","",IF((F13-C13&gt;=0),"",(C13-F13)-D13))</f>
        <v/>
      </c>
      <c r="I13" s="26"/>
      <c r="J13" s="27" t="n">
        <v>0.490972222222222</v>
      </c>
      <c r="K13" s="27" t="s">
        <v>51</v>
      </c>
      <c r="L13" s="50"/>
    </row>
    <row r="14" customFormat="false" ht="13.8" hidden="false" customHeight="false" outlineLevel="0" collapsed="false">
      <c r="A14" s="30" t="n">
        <v>43901</v>
      </c>
      <c r="B14" s="21" t="n">
        <v>0.523611111111111</v>
      </c>
      <c r="C14" s="21" t="n">
        <v>0.731944444444444</v>
      </c>
      <c r="D14" s="21"/>
      <c r="E14" s="22" t="n">
        <f aca="false">IF(AND(B14&gt;1,B14&gt;1),"",IF(OR(B14&gt;1,C14&gt;1),"",IF(C14&gt;B14,C14-B14,"")))</f>
        <v>0.208333333333333</v>
      </c>
      <c r="F14" s="23" t="n">
        <f aca="false">IF(AND(B14&lt;1000,B14&lt;&gt;""),IF(OR(I14="PROVA",I14="ATESTADO"),B14+$G$1-(0.104167),B14+$G$1),"")</f>
        <v>0.731944444444444</v>
      </c>
      <c r="G14" s="24" t="str">
        <f aca="false">IF(F14="","",IF(E14="",F14-B14,IF((F14-C14&lt;=0),"",(F14-C14)+D14)))</f>
        <v/>
      </c>
      <c r="H14" s="32" t="str">
        <f aca="false">IF(F14="","",IF((F14-C14&gt;=0),"",(C14-F14)-D14))</f>
        <v/>
      </c>
      <c r="I14" s="26"/>
      <c r="J14" s="27"/>
      <c r="K14" s="27"/>
      <c r="L14" s="50"/>
    </row>
    <row r="15" customFormat="false" ht="13.8" hidden="false" customHeight="false" outlineLevel="0" collapsed="false">
      <c r="A15" s="30" t="n">
        <v>43902</v>
      </c>
      <c r="B15" s="21" t="n">
        <v>0.479861111111111</v>
      </c>
      <c r="C15" s="21" t="n">
        <v>0.708333333333333</v>
      </c>
      <c r="D15" s="21"/>
      <c r="E15" s="22" t="n">
        <f aca="false">IF(AND(B15&gt;1,B15&gt;1),"",IF(OR(B15&gt;1,C15&gt;1),"",IF(C15&gt;B15,C15-B15,"")))</f>
        <v>0.228472222222222</v>
      </c>
      <c r="F15" s="23" t="n">
        <f aca="false">IF(AND(B15&lt;1000,B15&lt;&gt;""),IF(OR(I15="PROVA",I15="ATESTADO"),B15+$G$1-(0.104167),B15+$G$1),"")</f>
        <v>0.688194444444444</v>
      </c>
      <c r="G15" s="24" t="str">
        <f aca="false">IF(F15="","",IF(E15="",F15-B15,IF((F15-C15&lt;=0),"",(F15-C15)+D15)))</f>
        <v/>
      </c>
      <c r="H15" s="32" t="n">
        <f aca="false">IF(F15="","",IF((F15-C15&gt;=0),"",(C15-F15)-D15))</f>
        <v>0.0201388888888893</v>
      </c>
      <c r="I15" s="26"/>
      <c r="J15" s="27"/>
      <c r="K15" s="27"/>
      <c r="L15" s="50"/>
    </row>
    <row r="16" customFormat="false" ht="13.8" hidden="false" customHeight="false" outlineLevel="0" collapsed="false">
      <c r="A16" s="30" t="n">
        <v>43903</v>
      </c>
      <c r="B16" s="41" t="n">
        <v>0.541666666666667</v>
      </c>
      <c r="C16" s="21" t="n">
        <v>0.6625</v>
      </c>
      <c r="D16" s="21"/>
      <c r="E16" s="22" t="n">
        <f aca="false">IF(AND(B16&gt;1,B16&gt;1),"",IF(OR(B16&gt;1,C16&gt;1),"",IF(C16&gt;B16,C16-B16,"")))</f>
        <v>0.120833333333333</v>
      </c>
      <c r="F16" s="23" t="n">
        <f aca="false">IF(AND(B16&lt;1000,B16&lt;&gt;""),IF(OR(I16="PROVA",I16="ATESTADO"),B16+$G$1-(0.104167),B16+$G$1),"")</f>
        <v>0.75</v>
      </c>
      <c r="G16" s="24" t="n">
        <f aca="false">IF(F16="","",IF(E16="",F16-B16,IF((F16-C16&lt;=0),"",(F16-C16)+D16)))</f>
        <v>0.0874999999999997</v>
      </c>
      <c r="H16" s="32" t="str">
        <f aca="false">IF(F16="","",IF((F16-C16&gt;=0),"",(C16-F16)-D16))</f>
        <v/>
      </c>
      <c r="I16" s="26"/>
      <c r="J16" s="27" t="n">
        <v>0.448611111111111</v>
      </c>
      <c r="K16" s="27"/>
      <c r="L16" s="50"/>
    </row>
    <row r="17" customFormat="false" ht="13.8" hidden="false" customHeight="false" outlineLevel="0" collapsed="false">
      <c r="A17" s="30" t="n">
        <v>43904</v>
      </c>
      <c r="B17" s="21" t="s">
        <v>14</v>
      </c>
      <c r="C17" s="21"/>
      <c r="D17" s="21"/>
      <c r="E17" s="22" t="str">
        <f aca="false">IF(AND(B17&gt;1,B17&gt;1),"",IF(OR(B17&gt;1,C17&gt;1),"",IF(C17&gt;B17,C17-B17,"")))</f>
        <v/>
      </c>
      <c r="F17" s="23" t="str">
        <f aca="false">IF(AND(B17&lt;1000,B17&lt;&gt;""),IF(OR(I17="PROVA",I17="ATESTADO"),B17+$G$1-(0.104167),B17+$G$1),"")</f>
        <v/>
      </c>
      <c r="G17" s="24" t="str">
        <f aca="false">IF(F17="","",IF(E17="",F17-B17,IF((F17-C17&lt;=0),"",(F17-C17)+D17)))</f>
        <v/>
      </c>
      <c r="H17" s="32" t="str">
        <f aca="false">IF(F17="","",IF((F17-C17&gt;=0),"",(C17-F17)-D17))</f>
        <v/>
      </c>
      <c r="I17" s="26"/>
      <c r="J17" s="27"/>
      <c r="K17" s="27"/>
      <c r="L17" s="50"/>
    </row>
    <row r="18" customFormat="false" ht="13.8" hidden="false" customHeight="false" outlineLevel="0" collapsed="false">
      <c r="A18" s="30" t="n">
        <v>43905</v>
      </c>
      <c r="B18" s="21" t="s">
        <v>15</v>
      </c>
      <c r="C18" s="21"/>
      <c r="D18" s="21"/>
      <c r="E18" s="22" t="str">
        <f aca="false">IF(AND(B18&gt;1,B18&gt;1),"",IF(OR(B18&gt;1,C18&gt;1),"",IF(C18&gt;B18,C18-B18,"")))</f>
        <v/>
      </c>
      <c r="F18" s="23" t="str">
        <f aca="false">IF(AND(B18&lt;1000,B18&lt;&gt;""),IF(OR(I18="PROVA",I18="ATESTADO"),B18+$G$1-(0.104167),B18+$G$1),"")</f>
        <v/>
      </c>
      <c r="G18" s="24" t="str">
        <f aca="false">IF(F18="","",IF(E18="",F18-B18,IF((F18-C18&lt;=0),"",(F18-C18)+D18)))</f>
        <v/>
      </c>
      <c r="H18" s="32" t="str">
        <f aca="false">IF(F18="","",IF((F18-C18&gt;=0),"",(C18-F18)-D18))</f>
        <v/>
      </c>
      <c r="I18" s="26"/>
      <c r="J18" s="27"/>
      <c r="K18" s="27"/>
      <c r="L18" s="50"/>
    </row>
    <row r="19" customFormat="false" ht="13.8" hidden="false" customHeight="false" outlineLevel="0" collapsed="false">
      <c r="A19" s="30" t="n">
        <v>43906</v>
      </c>
      <c r="B19" s="21" t="n">
        <v>0.574305555555555</v>
      </c>
      <c r="C19" s="21" t="n">
        <v>0.795138888888889</v>
      </c>
      <c r="D19" s="21"/>
      <c r="E19" s="22" t="n">
        <f aca="false">IF(AND(B19&gt;1,B19&gt;1),"",IF(OR(B19&gt;1,C19&gt;1),"",IF(C19&gt;B19,C19-B19,"")))</f>
        <v>0.220833333333333</v>
      </c>
      <c r="F19" s="23" t="n">
        <f aca="false">IF(AND(B19&lt;1000,B19&lt;&gt;""),IF(OR(I19="PROVA",I19="ATESTADO"),B19+$G$1-(0.104167),B19+$G$1),"")</f>
        <v>0.782638888888889</v>
      </c>
      <c r="G19" s="24" t="str">
        <f aca="false">IF(F19="","",IF(E19="",F19-B19,IF((F19-C19&lt;=0),"",(F19-C19)+D19)))</f>
        <v/>
      </c>
      <c r="H19" s="32" t="n">
        <f aca="false">IF(F19="","",IF((F19-C19&gt;=0),"",(C19-F19)-D19))</f>
        <v>0.0125000000000003</v>
      </c>
      <c r="I19" s="26"/>
      <c r="J19" s="27"/>
      <c r="K19" s="27" t="s">
        <v>53</v>
      </c>
      <c r="L19" s="50"/>
    </row>
    <row r="20" customFormat="false" ht="13.8" hidden="false" customHeight="false" outlineLevel="0" collapsed="false">
      <c r="A20" s="30" t="n">
        <v>43907</v>
      </c>
      <c r="B20" s="21" t="n">
        <v>0.515972222222222</v>
      </c>
      <c r="C20" s="21" t="n">
        <v>0.724305555555556</v>
      </c>
      <c r="D20" s="21"/>
      <c r="E20" s="22" t="n">
        <f aca="false">IF(AND(B20&gt;1,B20&gt;1),"",IF(OR(B20&gt;1,C20&gt;1),"",IF(C20&gt;B20,C20-B20,"")))</f>
        <v>0.208333333333333</v>
      </c>
      <c r="F20" s="23" t="n">
        <f aca="false">IF(AND(B20&lt;1000,B20&lt;&gt;""),IF(OR(I20="PROVA",I20="ATESTADO"),B20+$G$1-(0.104167),B20+$G$1),"")</f>
        <v>0.724305555555555</v>
      </c>
      <c r="G20" s="24" t="str">
        <f aca="false">IF(F20="","",IF(E20="",F20-B20,IF((F20-C20&lt;=0),"",(F20-C20)+D20)))</f>
        <v/>
      </c>
      <c r="H20" s="32" t="str">
        <f aca="false">IF(F20="","",IF((F20-C20&gt;=0),"",(C20-F20)-D20))</f>
        <v/>
      </c>
      <c r="I20" s="26"/>
      <c r="J20" s="27"/>
      <c r="K20" s="27" t="s">
        <v>54</v>
      </c>
      <c r="L20" s="50"/>
    </row>
    <row r="21" customFormat="false" ht="13.8" hidden="false" customHeight="false" outlineLevel="0" collapsed="false">
      <c r="A21" s="30" t="n">
        <v>43908</v>
      </c>
      <c r="B21" s="21"/>
      <c r="C21" s="21"/>
      <c r="D21" s="21"/>
      <c r="E21" s="22" t="str">
        <f aca="false">IF(AND(B21&gt;1,B21&gt;1),"",IF(OR(B21&gt;1,C21&gt;1),"",IF(C21&gt;B21,C21-B21,"")))</f>
        <v/>
      </c>
      <c r="F21" s="23" t="str">
        <f aca="false">IF(AND(B21&lt;1000,B21&lt;&gt;""),IF(OR(I21="PROVA",I21="ATESTADO"),B21+$G$1-(0.104167),B21+$G$1),"")</f>
        <v/>
      </c>
      <c r="G21" s="24" t="str">
        <f aca="false">IF(F21="","",IF(E21="",F21-B21,IF((F21-C21&lt;=0),"",(F21-C21)+D21)))</f>
        <v/>
      </c>
      <c r="H21" s="32" t="str">
        <f aca="false">IF(F21="","",IF((F21-C21&gt;=0),"",(C21-F21)-D21))</f>
        <v/>
      </c>
      <c r="I21" s="26"/>
      <c r="J21" s="27"/>
      <c r="K21" s="27"/>
      <c r="L21" s="50"/>
    </row>
    <row r="22" customFormat="false" ht="13.8" hidden="false" customHeight="false" outlineLevel="0" collapsed="false">
      <c r="A22" s="30" t="n">
        <v>43909</v>
      </c>
      <c r="B22" s="21"/>
      <c r="C22" s="21"/>
      <c r="D22" s="21"/>
      <c r="E22" s="22" t="str">
        <f aca="false">IF(AND(B22&gt;1,B22&gt;1),"",IF(OR(B22&gt;1,C22&gt;1),"",IF(C22&gt;B22,C22-B22,"")))</f>
        <v/>
      </c>
      <c r="F22" s="23" t="str">
        <f aca="false">IF(AND(B22&lt;1000,B22&lt;&gt;""),IF(OR(I22="PROVA",I22="ATESTADO"),B22+$G$1-(0.104167),B22+$G$1),"")</f>
        <v/>
      </c>
      <c r="G22" s="24" t="str">
        <f aca="false">IF(F22="","",IF(E22="",F22-B22,IF((F22-C22&lt;=0),"",(F22-C22)+D22)))</f>
        <v/>
      </c>
      <c r="H22" s="32" t="str">
        <f aca="false">IF(F22="","",IF((F22-C22&gt;=0),"",(C22-F22)-D22))</f>
        <v/>
      </c>
      <c r="I22" s="26"/>
      <c r="J22" s="27"/>
      <c r="K22" s="27"/>
      <c r="L22" s="50"/>
    </row>
    <row r="23" customFormat="false" ht="13.8" hidden="false" customHeight="false" outlineLevel="0" collapsed="false">
      <c r="A23" s="30" t="n">
        <v>43910</v>
      </c>
      <c r="B23" s="21"/>
      <c r="C23" s="21"/>
      <c r="D23" s="21"/>
      <c r="E23" s="22" t="str">
        <f aca="false">IF(AND(B23&gt;1,B23&gt;1),"",IF(OR(B23&gt;1,C23&gt;1),"",IF(C23&gt;B23,C23-B23,"")))</f>
        <v/>
      </c>
      <c r="F23" s="23" t="str">
        <f aca="false">IF(AND(B23&lt;1000,B23&lt;&gt;""),IF(OR(I23="PROVA",I23="ATESTADO"),B23+$G$1-(0.104167),B23+$G$1),"")</f>
        <v/>
      </c>
      <c r="G23" s="24" t="str">
        <f aca="false">IF(F23="","",IF(E23="",F23-B23,IF((F23-C23&lt;=0),"",(F23-C23)+D23)))</f>
        <v/>
      </c>
      <c r="H23" s="32" t="str">
        <f aca="false">IF(F23="","",IF((F23-C23&gt;=0),"",(C23-F23)-D23))</f>
        <v/>
      </c>
      <c r="I23" s="26"/>
      <c r="J23" s="27"/>
      <c r="K23" s="27"/>
      <c r="L23" s="50"/>
    </row>
    <row r="24" customFormat="false" ht="13.8" hidden="false" customHeight="false" outlineLevel="0" collapsed="false">
      <c r="A24" s="30" t="n">
        <v>43911</v>
      </c>
      <c r="B24" s="21"/>
      <c r="C24" s="21"/>
      <c r="D24" s="21"/>
      <c r="E24" s="22" t="str">
        <f aca="false">IF(AND(B24&gt;1,B24&gt;1),"",IF(OR(B24&gt;1,C24&gt;1),"",IF(C24&gt;B24,C24-B24,"")))</f>
        <v/>
      </c>
      <c r="F24" s="23" t="str">
        <f aca="false">IF(AND(B24&lt;1000,B24&lt;&gt;""),IF(OR(I24="PROVA",I24="ATESTADO"),B24+$G$1-(0.104167),B24+$G$1),"")</f>
        <v/>
      </c>
      <c r="G24" s="24" t="str">
        <f aca="false">IF(F24="","",IF(E24="",F24-B24,IF((F24-C24&lt;=0),"",(F24-C24)+D24)))</f>
        <v/>
      </c>
      <c r="H24" s="32" t="str">
        <f aca="false">IF(F24="","",IF((F24-C24&gt;=0),"",(C24-F24)-D24))</f>
        <v/>
      </c>
      <c r="I24" s="26"/>
      <c r="J24" s="27"/>
      <c r="K24" s="27"/>
      <c r="L24" s="50"/>
    </row>
    <row r="25" customFormat="false" ht="13.8" hidden="false" customHeight="false" outlineLevel="0" collapsed="false">
      <c r="A25" s="30" t="n">
        <v>43912</v>
      </c>
      <c r="B25" s="21"/>
      <c r="C25" s="21"/>
      <c r="D25" s="21"/>
      <c r="E25" s="22" t="str">
        <f aca="false">IF(AND(B25&gt;1,B25&gt;1),"",IF(OR(B25&gt;1,C25&gt;1),"",IF(C25&gt;B25,C25-B25,"")))</f>
        <v/>
      </c>
      <c r="F25" s="23" t="str">
        <f aca="false">IF(AND(B25&lt;1000,B25&lt;&gt;""),IF(OR(I25="PROVA",I25="ATESTADO"),B25+$G$1-(0.104167),B25+$G$1),"")</f>
        <v/>
      </c>
      <c r="G25" s="24" t="str">
        <f aca="false">IF(F25="","",IF(E25="",F25-B25,IF((F25-C25&lt;=0),"",(F25-C25)+D25)))</f>
        <v/>
      </c>
      <c r="H25" s="32" t="str">
        <f aca="false">IF(F25="","",IF((F25-C25&gt;=0),"",(C25-F25)-D25))</f>
        <v/>
      </c>
      <c r="I25" s="26"/>
      <c r="J25" s="27"/>
      <c r="K25" s="27"/>
      <c r="L25" s="50"/>
    </row>
    <row r="26" customFormat="false" ht="13.8" hidden="false" customHeight="false" outlineLevel="0" collapsed="false">
      <c r="A26" s="30" t="n">
        <v>43913</v>
      </c>
      <c r="B26" s="21"/>
      <c r="C26" s="21"/>
      <c r="D26" s="21"/>
      <c r="E26" s="22" t="str">
        <f aca="false">IF(AND(B26&gt;1,B26&gt;1),"",IF(OR(B26&gt;1,C26&gt;1),"",IF(C26&gt;B26,C26-B26,"")))</f>
        <v/>
      </c>
      <c r="F26" s="23" t="str">
        <f aca="false">IF(AND(B26&lt;1000,B26&lt;&gt;""),IF(OR(I26="PROVA",I26="ATESTADO"),B26+$G$1-(0.104167),B26+$G$1),"")</f>
        <v/>
      </c>
      <c r="G26" s="24" t="str">
        <f aca="false">IF(F26="","",IF(E26="",F26-B26,IF((F26-C26&lt;=0),"",(F26-C26)+D26)))</f>
        <v/>
      </c>
      <c r="H26" s="32" t="str">
        <f aca="false">IF(F26="","",IF((F26-C26&gt;=0),"",(C26-F26)-D26))</f>
        <v/>
      </c>
      <c r="I26" s="26"/>
      <c r="J26" s="27"/>
      <c r="K26" s="27"/>
      <c r="L26" s="50"/>
    </row>
    <row r="27" customFormat="false" ht="13.8" hidden="false" customHeight="false" outlineLevel="0" collapsed="false">
      <c r="A27" s="30" t="n">
        <v>43914</v>
      </c>
      <c r="B27" s="21"/>
      <c r="C27" s="21"/>
      <c r="D27" s="21"/>
      <c r="E27" s="22" t="str">
        <f aca="false">IF(AND(B27&gt;1,B27&gt;1),"",IF(OR(B27&gt;1,C27&gt;1),"",IF(C27&gt;B27,C27-B27,"")))</f>
        <v/>
      </c>
      <c r="F27" s="23" t="str">
        <f aca="false">IF(AND(B27&lt;1000,B27&lt;&gt;""),IF(OR(I27="PROVA",I27="ATESTADO"),B27+$G$1-(0.104167),B27+$G$1),"")</f>
        <v/>
      </c>
      <c r="G27" s="24" t="str">
        <f aca="false">IF(F27="","",IF(E27="",F27-B27,IF((F27-C27&lt;=0),"",(F27-C27)+D27)))</f>
        <v/>
      </c>
      <c r="H27" s="32" t="str">
        <f aca="false">IF(F27="","",IF((F27-C27&gt;=0),"",(C27-F27)-D27))</f>
        <v/>
      </c>
      <c r="I27" s="26"/>
      <c r="J27" s="27"/>
      <c r="K27" s="27"/>
      <c r="L27" s="50"/>
    </row>
    <row r="28" customFormat="false" ht="13.8" hidden="false" customHeight="false" outlineLevel="0" collapsed="false">
      <c r="A28" s="30" t="n">
        <v>43915</v>
      </c>
      <c r="B28" s="21"/>
      <c r="C28" s="21"/>
      <c r="D28" s="21"/>
      <c r="E28" s="22" t="str">
        <f aca="false">IF(AND(B28&gt;1,B28&gt;1),"",IF(OR(B28&gt;1,C28&gt;1),"",IF(C28&gt;B28,C28-B28,"")))</f>
        <v/>
      </c>
      <c r="F28" s="23" t="str">
        <f aca="false">IF(AND(B28&lt;1000,B28&lt;&gt;""),IF(OR(I28="PROVA",I28="ATESTADO"),B28+$G$1-(0.104167),B28+$G$1),"")</f>
        <v/>
      </c>
      <c r="G28" s="24" t="str">
        <f aca="false">IF(F28="","",IF(E28="",F28-B28,IF((F28-C28&lt;=0),"",(F28-C28)+D28)))</f>
        <v/>
      </c>
      <c r="H28" s="32" t="str">
        <f aca="false">IF(F28="","",IF((F28-C28&gt;=0),"",(C28-F28)-D28))</f>
        <v/>
      </c>
      <c r="I28" s="26"/>
      <c r="J28" s="27"/>
      <c r="K28" s="27"/>
      <c r="L28" s="50"/>
    </row>
    <row r="29" customFormat="false" ht="13.8" hidden="false" customHeight="false" outlineLevel="0" collapsed="false">
      <c r="A29" s="30" t="n">
        <v>43916</v>
      </c>
      <c r="B29" s="21"/>
      <c r="C29" s="21"/>
      <c r="D29" s="21"/>
      <c r="E29" s="22" t="str">
        <f aca="false">IF(AND(B29&gt;1,B29&gt;1),"",IF(OR(B29&gt;1,C29&gt;1),"",IF(C29&gt;B29,C29-B29,"")))</f>
        <v/>
      </c>
      <c r="F29" s="23" t="str">
        <f aca="false">IF(AND(B29&lt;1000,B29&lt;&gt;""),IF(OR(I29="PROVA",I29="ATESTADO"),B29+$G$1-(0.104167),B29+$G$1),"")</f>
        <v/>
      </c>
      <c r="G29" s="24" t="str">
        <f aca="false">IF(F29="","",IF(E29="",F29-B29,IF((F29-C29&lt;=0),"",(F29-C29)+D29)))</f>
        <v/>
      </c>
      <c r="H29" s="32" t="str">
        <f aca="false">IF(F29="","",IF((F29-C29&gt;=0),"",(C29-F29)-D29))</f>
        <v/>
      </c>
      <c r="I29" s="26"/>
      <c r="J29" s="27"/>
      <c r="K29" s="27"/>
      <c r="L29" s="50"/>
    </row>
    <row r="30" customFormat="false" ht="13.8" hidden="false" customHeight="false" outlineLevel="0" collapsed="false">
      <c r="A30" s="30" t="n">
        <v>43917</v>
      </c>
      <c r="B30" s="21"/>
      <c r="C30" s="21"/>
      <c r="D30" s="21"/>
      <c r="E30" s="22" t="str">
        <f aca="false">IF(AND(B30&gt;1,B30&gt;1),"",IF(OR(B30&gt;1,C30&gt;1),"",IF(C30&gt;B30,C30-B30,"")))</f>
        <v/>
      </c>
      <c r="F30" s="23" t="str">
        <f aca="false">IF(AND(B30&lt;1000,B30&lt;&gt;""),IF(OR(I30="PROVA",I30="ATESTADO"),B30+$G$1-(0.104167),B30+$G$1),"")</f>
        <v/>
      </c>
      <c r="G30" s="24" t="str">
        <f aca="false">IF(F30="","",IF(E30="",F30-B30,IF((F30-C30&lt;=0),"",(F30-C30)+D30)))</f>
        <v/>
      </c>
      <c r="H30" s="32" t="str">
        <f aca="false">IF(F30="","",IF((F30-C30&gt;=0),"",(C30-F30)-D30))</f>
        <v/>
      </c>
      <c r="I30" s="26"/>
      <c r="J30" s="27"/>
      <c r="K30" s="27"/>
      <c r="L30" s="50"/>
    </row>
    <row r="31" customFormat="false" ht="13.8" hidden="false" customHeight="false" outlineLevel="0" collapsed="false">
      <c r="A31" s="30" t="n">
        <v>43918</v>
      </c>
      <c r="B31" s="21"/>
      <c r="C31" s="21"/>
      <c r="D31" s="21"/>
      <c r="E31" s="22" t="str">
        <f aca="false">IF(AND(B31&gt;1,B31&gt;1),"",IF(OR(B31&gt;1,C31&gt;1),"",IF(C31&gt;B31,C31-B31,"")))</f>
        <v/>
      </c>
      <c r="F31" s="23" t="str">
        <f aca="false">IF(AND(B31&lt;1000,B31&lt;&gt;""),IF(OR(I31="PROVA",I31="ATESTADO"),B31+$G$1-(0.104167),B31+$G$1),"")</f>
        <v/>
      </c>
      <c r="G31" s="24" t="str">
        <f aca="false">IF(F31="","",IF(E31="",F31-B31,IF((F31-C31&lt;=0),"",(F31-C31)+D31)))</f>
        <v/>
      </c>
      <c r="H31" s="32" t="str">
        <f aca="false">IF(F31="","",IF((F31-C31&gt;=0),"",(C31-F31)-D31))</f>
        <v/>
      </c>
      <c r="I31" s="26"/>
      <c r="J31" s="27"/>
      <c r="K31" s="27"/>
      <c r="L31" s="50"/>
    </row>
    <row r="32" customFormat="false" ht="13.8" hidden="false" customHeight="false" outlineLevel="0" collapsed="false">
      <c r="A32" s="30" t="n">
        <v>43919</v>
      </c>
      <c r="B32" s="21"/>
      <c r="C32" s="21"/>
      <c r="D32" s="21"/>
      <c r="E32" s="22" t="str">
        <f aca="false">IF(AND(B32&gt;1,B32&gt;1),"",IF(OR(B32&gt;1,C32&gt;1),"",IF(C32&gt;B32,C32-B32,"")))</f>
        <v/>
      </c>
      <c r="F32" s="23" t="str">
        <f aca="false">IF(AND(B32&lt;1000,B32&lt;&gt;""),IF(OR(I32="PROVA",I32="ATESTADO"),B32+$G$1-(0.104167),B32+$G$1),"")</f>
        <v/>
      </c>
      <c r="G32" s="24" t="str">
        <f aca="false">IF(F32="","",IF(E32="",F32-B32,IF((F32-C32&lt;=0),"",(F32-C32)+D32)))</f>
        <v/>
      </c>
      <c r="H32" s="32" t="str">
        <f aca="false">IF(F32="","",IF((F32-C32&gt;=0),"",(C32-F32)-D32))</f>
        <v/>
      </c>
      <c r="I32" s="26"/>
      <c r="J32" s="27"/>
      <c r="K32" s="27"/>
      <c r="L32" s="50"/>
    </row>
    <row r="33" customFormat="false" ht="13.8" hidden="false" customHeight="false" outlineLevel="0" collapsed="false">
      <c r="A33" s="30" t="n">
        <v>43920</v>
      </c>
      <c r="B33" s="21"/>
      <c r="C33" s="21"/>
      <c r="D33" s="21"/>
      <c r="E33" s="22" t="str">
        <f aca="false">IF(AND(B33&gt;1,B33&gt;1),"",IF(OR(B33&gt;1,C33&gt;1),"",IF(C33&gt;B33,C33-B33,"")))</f>
        <v/>
      </c>
      <c r="F33" s="23" t="str">
        <f aca="false">IF(AND(B33&lt;1000,B33&lt;&gt;""),IF(OR(I33="PROVA",I33="ATESTADO"),B33+$G$1-(0.104167),B33+$G$1),"")</f>
        <v/>
      </c>
      <c r="G33" s="24" t="str">
        <f aca="false">IF(F33="","",IF(E33="",F33-B33,IF((F33-C33&lt;=0),"",(F33-C33)+D33)))</f>
        <v/>
      </c>
      <c r="H33" s="32" t="str">
        <f aca="false">IF(F33="","",IF((F33-C33&gt;=0),"",(C33-F33)-D33))</f>
        <v/>
      </c>
      <c r="I33" s="26"/>
      <c r="J33" s="27"/>
      <c r="K33" s="27"/>
      <c r="L33" s="50"/>
    </row>
    <row r="34" customFormat="false" ht="13.8" hidden="false" customHeight="false" outlineLevel="0" collapsed="false">
      <c r="A34" s="30" t="n">
        <v>43921</v>
      </c>
      <c r="B34" s="21"/>
      <c r="C34" s="21"/>
      <c r="D34" s="21"/>
      <c r="E34" s="22" t="str">
        <f aca="false">IF(AND(B34&gt;1,B34&gt;1),"",IF(OR(B34&gt;1,C34&gt;1),"",IF(C34&gt;B34,C34-B34,"")))</f>
        <v/>
      </c>
      <c r="F34" s="23" t="str">
        <f aca="false">IF(AND(B34&lt;1000,B34&lt;&gt;""),IF(OR(I34="PROVA",I34="ATESTADO"),B34+$G$1-(0.104167),B34+$G$1),"")</f>
        <v/>
      </c>
      <c r="G34" s="24" t="str">
        <f aca="false">IF(F34="","",IF(E34="",F34-B34,IF((F34-C34&lt;=0),"",(F34-C34)+D34)))</f>
        <v/>
      </c>
      <c r="H34" s="32" t="str">
        <f aca="false">IF(F34="","",IF((F34-C34&gt;=0),"",(C34-F34)-D34))</f>
        <v/>
      </c>
      <c r="I34" s="26"/>
      <c r="J34" s="27"/>
      <c r="K34" s="27"/>
      <c r="L34" s="50"/>
    </row>
  </sheetData>
  <mergeCells count="3">
    <mergeCell ref="A1:C1"/>
    <mergeCell ref="G1:H1"/>
    <mergeCell ref="O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3" activeCellId="0" sqref="H3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7.26"/>
    <col collapsed="false" customWidth="true" hidden="false" outlineLevel="0" max="5" min="5" style="0" width="13.93"/>
    <col collapsed="false" customWidth="true" hidden="false" outlineLevel="0" max="6" min="6" style="0" width="10.18"/>
    <col collapsed="false" customWidth="true" hidden="false" outlineLevel="0" max="7" min="7" style="0" width="9.59"/>
    <col collapsed="false" customWidth="true" hidden="false" outlineLevel="0" max="8" min="8" style="0" width="7.82"/>
    <col collapsed="false" customWidth="true" hidden="false" outlineLevel="0" max="9" min="9" style="0" width="10.84"/>
    <col collapsed="false" customWidth="true" hidden="false" outlineLevel="0" max="10" min="10" style="0" width="9.44"/>
    <col collapsed="false" customWidth="true" hidden="false" outlineLevel="0" max="11" min="11" style="0" width="39.32"/>
    <col collapsed="false" customWidth="true" hidden="false" outlineLevel="0" max="12" min="12" style="0" width="6.16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 t="str">
        <f aca="false">IF((J2&lt;I2),"Devendo:","Compensou!!!")</f>
        <v>Devendo:</v>
      </c>
      <c r="F1" s="3" t="n">
        <f aca="false">IF(E1="Compensou!!!",(J2-I2),IF((E1="Devendo:"),(I2-J2),"Deu erro"))</f>
        <v>0.340972222222219</v>
      </c>
      <c r="G1" s="4" t="n">
        <v>0.208333333333333</v>
      </c>
      <c r="H1" s="4"/>
      <c r="I1" s="29"/>
      <c r="J1" s="6"/>
      <c r="K1" s="0" t="n">
        <v>0.283</v>
      </c>
      <c r="L1" s="7" t="s">
        <v>1</v>
      </c>
      <c r="N1" s="4"/>
      <c r="O1" s="4"/>
      <c r="P1" s="4"/>
      <c r="Q1" s="4"/>
      <c r="R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10" t="s">
        <v>21</v>
      </c>
      <c r="E2" s="9" t="s">
        <v>5</v>
      </c>
      <c r="F2" s="9" t="s">
        <v>6</v>
      </c>
      <c r="G2" s="9" t="s">
        <v>7</v>
      </c>
      <c r="H2" s="9" t="s">
        <v>8</v>
      </c>
      <c r="I2" s="11" t="n">
        <f aca="false">SUM(I1,G3)</f>
        <v>0.40972222222222</v>
      </c>
      <c r="J2" s="12" t="n">
        <f aca="false">SUM(J1,H3)</f>
        <v>0.0687500000000011</v>
      </c>
      <c r="K2" s="0" t="n">
        <v>0.104167</v>
      </c>
      <c r="L2" s="7" t="s">
        <v>9</v>
      </c>
      <c r="N2" s="9"/>
      <c r="O2" s="8"/>
      <c r="P2" s="8"/>
      <c r="R2" s="9"/>
    </row>
    <row r="3" customFormat="false" ht="13.8" hidden="false" customHeight="false" outlineLevel="0" collapsed="false">
      <c r="A3" s="13" t="n">
        <f aca="false">IF(OR((B3=""),(C3="")),"",C3-B3)</f>
        <v>0.189390432098765</v>
      </c>
      <c r="B3" s="14" t="n">
        <f aca="false">IF(SUM(B4:B34)&lt;=0,"",AVERAGE(B4:B34))</f>
        <v>0.465007716049383</v>
      </c>
      <c r="C3" s="13" t="n">
        <f aca="false">IF(SUM(C4:C34)&lt;=0,"",AVERAGE(C4:C34))</f>
        <v>0.654398148148148</v>
      </c>
      <c r="D3" s="13"/>
      <c r="E3" s="13" t="n">
        <f aca="false">IF(SUM(E4:E34)&lt;=0,"",AVERAGE(E4:E34))</f>
        <v>0.189390432098765</v>
      </c>
      <c r="F3" s="13"/>
      <c r="G3" s="15" t="n">
        <f aca="false">SUM(G4:G34)</f>
        <v>0.40972222222222</v>
      </c>
      <c r="H3" s="16" t="n">
        <f aca="false">SUM(H4:H34)</f>
        <v>0.0687500000000011</v>
      </c>
      <c r="I3" s="17" t="s">
        <v>10</v>
      </c>
      <c r="J3" s="9"/>
      <c r="L3" s="7" t="s">
        <v>11</v>
      </c>
      <c r="N3" s="18"/>
      <c r="O3" s="19"/>
      <c r="P3" s="19"/>
      <c r="Q3" s="19"/>
      <c r="R3" s="8"/>
    </row>
    <row r="4" customFormat="false" ht="13.8" hidden="false" customHeight="false" outlineLevel="0" collapsed="false">
      <c r="A4" s="30" t="n">
        <v>43891</v>
      </c>
      <c r="B4" s="21"/>
      <c r="C4" s="21"/>
      <c r="D4" s="21"/>
      <c r="E4" s="22" t="str">
        <f aca="false">IF(AND(B4&gt;1,B4&gt;1),"",IF(OR(B4&gt;1,C4&gt;1),"",IF(C4&gt;B4,C4-B4,"")))</f>
        <v/>
      </c>
      <c r="F4" s="23" t="str">
        <f aca="false">IF(AND(B4&lt;1000,B4&lt;&gt;""),IF(OR(I4="PROVA",I4="ATESTADO"),B4+$G$1-(0.104167),B4+$G$1),"")</f>
        <v/>
      </c>
      <c r="G4" s="24" t="str">
        <f aca="false">IF(F4="","",IF(E4="",((F4-B4)+D4),IF((F4-C4&lt;=0),"",(F4-C4)+D4)))</f>
        <v/>
      </c>
      <c r="H4" s="25" t="str">
        <f aca="false">IF(F4="","",IF(((F4-C4)+D4&gt;=0),"",(C4-F4)))</f>
        <v/>
      </c>
      <c r="I4" s="26"/>
      <c r="J4" s="27"/>
      <c r="K4" s="46"/>
      <c r="L4" s="7" t="s">
        <v>12</v>
      </c>
      <c r="N4" s="18"/>
      <c r="O4" s="19"/>
      <c r="P4" s="19"/>
      <c r="Q4" s="19"/>
      <c r="R4" s="8"/>
    </row>
    <row r="5" customFormat="false" ht="13.8" hidden="false" customHeight="false" outlineLevel="0" collapsed="false">
      <c r="A5" s="30" t="n">
        <v>43892</v>
      </c>
      <c r="B5" s="21"/>
      <c r="C5" s="21"/>
      <c r="D5" s="21"/>
      <c r="E5" s="22" t="str">
        <f aca="false">IF(AND(B5&gt;1,B5&gt;1),"",IF(OR(B5&gt;1,C5&gt;1),"",IF(C5&gt;B5,C5-B5,"")))</f>
        <v/>
      </c>
      <c r="F5" s="23" t="str">
        <f aca="false">IF(AND(B5&lt;1000,B5&lt;&gt;""),IF(OR(I5="PROVA",I5="ATESTADO"),B5+$G$1-(0.104167),B5+$G$1),"")</f>
        <v/>
      </c>
      <c r="G5" s="24" t="str">
        <f aca="false">IF(F5="","",IF(E5="",F5-B5,IF((F5-C5&lt;=0),"",(F5-C5)+D5)))</f>
        <v/>
      </c>
      <c r="H5" s="32" t="str">
        <f aca="false">IF(F5="","",IF((F5-C5&gt;=0),"",(C5-F5)-D5))</f>
        <v/>
      </c>
      <c r="I5" s="26"/>
      <c r="J5" s="27"/>
      <c r="K5" s="46"/>
      <c r="L5" s="7" t="s">
        <v>13</v>
      </c>
      <c r="N5" s="18"/>
      <c r="O5" s="19"/>
      <c r="P5" s="19"/>
      <c r="Q5" s="19"/>
      <c r="R5" s="8"/>
    </row>
    <row r="6" customFormat="false" ht="13.8" hidden="false" customHeight="false" outlineLevel="0" collapsed="false">
      <c r="A6" s="30" t="n">
        <v>43893</v>
      </c>
      <c r="B6" s="41" t="n">
        <v>0.5</v>
      </c>
      <c r="C6" s="21" t="n">
        <v>0.680555555555556</v>
      </c>
      <c r="D6" s="21"/>
      <c r="E6" s="22" t="n">
        <f aca="false">IF(AND(B6&gt;1,B6&gt;1),"",IF(OR(B6&gt;1,C6&gt;1),"",IF(C6&gt;B6,C6-B6,"")))</f>
        <v>0.180555555555556</v>
      </c>
      <c r="F6" s="23" t="n">
        <f aca="false">IF(AND(B6&lt;1000,B6&lt;&gt;""),IF(OR(I6="PROVA",I6="ATESTADO"),B6+$G$1-(0.104167),B6+$G$1),"")</f>
        <v>0.708333333333333</v>
      </c>
      <c r="G6" s="24" t="n">
        <f aca="false">IF(F6="","",IF(E6="",F6-B6,IF((F6-C6&lt;=0),"",(F6-C6)+D6)))</f>
        <v>0.027777777777777</v>
      </c>
      <c r="H6" s="32" t="str">
        <f aca="false">IF(F6="","",IF((F6-C6&gt;=0),"",(C6-F6)-D6))</f>
        <v/>
      </c>
      <c r="I6" s="26"/>
      <c r="J6" s="27"/>
      <c r="K6" s="27"/>
      <c r="L6" s="7" t="s">
        <v>12</v>
      </c>
      <c r="Q6" s="19"/>
      <c r="R6" s="8"/>
    </row>
    <row r="7" customFormat="false" ht="13.8" hidden="false" customHeight="false" outlineLevel="0" collapsed="false">
      <c r="A7" s="30" t="n">
        <v>43894</v>
      </c>
      <c r="B7" s="41" t="n">
        <v>0.486111111111111</v>
      </c>
      <c r="C7" s="21" t="n">
        <v>0.639583333333333</v>
      </c>
      <c r="D7" s="21"/>
      <c r="E7" s="22" t="n">
        <f aca="false">IF(AND(B7&gt;1,B7&gt;1),"",IF(OR(B7&gt;1,C7&gt;1),"",IF(C7&gt;B7,C7-B7,"")))</f>
        <v>0.153472222222222</v>
      </c>
      <c r="F7" s="23" t="n">
        <f aca="false">IF(AND(B7&lt;1000,B7&lt;&gt;""),IF(OR(I7="PROVA",I7="ATESTADO"),B7+$G$1-(0.104167),B7+$G$1),"")</f>
        <v>0.694444444444444</v>
      </c>
      <c r="G7" s="24" t="n">
        <f aca="false">IF(F7="","",IF(E7="",F7-B7,IF((F7-C7&lt;=0),"",(F7-C7)+D7)))</f>
        <v>0.054861111111111</v>
      </c>
      <c r="H7" s="32" t="str">
        <f aca="false">IF(F7="","",IF((F7-C7&gt;=0),"",(C7-F7)-D7))</f>
        <v/>
      </c>
      <c r="I7" s="26"/>
      <c r="J7" s="27"/>
      <c r="K7" s="27"/>
      <c r="Q7" s="19"/>
      <c r="R7" s="8"/>
    </row>
    <row r="8" customFormat="false" ht="13.8" hidden="false" customHeight="false" outlineLevel="0" collapsed="false">
      <c r="A8" s="30" t="n">
        <v>43895</v>
      </c>
      <c r="B8" s="41" t="n">
        <v>0.458333333333333</v>
      </c>
      <c r="C8" s="21" t="n">
        <v>0.631944444444444</v>
      </c>
      <c r="D8" s="21"/>
      <c r="E8" s="22" t="n">
        <f aca="false">IF(AND(B8&gt;1,B8&gt;1),"",IF(OR(B8&gt;1,C8&gt;1),"",IF(C8&gt;B8,C8-B8,"")))</f>
        <v>0.173611111111111</v>
      </c>
      <c r="F8" s="23" t="n">
        <f aca="false">IF(AND(B8&lt;1000,B8&lt;&gt;""),IF(OR(I8="PROVA",I8="ATESTADO"),B8+$G$1-(0.104167),B8+$G$1),"")</f>
        <v>0.666666666666666</v>
      </c>
      <c r="G8" s="24" t="n">
        <f aca="false">IF(F8="","",IF(E8="",F8-B8,IF((F8-C8&lt;=0),"",(F8-C8)+D8)))</f>
        <v>0.034722222222222</v>
      </c>
      <c r="H8" s="32" t="str">
        <f aca="false">IF(F8="","",IF((F8-C8&gt;=0),"",(C8-F8)-D8))</f>
        <v/>
      </c>
      <c r="I8" s="26"/>
      <c r="J8" s="27"/>
      <c r="K8" s="27"/>
      <c r="L8" s="0" t="str">
        <f aca="false">IF(CONCATENATE(L1,L2,L3,L4,L5,L6)="Girafa"," Certo","Errado")</f>
        <v>Certo</v>
      </c>
      <c r="Q8" s="19"/>
      <c r="R8" s="8"/>
    </row>
    <row r="9" customFormat="false" ht="13.8" hidden="false" customHeight="false" outlineLevel="0" collapsed="false">
      <c r="A9" s="30" t="n">
        <v>43896</v>
      </c>
      <c r="B9" s="21" t="n">
        <v>0.39375</v>
      </c>
      <c r="C9" s="21" t="n">
        <v>0.603472222222222</v>
      </c>
      <c r="D9" s="21"/>
      <c r="E9" s="22" t="n">
        <f aca="false">IF(AND(B9&gt;1,B9&gt;1),"",IF(OR(B9&gt;1,C9&gt;1),"",IF(C9&gt;B9,C9-B9,"")))</f>
        <v>0.209722222222222</v>
      </c>
      <c r="F9" s="23" t="n">
        <f aca="false">IF(AND(B9&lt;1000,B9&lt;&gt;""),IF(OR(I9="PROVA",I9="ATESTADO"),B9+$G$1-(0.104167),B9+$G$1),"")</f>
        <v>0.602083333333333</v>
      </c>
      <c r="G9" s="24" t="str">
        <f aca="false">IF(F9="","",IF(E9="",F9-B9,IF((F9-C9&lt;=0),"",(F9-C9)+D9)))</f>
        <v/>
      </c>
      <c r="H9" s="32" t="n">
        <f aca="false">IF(F9="","",IF((F9-C9&gt;=0),"",(C9-F9)-D9))</f>
        <v>0.001388888888889</v>
      </c>
      <c r="I9" s="26"/>
      <c r="J9" s="27"/>
      <c r="K9" s="27"/>
      <c r="Q9" s="19"/>
      <c r="R9" s="8"/>
    </row>
    <row r="10" customFormat="false" ht="13.8" hidden="false" customHeight="false" outlineLevel="0" collapsed="false">
      <c r="A10" s="30" t="n">
        <v>43897</v>
      </c>
      <c r="B10" s="41" t="n">
        <v>0.447916666666667</v>
      </c>
      <c r="C10" s="21" t="n">
        <v>0.631944444444444</v>
      </c>
      <c r="D10" s="21"/>
      <c r="E10" s="22" t="n">
        <f aca="false">IF(AND(B10&gt;1,B10&gt;1),"",IF(OR(B10&gt;1,C10&gt;1),"",IF(C10&gt;B10,C10-B10,"")))</f>
        <v>0.184027777777777</v>
      </c>
      <c r="F10" s="23" t="n">
        <f aca="false">IF(AND(B10&lt;1000,B10&lt;&gt;""),IF(OR(I10="PROVA",I10="ATESTADO"),B10+$G$1-(0.104167),B10+$G$1),"")</f>
        <v>0.65625</v>
      </c>
      <c r="G10" s="24" t="n">
        <f aca="false">IF(F10="","",IF(E10="",F10-B10,IF((F10-C10&lt;=0),"",(F10-C10)+D10)))</f>
        <v>0.0243055555555559</v>
      </c>
      <c r="H10" s="32" t="str">
        <f aca="false">IF(F10="","",IF((F10-C10&gt;=0),"",(C10-F10)-D10))</f>
        <v/>
      </c>
      <c r="I10" s="26"/>
      <c r="J10" s="27"/>
      <c r="K10" s="27"/>
      <c r="Q10" s="19"/>
      <c r="R10" s="8"/>
    </row>
    <row r="11" customFormat="false" ht="13.8" hidden="false" customHeight="false" outlineLevel="0" collapsed="false">
      <c r="A11" s="30" t="n">
        <v>43898</v>
      </c>
      <c r="B11" s="21" t="s">
        <v>14</v>
      </c>
      <c r="C11" s="21"/>
      <c r="D11" s="21"/>
      <c r="E11" s="22" t="str">
        <f aca="false">IF(AND(B11&gt;1,B11&gt;1),"",IF(OR(B11&gt;1,C11&gt;1),"",IF(C11&gt;B11,C11-B11,"")))</f>
        <v/>
      </c>
      <c r="F11" s="23" t="str">
        <f aca="false">IF(AND(B11&lt;1000,B11&lt;&gt;""),IF(OR(I11="PROVA",I11="ATESTADO"),B11+$G$1-(0.104167),B11+$G$1),"")</f>
        <v/>
      </c>
      <c r="G11" s="24" t="str">
        <f aca="false">IF(F11="","",IF(E11="",F11-B11,IF((F11-C11&lt;=0),"",(F11-C11)+D11)))</f>
        <v/>
      </c>
      <c r="H11" s="32" t="str">
        <f aca="false">IF(F11="","",IF((F11-C11&gt;=0),"",(C11-F11)-D11))</f>
        <v/>
      </c>
      <c r="I11" s="26"/>
      <c r="J11" s="27"/>
      <c r="K11" s="27"/>
      <c r="Q11" s="19"/>
      <c r="R11" s="8"/>
    </row>
    <row r="12" customFormat="false" ht="13.8" hidden="false" customHeight="false" outlineLevel="0" collapsed="false">
      <c r="A12" s="30" t="n">
        <v>43899</v>
      </c>
      <c r="B12" s="21" t="s">
        <v>15</v>
      </c>
      <c r="C12" s="21"/>
      <c r="D12" s="21"/>
      <c r="E12" s="22" t="str">
        <f aca="false">IF(AND(B12&gt;1,B12&gt;1),"",IF(OR(B12&gt;1,C12&gt;1),"",IF(C12&gt;B12,C12-B12,"")))</f>
        <v/>
      </c>
      <c r="F12" s="23" t="str">
        <f aca="false">IF(AND(B12&lt;1000,B12&lt;&gt;""),IF(OR(I12="PROVA",I12="ATESTADO"),B12+$G$1-(0.104167),B12+$G$1),"")</f>
        <v/>
      </c>
      <c r="G12" s="24" t="str">
        <f aca="false">IF(F12="","",IF(E12="",F12-B12,IF((F12-C12&lt;=0),"",(F12-C12)+D12)))</f>
        <v/>
      </c>
      <c r="H12" s="32" t="str">
        <f aca="false">IF(F12="","",IF((F12-C12&gt;=0),"",(C12-F12)-D12))</f>
        <v/>
      </c>
      <c r="I12" s="26"/>
      <c r="J12" s="27"/>
      <c r="K12" s="27"/>
      <c r="Q12" s="19"/>
      <c r="R12" s="8"/>
    </row>
    <row r="13" customFormat="false" ht="13.8" hidden="false" customHeight="false" outlineLevel="0" collapsed="false">
      <c r="A13" s="30" t="n">
        <v>43900</v>
      </c>
      <c r="B13" s="21" t="n">
        <v>0.489583333333333</v>
      </c>
      <c r="C13" s="41" t="n">
        <v>0.604166666666667</v>
      </c>
      <c r="D13" s="21"/>
      <c r="E13" s="22" t="n">
        <f aca="false">IF(AND(B13&gt;1,B13&gt;1),"",IF(OR(B13&gt;1,C13&gt;1),"",IF(C13&gt;B13,C13-B13,"")))</f>
        <v>0.114583333333334</v>
      </c>
      <c r="F13" s="23" t="n">
        <f aca="false">IF(AND(B13&lt;1000,B13&lt;&gt;""),IF(OR(I13="PROVA",I13="ATESTADO"),B13+$G$1-(0.104167),B13+$G$1),"")</f>
        <v>0.697916666666666</v>
      </c>
      <c r="G13" s="24" t="n">
        <f aca="false">IF(F13="","",IF(E13="",F13-B13,IF((F13-C13&lt;=0),"",(F13-C13)+D13)))</f>
        <v>0.093749999999999</v>
      </c>
      <c r="H13" s="32" t="str">
        <f aca="false">IF(F13="","",IF((F13-C13&gt;=0),"",(C13-F13)-D13))</f>
        <v/>
      </c>
      <c r="I13" s="26"/>
      <c r="J13" s="27"/>
      <c r="K13" s="27"/>
    </row>
    <row r="14" customFormat="false" ht="13.8" hidden="false" customHeight="false" outlineLevel="0" collapsed="false">
      <c r="A14" s="30" t="n">
        <v>43901</v>
      </c>
      <c r="B14" s="41" t="n">
        <v>0.489583333333333</v>
      </c>
      <c r="C14" s="21" t="n">
        <v>0.650694444444444</v>
      </c>
      <c r="D14" s="21"/>
      <c r="E14" s="22" t="n">
        <f aca="false">IF(AND(B14&gt;1,B14&gt;1),"",IF(OR(B14&gt;1,C14&gt;1),"",IF(C14&gt;B14,C14-B14,"")))</f>
        <v>0.161111111111111</v>
      </c>
      <c r="F14" s="23" t="n">
        <f aca="false">IF(AND(B14&lt;1000,B14&lt;&gt;""),IF(OR(I14="PROVA",I14="ATESTADO"),B14+$G$1-(0.104167),B14+$G$1),"")</f>
        <v>0.697916666666666</v>
      </c>
      <c r="G14" s="24" t="n">
        <f aca="false">IF(F14="","",IF(E14="",F14-B14,IF((F14-C14&lt;=0),"",(F14-C14)+D14)))</f>
        <v>0.0472222222222221</v>
      </c>
      <c r="H14" s="32" t="str">
        <f aca="false">IF(F14="","",IF((F14-C14&gt;=0),"",(C14-F14)-D14))</f>
        <v/>
      </c>
      <c r="I14" s="26"/>
      <c r="J14" s="27"/>
      <c r="K14" s="27"/>
    </row>
    <row r="15" customFormat="false" ht="13.8" hidden="false" customHeight="false" outlineLevel="0" collapsed="false">
      <c r="A15" s="30" t="n">
        <v>43902</v>
      </c>
      <c r="B15" s="21" t="n">
        <v>0.435416666666667</v>
      </c>
      <c r="C15" s="41" t="n">
        <v>0.690277777777778</v>
      </c>
      <c r="D15" s="21"/>
      <c r="E15" s="22" t="n">
        <f aca="false">IF(AND(B15&gt;1,B15&gt;1),"",IF(OR(B15&gt;1,C15&gt;1),"",IF(C15&gt;B15,C15-B15,"")))</f>
        <v>0.254861111111111</v>
      </c>
      <c r="F15" s="23" t="n">
        <f aca="false">IF(AND(B15&lt;1000,B15&lt;&gt;""),IF(OR(I15="PROVA",I15="ATESTADO"),B15+$G$1-(0.104167),B15+$G$1),"")</f>
        <v>0.64375</v>
      </c>
      <c r="G15" s="24" t="str">
        <f aca="false">IF(F15="","",IF(E15="",F15-B15,IF((F15-C15&lt;=0),"",(F15-C15)+D15)))</f>
        <v/>
      </c>
      <c r="H15" s="32" t="n">
        <f aca="false">IF(F15="","",IF((F15-C15&gt;=0),"",(C15-F15)-D15))</f>
        <v>0.0465277777777781</v>
      </c>
      <c r="I15" s="26"/>
      <c r="J15" s="27"/>
      <c r="K15" s="27"/>
    </row>
    <row r="16" customFormat="false" ht="13.8" hidden="false" customHeight="false" outlineLevel="0" collapsed="false">
      <c r="A16" s="30" t="n">
        <v>43903</v>
      </c>
      <c r="B16" s="21" t="n">
        <v>0.448611111111111</v>
      </c>
      <c r="C16" s="21" t="n">
        <v>0.653472222222222</v>
      </c>
      <c r="D16" s="21"/>
      <c r="E16" s="22" t="n">
        <f aca="false">IF(AND(B16&gt;1,B16&gt;1),"",IF(OR(B16&gt;1,C16&gt;1),"",IF(C16&gt;B16,C16-B16,"")))</f>
        <v>0.204861111111111</v>
      </c>
      <c r="F16" s="23" t="n">
        <f aca="false">IF(AND(B16&lt;1000,B16&lt;&gt;""),IF(OR(I16="PROVA",I16="ATESTADO"),B16+$G$1-(0.104167),B16+$G$1),"")</f>
        <v>0.656944444444444</v>
      </c>
      <c r="G16" s="24" t="n">
        <f aca="false">IF(F16="","",IF(E16="",F16-B16,IF((F16-C16&lt;=0),"",(F16-C16)+D16)))</f>
        <v>0.00347222222222199</v>
      </c>
      <c r="H16" s="32" t="str">
        <f aca="false">IF(F16="","",IF((F16-C16&gt;=0),"",(C16-F16)-D16))</f>
        <v/>
      </c>
      <c r="I16" s="26"/>
      <c r="J16" s="27"/>
      <c r="K16" s="27"/>
    </row>
    <row r="17" customFormat="false" ht="13.8" hidden="false" customHeight="false" outlineLevel="0" collapsed="false">
      <c r="A17" s="30" t="n">
        <v>43904</v>
      </c>
      <c r="B17" s="21" t="n">
        <v>0.409722222222222</v>
      </c>
      <c r="C17" s="21" t="n">
        <v>0.619444444444444</v>
      </c>
      <c r="D17" s="21"/>
      <c r="E17" s="22" t="n">
        <f aca="false">IF(AND(B17&gt;1,B17&gt;1),"",IF(OR(B17&gt;1,C17&gt;1),"",IF(C17&gt;B17,C17-B17,"")))</f>
        <v>0.209722222222222</v>
      </c>
      <c r="F17" s="23" t="n">
        <f aca="false">IF(AND(B17&lt;1000,B17&lt;&gt;""),IF(OR(I17="PROVA",I17="ATESTADO"),B17+$G$1-(0.104167),B17+$G$1),"")</f>
        <v>0.618055555555555</v>
      </c>
      <c r="G17" s="24" t="str">
        <f aca="false">IF(F17="","",IF(E17="",F17-B17,IF((F17-C17&lt;=0),"",(F17-C17)+D17)))</f>
        <v/>
      </c>
      <c r="H17" s="32" t="n">
        <f aca="false">IF(F17="","",IF((F17-C17&gt;=0),"",(C17-F17)-D17))</f>
        <v>0.001388888888889</v>
      </c>
      <c r="I17" s="26"/>
      <c r="J17" s="27"/>
      <c r="K17" s="27"/>
    </row>
    <row r="18" customFormat="false" ht="13.8" hidden="false" customHeight="false" outlineLevel="0" collapsed="false">
      <c r="A18" s="30" t="n">
        <v>43905</v>
      </c>
      <c r="B18" s="21" t="s">
        <v>14</v>
      </c>
      <c r="C18" s="21"/>
      <c r="D18" s="21"/>
      <c r="E18" s="22" t="str">
        <f aca="false">IF(AND(B18&gt;1,B18&gt;1),"",IF(OR(B18&gt;1,C18&gt;1),"",IF(C18&gt;B18,C18-B18,"")))</f>
        <v/>
      </c>
      <c r="F18" s="23" t="str">
        <f aca="false">IF(AND(B18&lt;1000,B18&lt;&gt;""),IF(OR(I18="PROVA",I18="ATESTADO"),B18+$G$1-(0.104167),B18+$G$1),"")</f>
        <v/>
      </c>
      <c r="G18" s="24" t="str">
        <f aca="false">IF(F18="","",IF(E18="",F18-B18,IF((F18-C18&lt;=0),"",(F18-C18)+D18)))</f>
        <v/>
      </c>
      <c r="H18" s="32" t="str">
        <f aca="false">IF(F18="","",IF((F18-C18&gt;=0),"",(C18-F18)-D18))</f>
        <v/>
      </c>
      <c r="I18" s="26"/>
      <c r="J18" s="27"/>
      <c r="K18" s="27"/>
    </row>
    <row r="19" customFormat="false" ht="13.8" hidden="false" customHeight="false" outlineLevel="0" collapsed="false">
      <c r="A19" s="30" t="n">
        <v>43906</v>
      </c>
      <c r="B19" s="21" t="s">
        <v>15</v>
      </c>
      <c r="C19" s="21"/>
      <c r="D19" s="21"/>
      <c r="E19" s="22" t="str">
        <f aca="false">IF(AND(B19&gt;1,B19&gt;1),"",IF(OR(B19&gt;1,C19&gt;1),"",IF(C19&gt;B19,C19-B19,"")))</f>
        <v/>
      </c>
      <c r="F19" s="23" t="str">
        <f aca="false">IF(AND(B19&lt;1000,B19&lt;&gt;""),IF(OR(I19="PROVA",I19="ATESTADO"),B19+$G$1-(0.104167),B19+$G$1),"")</f>
        <v/>
      </c>
      <c r="G19" s="24" t="str">
        <f aca="false">IF(F19="","",IF(E19="",F19-B19,IF((F19-C19&lt;=0),"",(F19-C19)+D19)))</f>
        <v/>
      </c>
      <c r="H19" s="32" t="str">
        <f aca="false">IF(F19="","",IF((F19-C19&gt;=0),"",(C19-F19)-D19))</f>
        <v/>
      </c>
      <c r="I19" s="26"/>
      <c r="J19" s="27"/>
      <c r="K19" s="27"/>
    </row>
    <row r="20" customFormat="false" ht="13.8" hidden="false" customHeight="false" outlineLevel="0" collapsed="false">
      <c r="A20" s="30" t="n">
        <v>43907</v>
      </c>
      <c r="B20" s="21" t="n">
        <v>0.486805555555556</v>
      </c>
      <c r="C20" s="41" t="n">
        <v>0.646527777777778</v>
      </c>
      <c r="D20" s="21"/>
      <c r="E20" s="22" t="n">
        <f aca="false">IF(AND(B20&gt;1,B20&gt;1),"",IF(OR(B20&gt;1,C20&gt;1),"",IF(C20&gt;B20,C20-B20,"")))</f>
        <v>0.159722222222222</v>
      </c>
      <c r="F20" s="23" t="n">
        <f aca="false">IF(AND(B20&lt;1000,B20&lt;&gt;""),IF(OR(I20="PROVA",I20="ATESTADO"),B20+$G$1-(0.104167),B20+$G$1),"")</f>
        <v>0.695138888888889</v>
      </c>
      <c r="G20" s="24" t="n">
        <f aca="false">IF(F20="","",IF(E20="",F20-B20,IF((F20-C20&lt;=0),"",(F20-C20)+D20)))</f>
        <v>0.048611111111111</v>
      </c>
      <c r="H20" s="32" t="str">
        <f aca="false">IF(F20="","",IF((F20-C20&gt;=0),"",(C20-F20)-D20))</f>
        <v/>
      </c>
      <c r="I20" s="26"/>
      <c r="J20" s="27"/>
      <c r="K20" s="27"/>
    </row>
    <row r="21" customFormat="false" ht="13.8" hidden="false" customHeight="false" outlineLevel="0" collapsed="false">
      <c r="A21" s="30" t="n">
        <v>43908</v>
      </c>
      <c r="B21" s="21" t="n">
        <v>0.499305555555556</v>
      </c>
      <c r="C21" s="21" t="n">
        <v>0.709722222222222</v>
      </c>
      <c r="D21" s="21"/>
      <c r="E21" s="22" t="n">
        <f aca="false">IF(AND(B21&gt;1,B21&gt;1),"",IF(OR(B21&gt;1,C21&gt;1),"",IF(C21&gt;B21,C21-B21,"")))</f>
        <v>0.210416666666666</v>
      </c>
      <c r="F21" s="23" t="n">
        <f aca="false">IF(AND(B21&lt;1000,B21&lt;&gt;""),IF(OR(I21="PROVA",I21="ATESTADO"),B21+$G$1-(0.104167),B21+$G$1),"")</f>
        <v>0.707638888888889</v>
      </c>
      <c r="G21" s="24" t="str">
        <f aca="false">IF(F21="","",IF(E21="",F21-B21,IF((F21-C21&lt;=0),"",(F21-C21)+D21)))</f>
        <v/>
      </c>
      <c r="H21" s="32" t="n">
        <f aca="false">IF(F21="","",IF((F21-C21&gt;=0),"",(C21-F21)-D21))</f>
        <v>0.00208333333333299</v>
      </c>
      <c r="I21" s="26"/>
      <c r="J21" s="27"/>
      <c r="K21" s="27"/>
    </row>
    <row r="22" customFormat="false" ht="13.8" hidden="false" customHeight="false" outlineLevel="0" collapsed="false">
      <c r="A22" s="30" t="n">
        <v>43909</v>
      </c>
      <c r="B22" s="21" t="n">
        <v>0.447222222222222</v>
      </c>
      <c r="C22" s="21" t="n">
        <v>0.655555555555556</v>
      </c>
      <c r="D22" s="21"/>
      <c r="E22" s="22" t="n">
        <f aca="false">IF(AND(B22&gt;1,B22&gt;1),"",IF(OR(B22&gt;1,C22&gt;1),"",IF(C22&gt;B22,C22-B22,"")))</f>
        <v>0.208333333333334</v>
      </c>
      <c r="F22" s="23" t="n">
        <f aca="false">IF(AND(B22&lt;1000,B22&lt;&gt;""),IF(OR(I22="PROVA",I22="ATESTADO"),B22+$G$1-(0.104167),B22+$G$1),"")</f>
        <v>0.655555555555555</v>
      </c>
      <c r="G22" s="24" t="str">
        <f aca="false">IF(F22="","",IF(E22="",F22-B22,IF((F22-C22&lt;=0),"",(F22-C22)+D22)))</f>
        <v/>
      </c>
      <c r="H22" s="32" t="str">
        <f aca="false">IF(F22="","",IF((F22-C22&gt;=0),"",(C22-F22)-D22))</f>
        <v/>
      </c>
      <c r="I22" s="26"/>
      <c r="J22" s="27"/>
      <c r="K22" s="27"/>
    </row>
    <row r="23" customFormat="false" ht="13.8" hidden="false" customHeight="false" outlineLevel="0" collapsed="false">
      <c r="A23" s="30" t="n">
        <v>43910</v>
      </c>
      <c r="B23" s="21" t="n">
        <v>0.461805555555556</v>
      </c>
      <c r="C23" s="21" t="n">
        <v>0.674305555555556</v>
      </c>
      <c r="D23" s="21"/>
      <c r="E23" s="22" t="n">
        <f aca="false">IF(AND(B23&gt;1,B23&gt;1),"",IF(OR(B23&gt;1,C23&gt;1),"",IF(C23&gt;B23,C23-B23,"")))</f>
        <v>0.2125</v>
      </c>
      <c r="F23" s="23" t="n">
        <f aca="false">IF(AND(B23&lt;1000,B23&lt;&gt;""),IF(OR(I23="PROVA",I23="ATESTADO"),B23+$G$1-(0.104167),B23+$G$1),"")</f>
        <v>0.670138888888889</v>
      </c>
      <c r="G23" s="24" t="str">
        <f aca="false">IF(F23="","",IF(E23="",F23-B23,IF((F23-C23&lt;=0),"",(F23-C23)+D23)))</f>
        <v/>
      </c>
      <c r="H23" s="32" t="n">
        <f aca="false">IF(F23="","",IF((F23-C23&gt;=0),"",(C23-F23)-D23))</f>
        <v>0.00416666666666699</v>
      </c>
      <c r="I23" s="26"/>
      <c r="J23" s="27"/>
      <c r="K23" s="27"/>
    </row>
    <row r="24" customFormat="false" ht="13.8" hidden="false" customHeight="false" outlineLevel="0" collapsed="false">
      <c r="A24" s="30" t="n">
        <v>43911</v>
      </c>
      <c r="B24" s="21" t="n">
        <v>0.419444444444444</v>
      </c>
      <c r="C24" s="21" t="n">
        <v>0.633333333333333</v>
      </c>
      <c r="D24" s="21"/>
      <c r="E24" s="22" t="n">
        <f aca="false">IF(AND(B24&gt;1,B24&gt;1),"",IF(OR(B24&gt;1,C24&gt;1),"",IF(C24&gt;B24,C24-B24,"")))</f>
        <v>0.213888888888889</v>
      </c>
      <c r="F24" s="23" t="n">
        <f aca="false">IF(AND(B24&lt;1000,B24&lt;&gt;""),IF(OR(I24="PROVA",I24="ATESTADO"),B24+$G$1-(0.104167),B24+$G$1),"")</f>
        <v>0.627777777777777</v>
      </c>
      <c r="G24" s="24" t="str">
        <f aca="false">IF(F24="","",IF(E24="",F24-B24,IF((F24-C24&lt;=0),"",(F24-C24)+D24)))</f>
        <v/>
      </c>
      <c r="H24" s="32" t="n">
        <f aca="false">IF(F24="","",IF((F24-C24&gt;=0),"",(C24-F24)-D24))</f>
        <v>0.00555555555555609</v>
      </c>
      <c r="I24" s="26"/>
      <c r="J24" s="27"/>
      <c r="K24" s="27"/>
    </row>
    <row r="25" customFormat="false" ht="13.8" hidden="false" customHeight="false" outlineLevel="0" collapsed="false">
      <c r="A25" s="30" t="n">
        <v>43912</v>
      </c>
      <c r="B25" s="21" t="s">
        <v>14</v>
      </c>
      <c r="C25" s="21"/>
      <c r="D25" s="21"/>
      <c r="E25" s="22" t="str">
        <f aca="false">IF(AND(B25&gt;1,B25&gt;1),"",IF(OR(B25&gt;1,C25&gt;1),"",IF(C25&gt;B25,C25-B25,"")))</f>
        <v/>
      </c>
      <c r="F25" s="23" t="str">
        <f aca="false">IF(AND(B25&lt;1000,B25&lt;&gt;""),IF(OR(I25="PROVA",I25="ATESTADO"),B25+$G$1-(0.104167),B25+$G$1),"")</f>
        <v/>
      </c>
      <c r="G25" s="24" t="str">
        <f aca="false">IF(F25="","",IF(E25="",F25-B25,IF((F25-C25&lt;=0),"",(F25-C25)+D25)))</f>
        <v/>
      </c>
      <c r="H25" s="32" t="str">
        <f aca="false">IF(F25="","",IF((F25-C25&gt;=0),"",(C25-F25)-D25))</f>
        <v/>
      </c>
      <c r="I25" s="26"/>
      <c r="J25" s="27"/>
      <c r="K25" s="27"/>
    </row>
    <row r="26" customFormat="false" ht="13.8" hidden="false" customHeight="false" outlineLevel="0" collapsed="false">
      <c r="A26" s="30" t="n">
        <v>43913</v>
      </c>
      <c r="B26" s="21" t="s">
        <v>15</v>
      </c>
      <c r="C26" s="21"/>
      <c r="D26" s="21"/>
      <c r="E26" s="22" t="str">
        <f aca="false">IF(AND(B26&gt;1,B26&gt;1),"",IF(OR(B26&gt;1,C26&gt;1),"",IF(C26&gt;B26,C26-B26,"")))</f>
        <v/>
      </c>
      <c r="F26" s="23" t="str">
        <f aca="false">IF(AND(B26&lt;1000,B26&lt;&gt;""),IF(OR(I26="PROVA",I26="ATESTADO"),B26+$G$1-(0.104167),B26+$G$1),"")</f>
        <v/>
      </c>
      <c r="G26" s="24" t="str">
        <f aca="false">IF(F26="","",IF(E26="",F26-B26,IF((F26-C26&lt;=0),"",(F26-C26)+D26)))</f>
        <v/>
      </c>
      <c r="H26" s="32" t="str">
        <f aca="false">IF(F26="","",IF((F26-C26&gt;=0),"",(C26-F26)-D26))</f>
        <v/>
      </c>
      <c r="I26" s="26"/>
      <c r="J26" s="27"/>
      <c r="K26" s="27"/>
    </row>
    <row r="27" customFormat="false" ht="13.8" hidden="false" customHeight="false" outlineLevel="0" collapsed="false">
      <c r="A27" s="30" t="n">
        <v>43914</v>
      </c>
      <c r="B27" s="21" t="s">
        <v>48</v>
      </c>
      <c r="C27" s="21"/>
      <c r="D27" s="21"/>
      <c r="E27" s="22" t="str">
        <f aca="false">IF(AND(B27&gt;1,B27&gt;1),"",IF(OR(B27&gt;1,C27&gt;1),"",IF(C27&gt;B27,C27-B27,"")))</f>
        <v/>
      </c>
      <c r="F27" s="23" t="str">
        <f aca="false">IF(AND(B27&lt;1000,B27&lt;&gt;""),IF(OR(I27="PROVA",I27="ATESTADO"),B27+$G$1-(0.104167),B27+$G$1),"")</f>
        <v/>
      </c>
      <c r="G27" s="24" t="str">
        <f aca="false">IF(F27="","",IF(E27="",F27-B27,IF((F27-C27&lt;=0),"",(F27-C27)+D27)))</f>
        <v/>
      </c>
      <c r="H27" s="32" t="str">
        <f aca="false">IF(F27="","",IF((F27-C27&gt;=0),"",(C27-F27)-D27))</f>
        <v/>
      </c>
      <c r="I27" s="26"/>
      <c r="J27" s="27"/>
      <c r="K27" s="27"/>
    </row>
    <row r="28" customFormat="false" ht="13.8" hidden="false" customHeight="false" outlineLevel="0" collapsed="false">
      <c r="A28" s="30" t="n">
        <v>43915</v>
      </c>
      <c r="B28" s="21" t="s">
        <v>48</v>
      </c>
      <c r="C28" s="21"/>
      <c r="D28" s="21"/>
      <c r="E28" s="22" t="str">
        <f aca="false">IF(AND(B28&gt;1,B28&gt;1),"",IF(OR(B28&gt;1,C28&gt;1),"",IF(C28&gt;B28,C28-B28,"")))</f>
        <v/>
      </c>
      <c r="F28" s="23" t="str">
        <f aca="false">IF(AND(B28&lt;1000,B28&lt;&gt;""),IF(OR(I28="PROVA",I28="ATESTADO"),B28+$G$1-(0.104167),B28+$G$1),"")</f>
        <v/>
      </c>
      <c r="G28" s="24" t="str">
        <f aca="false">IF(F28="","",IF(E28="",F28-B28,IF((F28-C28&lt;=0),"",(F28-C28)+D28)))</f>
        <v/>
      </c>
      <c r="H28" s="32" t="str">
        <f aca="false">IF(F28="","",IF((F28-C28&gt;=0),"",(C28-F28)-D28))</f>
        <v/>
      </c>
      <c r="I28" s="26"/>
      <c r="J28" s="27"/>
      <c r="K28" s="27"/>
    </row>
    <row r="29" customFormat="false" ht="13.8" hidden="false" customHeight="false" outlineLevel="0" collapsed="false">
      <c r="A29" s="30" t="n">
        <v>43916</v>
      </c>
      <c r="B29" s="41" t="n">
        <v>0.54375</v>
      </c>
      <c r="C29" s="21" t="n">
        <v>0.734722222222222</v>
      </c>
      <c r="D29" s="21"/>
      <c r="E29" s="22" t="n">
        <f aca="false">IF(AND(B29&gt;1,B29&gt;1),"",IF(OR(B29&gt;1,C29&gt;1),"",IF(C29&gt;B29,C29-B29,"")))</f>
        <v>0.190972222222222</v>
      </c>
      <c r="F29" s="23" t="n">
        <f aca="false">IF(AND(B29&lt;1000,B29&lt;&gt;""),IF(OR(I29="PROVA",I29="ATESTADO"),B29+$G$1-(0.104167),B29+$G$1),"")</f>
        <v>0.752083333333333</v>
      </c>
      <c r="G29" s="24" t="n">
        <f aca="false">IF(F29="","",IF(E29="",F29-B29,IF((F29-C29&lt;=0),"",(F29-C29)+D29)))</f>
        <v>0.0173611111111111</v>
      </c>
      <c r="H29" s="32" t="str">
        <f aca="false">IF(F29="","",IF((F29-C29&gt;=0),"",(C29-F29)-D29))</f>
        <v/>
      </c>
      <c r="I29" s="26"/>
      <c r="J29" s="27"/>
      <c r="K29" s="27"/>
    </row>
    <row r="30" customFormat="false" ht="13.8" hidden="false" customHeight="false" outlineLevel="0" collapsed="false">
      <c r="A30" s="30" t="n">
        <v>43917</v>
      </c>
      <c r="B30" s="21" t="n">
        <v>0.5125</v>
      </c>
      <c r="C30" s="21" t="n">
        <v>0.663194444444444</v>
      </c>
      <c r="D30" s="21"/>
      <c r="E30" s="22" t="n">
        <f aca="false">IF(AND(B30&gt;1,B30&gt;1),"",IF(OR(B30&gt;1,C30&gt;1),"",IF(C30&gt;B30,C30-B30,"")))</f>
        <v>0.150694444444444</v>
      </c>
      <c r="F30" s="23" t="n">
        <f aca="false">IF(AND(B30&lt;1000,B30&lt;&gt;""),IF(OR(I30="PROVA",I30="ATESTADO"),B30+$G$1-(0.104167),B30+$G$1),"")</f>
        <v>0.720833333333333</v>
      </c>
      <c r="G30" s="24" t="n">
        <f aca="false">IF(F30="","",IF(E30="",F30-B30,IF((F30-C30&lt;=0),"",(F30-C30)+D30)))</f>
        <v>0.057638888888889</v>
      </c>
      <c r="H30" s="32" t="str">
        <f aca="false">IF(F30="","",IF((F30-C30&gt;=0),"",(C30-F30)-D30))</f>
        <v/>
      </c>
      <c r="I30" s="26"/>
      <c r="J30" s="27"/>
      <c r="K30" s="27"/>
    </row>
    <row r="31" customFormat="false" ht="13.8" hidden="false" customHeight="false" outlineLevel="0" collapsed="false">
      <c r="A31" s="30" t="n">
        <v>43918</v>
      </c>
      <c r="B31" s="21" t="n">
        <v>0.440277777777778</v>
      </c>
      <c r="C31" s="21" t="n">
        <v>0.65625</v>
      </c>
      <c r="D31" s="21"/>
      <c r="E31" s="22" t="n">
        <f aca="false">IF(AND(B31&gt;1,B31&gt;1),"",IF(OR(B31&gt;1,C31&gt;1),"",IF(C31&gt;B31,C31-B31,"")))</f>
        <v>0.215972222222222</v>
      </c>
      <c r="F31" s="23" t="n">
        <f aca="false">IF(AND(B31&lt;1000,B31&lt;&gt;""),IF(OR(I31="PROVA",I31="ATESTADO"),B31+$G$1-(0.104167),B31+$G$1),"")</f>
        <v>0.648611111111111</v>
      </c>
      <c r="G31" s="24" t="str">
        <f aca="false">IF(F31="","",IF(E31="",F31-B31,IF((F31-C31&lt;=0),"",(F31-C31)+D31)))</f>
        <v/>
      </c>
      <c r="H31" s="32" t="n">
        <f aca="false">IF(F31="","",IF((F31-C31&gt;=0),"",(C31-F31)-D31))</f>
        <v>0.00763888888888897</v>
      </c>
      <c r="I31" s="26"/>
      <c r="J31" s="27"/>
      <c r="K31" s="27"/>
    </row>
    <row r="32" customFormat="false" ht="13.8" hidden="false" customHeight="false" outlineLevel="0" collapsed="false">
      <c r="A32" s="30" t="n">
        <v>43919</v>
      </c>
      <c r="B32" s="21" t="s">
        <v>14</v>
      </c>
      <c r="C32" s="21"/>
      <c r="D32" s="21"/>
      <c r="E32" s="22" t="str">
        <f aca="false">IF(AND(B32&gt;1,B32&gt;1),"",IF(OR(B32&gt;1,C32&gt;1),"",IF(C32&gt;B32,C32-B32,"")))</f>
        <v/>
      </c>
      <c r="F32" s="23" t="str">
        <f aca="false">IF(AND(B32&lt;1000,B32&lt;&gt;""),IF(OR(I32="PROVA",I32="ATESTADO"),B32+$G$1-(0.104167),B32+$G$1),"")</f>
        <v/>
      </c>
      <c r="G32" s="24" t="str">
        <f aca="false">IF(F32="","",IF(E32="",F32-B32,IF((F32-C32&lt;=0),"",(F32-C32)+D32)))</f>
        <v/>
      </c>
      <c r="H32" s="32" t="str">
        <f aca="false">IF(F32="","",IF((F32-C32&gt;=0),"",(C32-F32)-D32))</f>
        <v/>
      </c>
      <c r="I32" s="26"/>
      <c r="J32" s="27"/>
      <c r="K32" s="27"/>
    </row>
    <row r="33" customFormat="false" ht="13.8" hidden="false" customHeight="false" outlineLevel="0" collapsed="false">
      <c r="A33" s="30" t="n">
        <v>43920</v>
      </c>
      <c r="B33" s="21"/>
      <c r="C33" s="21"/>
      <c r="D33" s="21"/>
      <c r="E33" s="22" t="str">
        <f aca="false">IF(AND(B33&gt;1,B33&gt;1),"",IF(OR(B33&gt;1,C33&gt;1),"",IF(C33&gt;B33,C33-B33,"")))</f>
        <v/>
      </c>
      <c r="F33" s="23" t="str">
        <f aca="false">IF(AND(B33&lt;1000,B33&lt;&gt;""),IF(OR(I33="PROVA",I33="ATESTADO"),B33+$G$1-(0.104167),B33+$G$1),"")</f>
        <v/>
      </c>
      <c r="G33" s="24" t="str">
        <f aca="false">IF(F33="","",IF(E33="",F33-B33,IF((F33-C33&lt;=0),"",(F33-C33)+D33)))</f>
        <v/>
      </c>
      <c r="H33" s="32" t="str">
        <f aca="false">IF(F33="","",IF((F33-C33&gt;=0),"",(C33-F33)-D33))</f>
        <v/>
      </c>
      <c r="I33" s="26"/>
      <c r="J33" s="27"/>
      <c r="K33" s="27"/>
    </row>
    <row r="34" customFormat="false" ht="13.8" hidden="false" customHeight="false" outlineLevel="0" collapsed="false">
      <c r="A34" s="30" t="n">
        <v>43921</v>
      </c>
      <c r="B34" s="41"/>
      <c r="C34" s="21"/>
      <c r="D34" s="21"/>
      <c r="E34" s="22" t="str">
        <f aca="false">IF(AND(B34&gt;1,B34&gt;1),"",IF(OR(B34&gt;1,C34&gt;1),"",IF(C34&gt;B34,C34-B34,"")))</f>
        <v/>
      </c>
      <c r="F34" s="23" t="str">
        <f aca="false">IF(AND(B34&lt;1000,B34&lt;&gt;""),IF(OR(I34="PROVA",I34="ATESTADO"),B34+$G$1-(0.104167),B34+$G$1),"")</f>
        <v/>
      </c>
      <c r="G34" s="24" t="str">
        <f aca="false">IF(F34="","",IF(E34="",F34-B34,IF((F34-C34&lt;=0),"",(F34-C34)+D34)))</f>
        <v/>
      </c>
      <c r="H34" s="32" t="str">
        <f aca="false">IF(F34="","",IF((F34-C34&gt;=0),"",(C34-F34)-D34))</f>
        <v/>
      </c>
      <c r="I34" s="26"/>
      <c r="J34" s="27"/>
      <c r="K34" s="27"/>
    </row>
  </sheetData>
  <mergeCells count="3">
    <mergeCell ref="A1:C1"/>
    <mergeCell ref="G1:H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3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4.36"/>
    <col collapsed="false" customWidth="true" hidden="false" outlineLevel="0" max="3" min="3" style="0" width="15.88"/>
    <col collapsed="false" customWidth="true" hidden="false" outlineLevel="0" max="4" min="4" style="0" width="3.18"/>
    <col collapsed="false" customWidth="true" hidden="false" outlineLevel="0" max="5" min="5" style="0" width="15.88"/>
    <col collapsed="false" customWidth="true" hidden="false" outlineLevel="0" max="6" min="6" style="0" width="8.67"/>
    <col collapsed="false" customWidth="true" hidden="false" outlineLevel="0" max="7" min="7" style="0" width="16.26"/>
    <col collapsed="false" customWidth="true" hidden="false" outlineLevel="0" max="8" min="8" style="0" width="5.7"/>
    <col collapsed="false" customWidth="true" hidden="false" outlineLevel="0" max="9" min="9" style="0" width="16.26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53"/>
    </row>
    <row r="2" customFormat="false" ht="13.8" hidden="false" customHeight="false" outlineLevel="0" collapsed="false">
      <c r="A2" s="54" t="n">
        <v>220000</v>
      </c>
      <c r="B2" s="55" t="n">
        <v>0.04</v>
      </c>
      <c r="C2" s="54" t="n">
        <f aca="false">$A$2+($A$2*$B$2)</f>
        <v>228800</v>
      </c>
      <c r="D2" s="56"/>
      <c r="E2" s="57" t="n">
        <f aca="false">$A$2+($A$2*$B$2)+C26</f>
        <v>5720000</v>
      </c>
      <c r="G2" s="56" t="n">
        <v>220000</v>
      </c>
      <c r="H2" s="0" t="n">
        <v>12</v>
      </c>
      <c r="I2" s="56" t="n">
        <f aca="false">H2*G2</f>
        <v>2640000</v>
      </c>
    </row>
    <row r="3" customFormat="false" ht="13.8" hidden="false" customHeight="false" outlineLevel="0" collapsed="false">
      <c r="A3" s="54"/>
      <c r="B3" s="55"/>
      <c r="C3" s="54" t="n">
        <f aca="false">$A$2+($A$2*$B$2)+C2</f>
        <v>457600</v>
      </c>
      <c r="D3" s="56"/>
      <c r="E3" s="57" t="n">
        <f aca="false">$A$2+($A$2*$B$2)+E2</f>
        <v>5948800</v>
      </c>
      <c r="G3" s="0" t="n">
        <v>0.04</v>
      </c>
      <c r="I3" s="0" t="n">
        <f aca="false">G3*H2</f>
        <v>0.48</v>
      </c>
    </row>
    <row r="4" customFormat="false" ht="13.8" hidden="false" customHeight="false" outlineLevel="0" collapsed="false">
      <c r="A4" s="54"/>
      <c r="B4" s="55"/>
      <c r="C4" s="54" t="n">
        <f aca="false">$A$2+($A$2*$B$2)+C3</f>
        <v>686400</v>
      </c>
      <c r="D4" s="56"/>
      <c r="E4" s="57" t="n">
        <f aca="false">$A$2+($A$2*$B$2)+E3</f>
        <v>6177600</v>
      </c>
      <c r="I4" s="56" t="n">
        <f aca="false">(I2*I3)/12+I2</f>
        <v>2745600</v>
      </c>
    </row>
    <row r="5" customFormat="false" ht="13.8" hidden="false" customHeight="false" outlineLevel="0" collapsed="false">
      <c r="A5" s="54"/>
      <c r="B5" s="55"/>
      <c r="C5" s="54" t="n">
        <f aca="false">$A$2+($A$2*$B$2)+C4</f>
        <v>915200</v>
      </c>
      <c r="D5" s="56"/>
      <c r="E5" s="57" t="n">
        <f aca="false">$A$2+($A$2*$B$2)+E4</f>
        <v>6406400</v>
      </c>
    </row>
    <row r="6" customFormat="false" ht="13.8" hidden="false" customHeight="false" outlineLevel="0" collapsed="false">
      <c r="A6" s="54"/>
      <c r="B6" s="55"/>
      <c r="C6" s="54" t="n">
        <f aca="false">$A$2+($A$2*$B$2)+C5</f>
        <v>1144000</v>
      </c>
      <c r="D6" s="56"/>
      <c r="E6" s="57" t="n">
        <f aca="false">$A$2+($A$2*$B$2)+E5</f>
        <v>6635200</v>
      </c>
    </row>
    <row r="7" customFormat="false" ht="13.8" hidden="false" customHeight="false" outlineLevel="0" collapsed="false">
      <c r="A7" s="54"/>
      <c r="B7" s="55"/>
      <c r="C7" s="54" t="n">
        <f aca="false">$A$2+($A$2*$B$2)+C6</f>
        <v>1372800</v>
      </c>
      <c r="D7" s="56"/>
      <c r="E7" s="57" t="n">
        <f aca="false">$A$2+($A$2*$B$2)+E6</f>
        <v>6864000</v>
      </c>
    </row>
    <row r="8" customFormat="false" ht="13.8" hidden="false" customHeight="false" outlineLevel="0" collapsed="false">
      <c r="A8" s="54"/>
      <c r="B8" s="55"/>
      <c r="C8" s="54" t="n">
        <f aca="false">$A$2+($A$2*$B$2)+C7</f>
        <v>1601600</v>
      </c>
      <c r="D8" s="56"/>
      <c r="E8" s="57" t="n">
        <f aca="false">$A$2+($A$2*$B$2)+E7</f>
        <v>7092800</v>
      </c>
    </row>
    <row r="9" customFormat="false" ht="13.8" hidden="false" customHeight="false" outlineLevel="0" collapsed="false">
      <c r="A9" s="54"/>
      <c r="B9" s="55"/>
      <c r="C9" s="54" t="n">
        <f aca="false">$A$2+($A$2*$B$2)+C8</f>
        <v>1830400</v>
      </c>
      <c r="D9" s="56"/>
      <c r="E9" s="57" t="n">
        <f aca="false">$A$2+($A$2*$B$2)+E8</f>
        <v>7321600</v>
      </c>
    </row>
    <row r="10" customFormat="false" ht="13.8" hidden="false" customHeight="false" outlineLevel="0" collapsed="false">
      <c r="A10" s="54"/>
      <c r="B10" s="55"/>
      <c r="C10" s="54" t="n">
        <f aca="false">$A$2+($A$2*$B$2)+C9</f>
        <v>2059200</v>
      </c>
      <c r="D10" s="56"/>
      <c r="E10" s="57" t="n">
        <f aca="false">$A$2+($A$2*$B$2)+E9</f>
        <v>7550400</v>
      </c>
    </row>
    <row r="11" customFormat="false" ht="13.8" hidden="false" customHeight="false" outlineLevel="0" collapsed="false">
      <c r="A11" s="54"/>
      <c r="B11" s="55"/>
      <c r="C11" s="54" t="n">
        <f aca="false">$A$2+($A$2*$B$2)+C10</f>
        <v>2288000</v>
      </c>
      <c r="D11" s="56"/>
      <c r="E11" s="57" t="n">
        <f aca="false">$A$2+($A$2*$B$2)+E10</f>
        <v>7779200</v>
      </c>
    </row>
    <row r="12" customFormat="false" ht="13.8" hidden="false" customHeight="false" outlineLevel="0" collapsed="false">
      <c r="A12" s="54"/>
      <c r="B12" s="55"/>
      <c r="C12" s="54" t="n">
        <f aca="false">$A$2+($A$2*$B$2)+C11</f>
        <v>2516800</v>
      </c>
      <c r="D12" s="56"/>
      <c r="E12" s="57" t="n">
        <f aca="false">$A$2+($A$2*$B$2)+E11</f>
        <v>8008000</v>
      </c>
    </row>
    <row r="13" customFormat="false" ht="13.8" hidden="false" customHeight="false" outlineLevel="0" collapsed="false">
      <c r="A13" s="54"/>
      <c r="B13" s="55"/>
      <c r="C13" s="54" t="n">
        <f aca="false">$A$2+($A$2*$B$2)+C12</f>
        <v>2745600</v>
      </c>
      <c r="D13" s="56"/>
      <c r="E13" s="57" t="n">
        <f aca="false">$A$2+($A$2*$B$2)+E12</f>
        <v>8236800</v>
      </c>
    </row>
    <row r="15" customFormat="false" ht="13.8" hidden="false" customHeight="false" outlineLevel="0" collapsed="false">
      <c r="A15" s="58"/>
      <c r="B15" s="59"/>
      <c r="C15" s="58" t="n">
        <f aca="false">$A$2+($A$2*$B$2)+C13</f>
        <v>2974400</v>
      </c>
      <c r="E15" s="60" t="n">
        <f aca="false">$A$2+($A$2*$B$2)+E13</f>
        <v>8465600</v>
      </c>
    </row>
    <row r="16" customFormat="false" ht="13.8" hidden="false" customHeight="false" outlineLevel="0" collapsed="false">
      <c r="A16" s="58"/>
      <c r="B16" s="59"/>
      <c r="C16" s="58" t="n">
        <f aca="false">$A$2+($A$2*$B$2)+C15</f>
        <v>3203200</v>
      </c>
      <c r="E16" s="60" t="n">
        <f aca="false">$A$2+($A$2*$B$2)+E15</f>
        <v>8694400</v>
      </c>
    </row>
    <row r="17" customFormat="false" ht="13.8" hidden="false" customHeight="false" outlineLevel="0" collapsed="false">
      <c r="A17" s="58"/>
      <c r="B17" s="59"/>
      <c r="C17" s="58" t="n">
        <f aca="false">$A$2+($A$2*$B$2)+C16</f>
        <v>3432000</v>
      </c>
      <c r="E17" s="60" t="n">
        <f aca="false">$A$2+($A$2*$B$2)+E16</f>
        <v>8923200</v>
      </c>
    </row>
    <row r="18" customFormat="false" ht="13.8" hidden="false" customHeight="false" outlineLevel="0" collapsed="false">
      <c r="A18" s="58"/>
      <c r="B18" s="59"/>
      <c r="C18" s="58" t="n">
        <f aca="false">$A$2+($A$2*$B$2)+C17</f>
        <v>3660800</v>
      </c>
      <c r="E18" s="60" t="n">
        <f aca="false">$A$2+($A$2*$B$2)+E17</f>
        <v>9152000</v>
      </c>
    </row>
    <row r="19" customFormat="false" ht="13.8" hidden="false" customHeight="false" outlineLevel="0" collapsed="false">
      <c r="A19" s="58"/>
      <c r="B19" s="59"/>
      <c r="C19" s="58" t="n">
        <f aca="false">$A$2+($A$2*$B$2)+C18</f>
        <v>3889600</v>
      </c>
      <c r="E19" s="60" t="n">
        <f aca="false">$A$2+($A$2*$B$2)+E18</f>
        <v>9380800</v>
      </c>
    </row>
    <row r="20" customFormat="false" ht="13.8" hidden="false" customHeight="false" outlineLevel="0" collapsed="false">
      <c r="A20" s="58"/>
      <c r="B20" s="59"/>
      <c r="C20" s="58" t="n">
        <f aca="false">$A$2+($A$2*$B$2)+C19</f>
        <v>4118400</v>
      </c>
      <c r="E20" s="60" t="n">
        <f aca="false">$A$2+($A$2*$B$2)+E19</f>
        <v>9609600</v>
      </c>
    </row>
    <row r="21" customFormat="false" ht="13.8" hidden="false" customHeight="false" outlineLevel="0" collapsed="false">
      <c r="A21" s="58"/>
      <c r="B21" s="59"/>
      <c r="C21" s="58" t="n">
        <f aca="false">$A$2+($A$2*$B$2)+C20</f>
        <v>4347200</v>
      </c>
      <c r="E21" s="60" t="n">
        <f aca="false">$A$2+($A$2*$B$2)+E20</f>
        <v>9838400</v>
      </c>
    </row>
    <row r="22" customFormat="false" ht="13.8" hidden="false" customHeight="false" outlineLevel="0" collapsed="false">
      <c r="A22" s="58"/>
      <c r="B22" s="59"/>
      <c r="C22" s="58" t="n">
        <f aca="false">$A$2+($A$2*$B$2)+C21</f>
        <v>4576000</v>
      </c>
      <c r="E22" s="60" t="n">
        <f aca="false">$A$2+($A$2*$B$2)+E21</f>
        <v>10067200</v>
      </c>
    </row>
    <row r="23" customFormat="false" ht="13.8" hidden="false" customHeight="false" outlineLevel="0" collapsed="false">
      <c r="A23" s="58"/>
      <c r="B23" s="59"/>
      <c r="C23" s="58" t="n">
        <f aca="false">$A$2+($A$2*$B$2)+C22</f>
        <v>4804800</v>
      </c>
      <c r="E23" s="60" t="n">
        <f aca="false">$A$2+($A$2*$B$2)+E22</f>
        <v>10296000</v>
      </c>
    </row>
    <row r="24" customFormat="false" ht="13.8" hidden="false" customHeight="false" outlineLevel="0" collapsed="false">
      <c r="A24" s="58"/>
      <c r="B24" s="59"/>
      <c r="C24" s="58" t="n">
        <f aca="false">$A$2+($A$2*$B$2)+C23</f>
        <v>5033600</v>
      </c>
      <c r="E24" s="60" t="n">
        <f aca="false">$A$2+($A$2*$B$2)+E23</f>
        <v>10524800</v>
      </c>
    </row>
    <row r="25" customFormat="false" ht="13.8" hidden="false" customHeight="false" outlineLevel="0" collapsed="false">
      <c r="A25" s="58"/>
      <c r="B25" s="59"/>
      <c r="C25" s="58" t="n">
        <f aca="false">$A$2+($A$2*$B$2)+C24</f>
        <v>5262400</v>
      </c>
      <c r="E25" s="60" t="n">
        <f aca="false">$A$2+($A$2*$B$2)+E24</f>
        <v>10753600</v>
      </c>
    </row>
    <row r="26" customFormat="false" ht="13.8" hidden="false" customHeight="false" outlineLevel="0" collapsed="false">
      <c r="A26" s="58"/>
      <c r="B26" s="59"/>
      <c r="C26" s="58" t="n">
        <f aca="false">$A$2+($A$2*$B$2)+C25</f>
        <v>5491200</v>
      </c>
      <c r="E26" s="60" t="n">
        <f aca="false">$A$2+($A$2*$B$2)+E25</f>
        <v>10982400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7.26"/>
    <col collapsed="false" customWidth="true" hidden="false" outlineLevel="0" max="5" min="5" style="0" width="13.93"/>
    <col collapsed="false" customWidth="true" hidden="false" outlineLevel="0" max="6" min="6" style="0" width="10.18"/>
    <col collapsed="false" customWidth="true" hidden="false" outlineLevel="0" max="7" min="7" style="0" width="9.59"/>
    <col collapsed="false" customWidth="true" hidden="false" outlineLevel="0" max="8" min="8" style="0" width="7.82"/>
    <col collapsed="false" customWidth="true" hidden="false" outlineLevel="0" max="9" min="9" style="0" width="8.52"/>
    <col collapsed="false" customWidth="true" hidden="false" outlineLevel="0" max="10" min="10" style="0" width="9.44"/>
    <col collapsed="false" customWidth="true" hidden="false" outlineLevel="0" max="11" min="11" style="0" width="39.32"/>
    <col collapsed="false" customWidth="true" hidden="false" outlineLevel="0" max="12" min="12" style="0" width="6.16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 t="str">
        <f aca="false">IF((J2&lt;I2),"Devendo:","Compensou!!!")</f>
        <v>Compensou!!!</v>
      </c>
      <c r="F1" s="3" t="n">
        <f aca="false">IF(E1="Compensou!!!",(J2-I2),IF((E1="Devendo:"),(I2-J2),"Deu erro"))</f>
        <v>0.00833333333333886</v>
      </c>
      <c r="G1" s="4" t="n">
        <v>0.208333333333333</v>
      </c>
      <c r="H1" s="4"/>
      <c r="I1" s="29"/>
      <c r="J1" s="6"/>
      <c r="K1" s="0" t="n">
        <v>0.283</v>
      </c>
      <c r="L1" s="7" t="s">
        <v>1</v>
      </c>
      <c r="N1" s="4"/>
      <c r="O1" s="4"/>
      <c r="P1" s="4"/>
      <c r="Q1" s="4"/>
      <c r="R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10" t="s">
        <v>21</v>
      </c>
      <c r="E2" s="9" t="s">
        <v>5</v>
      </c>
      <c r="F2" s="9" t="s">
        <v>6</v>
      </c>
      <c r="G2" s="9" t="s">
        <v>7</v>
      </c>
      <c r="H2" s="9" t="s">
        <v>8</v>
      </c>
      <c r="I2" s="11" t="n">
        <f aca="false">SUM(I1,G3)</f>
        <v>0.0104166666666641</v>
      </c>
      <c r="J2" s="12" t="n">
        <f aca="false">SUM(J1,H3)</f>
        <v>0.0187500000000029</v>
      </c>
      <c r="K2" s="0" t="n">
        <v>0.104167</v>
      </c>
      <c r="L2" s="7" t="s">
        <v>9</v>
      </c>
      <c r="N2" s="9"/>
      <c r="O2" s="8"/>
      <c r="P2" s="8"/>
      <c r="R2" s="9"/>
    </row>
    <row r="3" customFormat="false" ht="13.8" hidden="false" customHeight="false" outlineLevel="0" collapsed="false">
      <c r="A3" s="13" t="n">
        <f aca="false">IF(OR((B3=""),(C3="")),"",C3-B3)</f>
        <v>0.208695652173913</v>
      </c>
      <c r="B3" s="14" t="n">
        <f aca="false">IF(SUM(B4:B34)&lt;=0,"",AVERAGE(B4:B34))</f>
        <v>0.499124396135266</v>
      </c>
      <c r="C3" s="13" t="n">
        <f aca="false">IF(SUM(C4:C34)&lt;=0,"",AVERAGE(C4:C34))</f>
        <v>0.707820048309179</v>
      </c>
      <c r="D3" s="13"/>
      <c r="E3" s="13" t="n">
        <f aca="false">IF(SUM(E4:E34)&lt;=0,"",AVERAGE(E4:E34))</f>
        <v>0.208695652173913</v>
      </c>
      <c r="F3" s="13"/>
      <c r="G3" s="15" t="n">
        <f aca="false">SUM(G4:G33)</f>
        <v>0.0104166666666641</v>
      </c>
      <c r="H3" s="16" t="n">
        <f aca="false">SUM(H4:H33)</f>
        <v>0.0187500000000029</v>
      </c>
      <c r="I3" s="17" t="s">
        <v>10</v>
      </c>
      <c r="J3" s="9"/>
      <c r="L3" s="7" t="s">
        <v>11</v>
      </c>
      <c r="N3" s="18"/>
      <c r="O3" s="19"/>
      <c r="P3" s="19"/>
      <c r="Q3" s="19"/>
      <c r="R3" s="8"/>
    </row>
    <row r="4" customFormat="false" ht="13.8" hidden="false" customHeight="false" outlineLevel="0" collapsed="false">
      <c r="A4" s="30" t="n">
        <v>43647</v>
      </c>
      <c r="B4" s="21" t="n">
        <v>0.465277777777778</v>
      </c>
      <c r="C4" s="21" t="n">
        <v>0.674305555555556</v>
      </c>
      <c r="D4" s="21"/>
      <c r="E4" s="22" t="n">
        <f aca="false">IF(AND(B4&gt;1,B4&gt;1),"",IF(OR(B4&gt;1,C4&gt;1),"",IF(C4&gt;B4,C4-B4,"")))</f>
        <v>0.209027777777778</v>
      </c>
      <c r="F4" s="23" t="n">
        <f aca="false">IF(AND(B4&lt;1000,B4&lt;&gt;""),IF(I4="PROVA",B4+$G$1-(0.104167),B4+$G$1),"")</f>
        <v>0.673611111111111</v>
      </c>
      <c r="G4" s="24" t="str">
        <f aca="false">IF(F4="","",IF(E4="",F4-B4,IF((F4-C4&lt;=0),"",(F4-C4)+D4)))</f>
        <v/>
      </c>
      <c r="H4" s="25" t="n">
        <f aca="false">IF(F4="","",IF((F4-C4&gt;=0),"",(C4-F4)))</f>
        <v>0.000694444444444997</v>
      </c>
      <c r="I4" s="26"/>
      <c r="J4" s="27"/>
      <c r="L4" s="7" t="s">
        <v>12</v>
      </c>
      <c r="N4" s="18"/>
      <c r="O4" s="19"/>
      <c r="P4" s="19"/>
      <c r="Q4" s="19"/>
      <c r="R4" s="8"/>
    </row>
    <row r="5" customFormat="false" ht="13.8" hidden="false" customHeight="false" outlineLevel="0" collapsed="false">
      <c r="A5" s="30" t="n">
        <v>43648</v>
      </c>
      <c r="B5" s="21" t="n">
        <v>0.456944444444444</v>
      </c>
      <c r="C5" s="21" t="n">
        <v>0.664583333333333</v>
      </c>
      <c r="D5" s="21"/>
      <c r="E5" s="22" t="n">
        <f aca="false">IF(AND(B5&gt;1,B5&gt;1),"",IF(OR(B5&gt;1,C5&gt;1),"",IF(C5&gt;B5,C5-B5,"")))</f>
        <v>0.207638888888889</v>
      </c>
      <c r="F5" s="23" t="n">
        <f aca="false">IF(AND(B5&lt;1000,B5&lt;&gt;""),IF(I5="PROVA",B5+$G$1-(0.104167),B5+$G$1),"")</f>
        <v>0.665277777777777</v>
      </c>
      <c r="G5" s="24" t="n">
        <f aca="false">IF(F5="","",IF(E5="",F5-B5,IF((F5-C5&lt;=0),"",(F5-C5)+D5)))</f>
        <v>0.000694444444443998</v>
      </c>
      <c r="H5" s="25" t="str">
        <f aca="false">IF(F5="","",IF((F5-C5&gt;=0),"",(C5-F5)))</f>
        <v/>
      </c>
      <c r="I5" s="26"/>
      <c r="J5" s="27"/>
      <c r="K5" s="27"/>
      <c r="L5" s="7" t="s">
        <v>13</v>
      </c>
      <c r="N5" s="18"/>
      <c r="O5" s="19"/>
      <c r="P5" s="19"/>
      <c r="Q5" s="19"/>
      <c r="R5" s="8"/>
    </row>
    <row r="6" customFormat="false" ht="13.8" hidden="false" customHeight="false" outlineLevel="0" collapsed="false">
      <c r="A6" s="30" t="n">
        <v>43649</v>
      </c>
      <c r="B6" s="21" t="n">
        <v>0.457638888888889</v>
      </c>
      <c r="C6" s="21" t="n">
        <v>0.666666666666667</v>
      </c>
      <c r="D6" s="21"/>
      <c r="E6" s="22" t="n">
        <f aca="false">IF(AND(B6&gt;1,B6&gt;1),"",IF(OR(B6&gt;1,C6&gt;1),"",IF(C6&gt;B6,C6-B6,"")))</f>
        <v>0.209027777777778</v>
      </c>
      <c r="F6" s="23" t="n">
        <f aca="false">IF(AND(B6&lt;1000,B6&lt;&gt;""),IF(I6="PROVA",B6+$G$1-(0.104167),B6+$G$1),"")</f>
        <v>0.665972222222222</v>
      </c>
      <c r="G6" s="24" t="str">
        <f aca="false">IF(F6="","",IF(E6="",F6-B6,IF((F6-C6&lt;=0),"",(F6-C6)+D6)))</f>
        <v/>
      </c>
      <c r="H6" s="25" t="n">
        <f aca="false">IF(F6="","",IF((F6-C6&gt;=0),"",(C6-F6)))</f>
        <v>0.000694444444444997</v>
      </c>
      <c r="I6" s="26"/>
      <c r="J6" s="27"/>
      <c r="K6" s="27"/>
      <c r="L6" s="7" t="s">
        <v>12</v>
      </c>
      <c r="Q6" s="19"/>
      <c r="R6" s="8"/>
    </row>
    <row r="7" customFormat="false" ht="13.8" hidden="false" customHeight="false" outlineLevel="0" collapsed="false">
      <c r="A7" s="30" t="n">
        <v>43650</v>
      </c>
      <c r="B7" s="21" t="n">
        <v>0.541666666666667</v>
      </c>
      <c r="C7" s="21" t="n">
        <v>0.751388888888889</v>
      </c>
      <c r="D7" s="21"/>
      <c r="E7" s="22" t="n">
        <f aca="false">IF(AND(B7&gt;1,B7&gt;1),"",IF(OR(B7&gt;1,C7&gt;1),"",IF(C7&gt;B7,C7-B7,"")))</f>
        <v>0.209722222222222</v>
      </c>
      <c r="F7" s="23" t="n">
        <f aca="false">IF(AND(B7&lt;1000,B7&lt;&gt;""),IF(I7="PROVA",B7+$G$1-(0.104167),B7+$G$1),"")</f>
        <v>0.75</v>
      </c>
      <c r="G7" s="24" t="str">
        <f aca="false">IF(F7="","",IF(E7="",F7-B7,IF((F7-C7&lt;=0),"",(F7-C7)+D7)))</f>
        <v/>
      </c>
      <c r="H7" s="25" t="n">
        <f aca="false">IF(F7="","",IF((F7-C7&gt;=0),"",(C7-F7)))</f>
        <v>0.001388888888889</v>
      </c>
      <c r="I7" s="26"/>
      <c r="J7" s="27"/>
      <c r="K7" s="27"/>
      <c r="Q7" s="19"/>
      <c r="R7" s="8"/>
    </row>
    <row r="8" customFormat="false" ht="13.8" hidden="false" customHeight="false" outlineLevel="0" collapsed="false">
      <c r="A8" s="30" t="n">
        <v>43651</v>
      </c>
      <c r="B8" s="21" t="n">
        <v>0.559027777777778</v>
      </c>
      <c r="C8" s="21" t="n">
        <v>0.767361111111111</v>
      </c>
      <c r="D8" s="21"/>
      <c r="E8" s="22" t="n">
        <f aca="false">IF(AND(B8&gt;1,B8&gt;1),"",IF(OR(B8&gt;1,C8&gt;1),"",IF(C8&gt;B8,C8-B8,"")))</f>
        <v>0.208333333333333</v>
      </c>
      <c r="F8" s="23" t="n">
        <f aca="false">IF(AND(B8&lt;1000,B8&lt;&gt;""),IF(I8="PROVA",B8+$G$1-(0.104167),B8+$G$1),"")</f>
        <v>0.767361111111111</v>
      </c>
      <c r="G8" s="24" t="str">
        <f aca="false">IF(F8="","",IF(E8="",F8-B8,IF((F8-C8&lt;=0),"",(F8-C8)+D8)))</f>
        <v/>
      </c>
      <c r="H8" s="25" t="str">
        <f aca="false">IF(F8="","",IF((F8-C8&gt;=0),"",(C8-F8)))</f>
        <v/>
      </c>
      <c r="I8" s="26"/>
      <c r="J8" s="27"/>
      <c r="K8" s="27"/>
      <c r="L8" s="0" t="str">
        <f aca="false">IF(CONCATENATE(L1,L2,L3,L4,L5,L6)="Girafa"," Certo","Errado")</f>
        <v>Certo</v>
      </c>
      <c r="Q8" s="19"/>
      <c r="R8" s="8"/>
    </row>
    <row r="9" customFormat="false" ht="13.8" hidden="false" customHeight="false" outlineLevel="0" collapsed="false">
      <c r="A9" s="30" t="n">
        <v>43652</v>
      </c>
      <c r="B9" s="21" t="n">
        <v>0.561111111111111</v>
      </c>
      <c r="C9" s="21" t="n">
        <v>0.768055555555556</v>
      </c>
      <c r="D9" s="21"/>
      <c r="E9" s="22" t="n">
        <f aca="false">IF(AND(B9&gt;1,B9&gt;1),"",IF(OR(B9&gt;1,C9&gt;1),"",IF(C9&gt;B9,C9-B9,"")))</f>
        <v>0.206944444444445</v>
      </c>
      <c r="F9" s="23" t="n">
        <f aca="false">IF(AND(B9&lt;1000,B9&lt;&gt;""),IF(I9="PROVA",B9+$G$1-(0.104167),B9+$G$1),"")</f>
        <v>0.769444444444444</v>
      </c>
      <c r="G9" s="24" t="n">
        <f aca="false">IF(F9="","",IF(E9="",F9-B9,IF((F9-C9&lt;=0),"",(F9-C9)+D9)))</f>
        <v>0.001388888888888</v>
      </c>
      <c r="H9" s="25" t="str">
        <f aca="false">IF(F9="","",IF((F9-C9&gt;=0),"",(C9-F9)))</f>
        <v/>
      </c>
      <c r="I9" s="26"/>
      <c r="J9" s="27"/>
      <c r="K9" s="27"/>
      <c r="Q9" s="19"/>
      <c r="R9" s="8"/>
    </row>
    <row r="10" customFormat="false" ht="13.8" hidden="false" customHeight="false" outlineLevel="0" collapsed="false">
      <c r="A10" s="30" t="n">
        <v>43653</v>
      </c>
      <c r="B10" s="21" t="n">
        <v>0.502777777777778</v>
      </c>
      <c r="C10" s="21" t="n">
        <v>0.711805555555556</v>
      </c>
      <c r="D10" s="21"/>
      <c r="E10" s="22" t="n">
        <f aca="false">IF(AND(B10&gt;1,B10&gt;1),"",IF(OR(B10&gt;1,C10&gt;1),"",IF(C10&gt;B10,C10-B10,"")))</f>
        <v>0.209027777777778</v>
      </c>
      <c r="F10" s="23" t="n">
        <f aca="false">IF(AND(B10&lt;1000,B10&lt;&gt;""),IF(I10="PROVA",B10+$G$1-(0.104167),B10+$G$1),"")</f>
        <v>0.711111111111111</v>
      </c>
      <c r="G10" s="24" t="str">
        <f aca="false">IF(F10="","",IF(E10="",F10-B10,IF((F10-C10&lt;=0),"",(F10-C10)+D10)))</f>
        <v/>
      </c>
      <c r="H10" s="25" t="n">
        <f aca="false">IF(F10="","",IF((F10-C10&gt;=0),"",(C10-F10)))</f>
        <v>0.000694444444444997</v>
      </c>
      <c r="I10" s="26"/>
      <c r="J10" s="27"/>
      <c r="K10" s="27"/>
      <c r="Q10" s="19"/>
      <c r="R10" s="8"/>
    </row>
    <row r="11" customFormat="false" ht="13.8" hidden="false" customHeight="false" outlineLevel="0" collapsed="false">
      <c r="A11" s="30" t="n">
        <v>43654</v>
      </c>
      <c r="B11" s="21" t="n">
        <v>0.541666666666667</v>
      </c>
      <c r="C11" s="21" t="n">
        <v>0.75</v>
      </c>
      <c r="D11" s="21"/>
      <c r="E11" s="22" t="n">
        <f aca="false">IF(AND(B11&gt;1,B11&gt;1),"",IF(OR(B11&gt;1,C11&gt;1),"",IF(C11&gt;B11,C11-B11,"")))</f>
        <v>0.208333333333333</v>
      </c>
      <c r="F11" s="23" t="n">
        <f aca="false">IF(AND(B11&lt;1000,B11&lt;&gt;""),IF(I11="PROVA",B11+$G$1-(0.104167),B11+$G$1),"")</f>
        <v>0.75</v>
      </c>
      <c r="G11" s="24" t="str">
        <f aca="false">IF(F11="","",IF(E11="",F11-B11,IF((F11-C11&lt;=0),"",(F11-C11)+D11)))</f>
        <v/>
      </c>
      <c r="H11" s="25" t="str">
        <f aca="false">IF(F11="","",IF((F11-C11&gt;=0),"",(C11-F11)))</f>
        <v/>
      </c>
      <c r="I11" s="26"/>
      <c r="J11" s="27"/>
      <c r="K11" s="27"/>
      <c r="Q11" s="19"/>
      <c r="R11" s="8"/>
    </row>
    <row r="12" customFormat="false" ht="13.8" hidden="false" customHeight="false" outlineLevel="0" collapsed="false">
      <c r="A12" s="30" t="n">
        <v>43655</v>
      </c>
      <c r="B12" s="21" t="n">
        <v>0.585416666666667</v>
      </c>
      <c r="C12" s="21" t="n">
        <v>0.791666666666667</v>
      </c>
      <c r="D12" s="21"/>
      <c r="E12" s="22" t="n">
        <f aca="false">IF(AND(B12&gt;1,B12&gt;1),"",IF(OR(B12&gt;1,C12&gt;1),"",IF(C12&gt;B12,C12-B12,"")))</f>
        <v>0.20625</v>
      </c>
      <c r="F12" s="23" t="n">
        <f aca="false">IF(AND(B12&lt;1000,B12&lt;&gt;""),IF(I12="PROVA",B12+$G$1-(0.104167),B12+$G$1),"")</f>
        <v>0.79375</v>
      </c>
      <c r="G12" s="24" t="n">
        <f aca="false">IF(F12="","",IF(E12="",F12-B12,IF((F12-C12&lt;=0),"",(F12-C12)+D12)))</f>
        <v>0.00208333333333299</v>
      </c>
      <c r="H12" s="25" t="str">
        <f aca="false">IF(F12="","",IF((F12-C12&gt;=0),"",(C12-F12)))</f>
        <v/>
      </c>
      <c r="I12" s="26"/>
      <c r="J12" s="27"/>
      <c r="K12" s="27"/>
      <c r="Q12" s="19"/>
      <c r="R12" s="8"/>
    </row>
    <row r="13" customFormat="false" ht="13.8" hidden="false" customHeight="false" outlineLevel="0" collapsed="false">
      <c r="A13" s="30" t="n">
        <v>43656</v>
      </c>
      <c r="B13" s="21" t="n">
        <v>0.541666666666667</v>
      </c>
      <c r="C13" s="21" t="n">
        <v>0.750694444444444</v>
      </c>
      <c r="D13" s="21"/>
      <c r="E13" s="22" t="n">
        <f aca="false">IF(AND(B13&gt;1,B13&gt;1),"",IF(OR(B13&gt;1,C13&gt;1),"",IF(C13&gt;B13,C13-B13,"")))</f>
        <v>0.209027777777777</v>
      </c>
      <c r="F13" s="23" t="n">
        <f aca="false">IF(AND(B13&lt;1000,B13&lt;&gt;""),IF(I13="PROVA",B13+$G$1-(0.104167),B13+$G$1),"")</f>
        <v>0.75</v>
      </c>
      <c r="G13" s="24" t="str">
        <f aca="false">IF(F13="","",IF(E13="",F13-B13,IF((F13-C13&lt;=0),"",(F13-C13)+D13)))</f>
        <v/>
      </c>
      <c r="H13" s="25" t="n">
        <f aca="false">IF(F13="","",IF((F13-C13&gt;=0),"",(C13-F13)))</f>
        <v>0.000694444444443998</v>
      </c>
      <c r="I13" s="26"/>
      <c r="J13" s="27"/>
      <c r="K13" s="27"/>
    </row>
    <row r="14" customFormat="false" ht="13.8" hidden="false" customHeight="false" outlineLevel="0" collapsed="false">
      <c r="A14" s="30" t="n">
        <v>43657</v>
      </c>
      <c r="B14" s="21" t="n">
        <v>0.545833333333333</v>
      </c>
      <c r="C14" s="21" t="n">
        <v>0.75</v>
      </c>
      <c r="D14" s="21"/>
      <c r="E14" s="22" t="n">
        <f aca="false">IF(AND(B14&gt;1,B14&gt;1),"",IF(OR(B14&gt;1,C14&gt;1),"",IF(C14&gt;B14,C14-B14,"")))</f>
        <v>0.204166666666667</v>
      </c>
      <c r="F14" s="23" t="n">
        <f aca="false">IF(AND(B14&lt;1000,B14&lt;&gt;""),IF(I14="PROVA",B14+$G$1-(0.104167),B14+$G$1),"")</f>
        <v>0.754166666666666</v>
      </c>
      <c r="G14" s="24" t="n">
        <f aca="false">IF(F14="","",IF(E14="",F14-B14,IF((F14-C14&lt;=0),"",(F14-C14)+D14)))</f>
        <v>0.0041666666666661</v>
      </c>
      <c r="H14" s="25" t="str">
        <f aca="false">IF(F14="","",IF((F14-C14&gt;=0),"",(C14-F14)))</f>
        <v/>
      </c>
      <c r="I14" s="26"/>
      <c r="J14" s="27"/>
      <c r="K14" s="27"/>
    </row>
    <row r="15" customFormat="false" ht="13.8" hidden="false" customHeight="false" outlineLevel="0" collapsed="false">
      <c r="A15" s="30" t="n">
        <v>43658</v>
      </c>
      <c r="B15" s="21" t="n">
        <v>0.543055555555555</v>
      </c>
      <c r="C15" s="21" t="n">
        <v>0.753472222222222</v>
      </c>
      <c r="D15" s="21"/>
      <c r="E15" s="22" t="n">
        <f aca="false">IF(AND(B15&gt;1,B15&gt;1),"",IF(OR(B15&gt;1,C15&gt;1),"",IF(C15&gt;B15,C15-B15,"")))</f>
        <v>0.210416666666667</v>
      </c>
      <c r="F15" s="23" t="n">
        <f aca="false">IF(AND(B15&lt;1000,B15&lt;&gt;""),IF(I15="PROVA",B15+$G$1-(0.104167),B15+$G$1),"")</f>
        <v>0.751388888888888</v>
      </c>
      <c r="G15" s="24" t="str">
        <f aca="false">IF(F15="","",IF(E15="",F15-B15,IF((F15-C15&lt;=0),"",(F15-C15)+D15)))</f>
        <v/>
      </c>
      <c r="H15" s="25" t="n">
        <f aca="false">IF(F15="","",IF((F15-C15&gt;=0),"",(C15-F15)))</f>
        <v>0.00208333333333399</v>
      </c>
      <c r="I15" s="26"/>
      <c r="J15" s="27"/>
      <c r="K15" s="27"/>
    </row>
    <row r="16" customFormat="false" ht="13.8" hidden="false" customHeight="false" outlineLevel="0" collapsed="false">
      <c r="A16" s="30" t="n">
        <v>43659</v>
      </c>
      <c r="B16" s="21" t="n">
        <v>0.546527777777778</v>
      </c>
      <c r="C16" s="21" t="n">
        <v>0.756944444444444</v>
      </c>
      <c r="D16" s="21"/>
      <c r="E16" s="22" t="n">
        <f aca="false">IF(AND(B16&gt;1,B16&gt;1),"",IF(OR(B16&gt;1,C16&gt;1),"",IF(C16&gt;B16,C16-B16,"")))</f>
        <v>0.210416666666666</v>
      </c>
      <c r="F16" s="23" t="n">
        <f aca="false">IF(AND(B16&lt;1000,B16&lt;&gt;""),IF(I16="PROVA",B16+$G$1-(0.104167),B16+$G$1),"")</f>
        <v>0.754861111111111</v>
      </c>
      <c r="G16" s="24" t="str">
        <f aca="false">IF(F16="","",IF(E16="",F16-B16,IF((F16-C16&lt;=0),"",(F16-C16)+D16)))</f>
        <v/>
      </c>
      <c r="H16" s="25" t="n">
        <f aca="false">IF(F16="","",IF((F16-C16&gt;=0),"",(C16-F16)))</f>
        <v>0.00208333333333299</v>
      </c>
      <c r="I16" s="26"/>
      <c r="J16" s="27"/>
      <c r="K16" s="27"/>
    </row>
    <row r="17" customFormat="false" ht="13.8" hidden="false" customHeight="false" outlineLevel="0" collapsed="false">
      <c r="A17" s="30" t="n">
        <v>43660</v>
      </c>
      <c r="B17" s="21" t="n">
        <v>0.523611111111111</v>
      </c>
      <c r="C17" s="21" t="n">
        <v>0.730555555555555</v>
      </c>
      <c r="D17" s="21"/>
      <c r="E17" s="22" t="n">
        <f aca="false">IF(AND(B17&gt;1,B17&gt;1),"",IF(OR(B17&gt;1,C17&gt;1),"",IF(C17&gt;B17,C17-B17,"")))</f>
        <v>0.206944444444444</v>
      </c>
      <c r="F17" s="23" t="n">
        <f aca="false">IF(AND(B17&lt;1000,B17&lt;&gt;""),IF(I17="PROVA",B17+$G$1-(0.104167),B17+$G$1),"")</f>
        <v>0.731944444444444</v>
      </c>
      <c r="G17" s="24" t="n">
        <f aca="false">IF(F17="","",IF(E17="",F17-B17,IF((F17-C17&lt;=0),"",(F17-C17)+D17)))</f>
        <v>0.001388888888889</v>
      </c>
      <c r="H17" s="25" t="str">
        <f aca="false">IF(F17="","",IF((F17-C17&gt;=0),"",(C17-F17)))</f>
        <v/>
      </c>
      <c r="I17" s="26"/>
      <c r="J17" s="27"/>
      <c r="K17" s="27"/>
    </row>
    <row r="18" customFormat="false" ht="13.8" hidden="false" customHeight="false" outlineLevel="0" collapsed="false">
      <c r="A18" s="30" t="n">
        <v>43661</v>
      </c>
      <c r="B18" s="21" t="n">
        <v>0.435416666666667</v>
      </c>
      <c r="C18" s="21" t="n">
        <v>0.643055555555556</v>
      </c>
      <c r="D18" s="21"/>
      <c r="E18" s="22" t="n">
        <f aca="false">IF(AND(B18&gt;1,B18&gt;1),"",IF(OR(B18&gt;1,C18&gt;1),"",IF(C18&gt;B18,C18-B18,"")))</f>
        <v>0.207638888888889</v>
      </c>
      <c r="F18" s="23" t="n">
        <f aca="false">IF(AND(B18&lt;1000,B18&lt;&gt;""),IF(I18="PROVA",B18+$G$1-(0.104167),B18+$G$1),"")</f>
        <v>0.64375</v>
      </c>
      <c r="G18" s="24" t="n">
        <f aca="false">IF(F18="","",IF(E18="",F18-B18,IF((F18-C18&lt;=0),"",(F18-C18)+D18)))</f>
        <v>0.000694444444443998</v>
      </c>
      <c r="H18" s="25" t="str">
        <f aca="false">IF(F18="","",IF((F18-C18&gt;=0),"",(C18-F18)))</f>
        <v/>
      </c>
      <c r="I18" s="26"/>
      <c r="J18" s="27"/>
      <c r="K18" s="27"/>
    </row>
    <row r="19" customFormat="false" ht="13.8" hidden="false" customHeight="false" outlineLevel="0" collapsed="false">
      <c r="A19" s="30" t="n">
        <v>43662</v>
      </c>
      <c r="B19" s="21" t="n">
        <v>0.472916666666667</v>
      </c>
      <c r="C19" s="21" t="n">
        <v>0.683333333333333</v>
      </c>
      <c r="D19" s="21"/>
      <c r="E19" s="22" t="n">
        <f aca="false">IF(AND(B19&gt;1,B19&gt;1),"",IF(OR(B19&gt;1,C19&gt;1),"",IF(C19&gt;B19,C19-B19,"")))</f>
        <v>0.210416666666666</v>
      </c>
      <c r="F19" s="23" t="n">
        <f aca="false">IF(AND(B19&lt;1000,B19&lt;&gt;""),IF(I19="PROVA",B19+$G$1-(0.104167),B19+$G$1),"")</f>
        <v>0.68125</v>
      </c>
      <c r="G19" s="24" t="str">
        <f aca="false">IF(F19="","",IF(E19="",F19-B19,IF((F19-C19&lt;=0),"",(F19-C19)+D19)))</f>
        <v/>
      </c>
      <c r="H19" s="25" t="n">
        <f aca="false">IF(F19="","",IF((F19-C19&gt;=0),"",(C19-F19)))</f>
        <v>0.00208333333333299</v>
      </c>
      <c r="I19" s="26"/>
      <c r="J19" s="27"/>
      <c r="K19" s="27"/>
    </row>
    <row r="20" customFormat="false" ht="13.8" hidden="false" customHeight="false" outlineLevel="0" collapsed="false">
      <c r="A20" s="30" t="n">
        <v>43663</v>
      </c>
      <c r="B20" s="21" t="n">
        <v>0.434027777777778</v>
      </c>
      <c r="C20" s="21" t="n">
        <v>0.645833333333333</v>
      </c>
      <c r="D20" s="21"/>
      <c r="E20" s="22" t="n">
        <f aca="false">IF(AND(B20&gt;1,B20&gt;1),"",IF(OR(B20&gt;1,C20&gt;1),"",IF(C20&gt;B20,C20-B20,"")))</f>
        <v>0.211805555555555</v>
      </c>
      <c r="F20" s="23" t="n">
        <f aca="false">IF(AND(B20&lt;1000,B20&lt;&gt;""),IF(I20="PROVA",B20+$G$1-(0.104167),B20+$G$1),"")</f>
        <v>0.642361111111111</v>
      </c>
      <c r="G20" s="24" t="str">
        <f aca="false">IF(F20="","",IF(E20="",F20-B20,IF((F20-C20&lt;=0),"",(F20-C20)+D20)))</f>
        <v/>
      </c>
      <c r="H20" s="25" t="n">
        <f aca="false">IF(F20="","",IF((F20-C20&gt;=0),"",(C20-F20)))</f>
        <v>0.00347222222222199</v>
      </c>
      <c r="I20" s="26"/>
      <c r="J20" s="27"/>
      <c r="K20" s="27"/>
    </row>
    <row r="21" customFormat="false" ht="13.8" hidden="false" customHeight="false" outlineLevel="0" collapsed="false">
      <c r="A21" s="30" t="n">
        <v>43664</v>
      </c>
      <c r="B21" s="21" t="n">
        <v>0.438888888888889</v>
      </c>
      <c r="C21" s="21" t="n">
        <v>0.649305555555556</v>
      </c>
      <c r="D21" s="21"/>
      <c r="E21" s="22" t="n">
        <f aca="false">IF(AND(B21&gt;1,B21&gt;1),"",IF(OR(B21&gt;1,C21&gt;1),"",IF(C21&gt;B21,C21-B21,"")))</f>
        <v>0.210416666666667</v>
      </c>
      <c r="F21" s="23" t="n">
        <f aca="false">IF(AND(B21&lt;1000,B21&lt;&gt;""),IF(I21="PROVA",B21+$G$1-(0.104167),B21+$G$1),"")</f>
        <v>0.647222222222222</v>
      </c>
      <c r="G21" s="24" t="str">
        <f aca="false">IF(F21="","",IF(E21="",F21-B21,IF((F21-C21&lt;=0),"",(F21-C21)+D21)))</f>
        <v/>
      </c>
      <c r="H21" s="25" t="n">
        <f aca="false">IF(F21="","",IF((F21-C21&gt;=0),"",(C21-F21)))</f>
        <v>0.00208333333333399</v>
      </c>
      <c r="I21" s="26"/>
      <c r="J21" s="27"/>
      <c r="K21" s="27"/>
    </row>
    <row r="22" customFormat="false" ht="13.8" hidden="false" customHeight="false" outlineLevel="0" collapsed="false">
      <c r="A22" s="30" t="n">
        <v>43665</v>
      </c>
      <c r="B22" s="21" t="n">
        <v>0.488888888888889</v>
      </c>
      <c r="C22" s="21" t="n">
        <v>0.697222222222222</v>
      </c>
      <c r="D22" s="21"/>
      <c r="E22" s="22" t="n">
        <f aca="false">IF(AND(B22&gt;1,B22&gt;1),"",IF(OR(B22&gt;1,C22&gt;1),"",IF(C22&gt;B22,C22-B22,"")))</f>
        <v>0.208333333333333</v>
      </c>
      <c r="F22" s="23" t="n">
        <f aca="false">IF(AND(B22&lt;1000,B22&lt;&gt;""),IF(I22="PROVA",B22+$G$1-(0.104167),B22+$G$1),"")</f>
        <v>0.697222222222222</v>
      </c>
      <c r="G22" s="24" t="str">
        <f aca="false">IF(F22="","",IF(E22="",F22-B22,IF((F22-C22&lt;=0),"",(F22-C22)+D22)))</f>
        <v/>
      </c>
      <c r="H22" s="25" t="str">
        <f aca="false">IF(F22="","",IF((F22-C22&gt;=0),"",(C22-F22)))</f>
        <v/>
      </c>
      <c r="I22" s="26"/>
      <c r="J22" s="27"/>
      <c r="K22" s="27"/>
    </row>
    <row r="23" customFormat="false" ht="13.8" hidden="false" customHeight="false" outlineLevel="0" collapsed="false">
      <c r="A23" s="30" t="n">
        <v>43666</v>
      </c>
      <c r="B23" s="21" t="n">
        <v>0.457638888888889</v>
      </c>
      <c r="C23" s="21" t="n">
        <v>0.665972222222222</v>
      </c>
      <c r="D23" s="21"/>
      <c r="E23" s="22" t="n">
        <f aca="false">IF(AND(B23&gt;1,B23&gt;1),"",IF(OR(B23&gt;1,C23&gt;1),"",IF(C23&gt;B23,C23-B23,"")))</f>
        <v>0.208333333333333</v>
      </c>
      <c r="F23" s="23" t="n">
        <f aca="false">IF(AND(B23&lt;1000,B23&lt;&gt;""),IF(I23="PROVA",B23+$G$1-(0.104167),B23+$G$1),"")</f>
        <v>0.665972222222222</v>
      </c>
      <c r="G23" s="24" t="str">
        <f aca="false">IF(F23="","",IF(E23="",F23-B23,IF((F23-C23&lt;=0),"",(F23-C23)+D23)))</f>
        <v/>
      </c>
      <c r="H23" s="25" t="str">
        <f aca="false">IF(F23="","",IF((F23-C23&gt;=0),"",(C23-F23)))</f>
        <v/>
      </c>
      <c r="I23" s="26"/>
      <c r="J23" s="27"/>
      <c r="K23" s="27"/>
    </row>
    <row r="24" customFormat="false" ht="13.8" hidden="false" customHeight="false" outlineLevel="0" collapsed="false">
      <c r="A24" s="30" t="n">
        <v>43667</v>
      </c>
      <c r="B24" s="21" t="n">
        <v>0.491666666666667</v>
      </c>
      <c r="C24" s="21" t="n">
        <v>0.701388888888889</v>
      </c>
      <c r="D24" s="21"/>
      <c r="E24" s="22" t="n">
        <f aca="false">IF(AND(B24&gt;1,B24&gt;1),"",IF(OR(B24&gt;1,C24&gt;1),"",IF(C24&gt;B24,C24-B24,"")))</f>
        <v>0.209722222222222</v>
      </c>
      <c r="F24" s="23" t="n">
        <f aca="false">IF(AND(B24&lt;1000,B24&lt;&gt;""),IF(I24="PROVA",B24+$G$1-(0.104167),B24+$G$1),"")</f>
        <v>0.7</v>
      </c>
      <c r="G24" s="24" t="str">
        <f aca="false">IF(F24="","",IF(E24="",F24-B24,IF((F24-C24&lt;=0),"",(F24-C24)+D24)))</f>
        <v/>
      </c>
      <c r="H24" s="25" t="n">
        <f aca="false">IF(F24="","",IF((F24-C24&gt;=0),"",(C24-F24)))</f>
        <v>0.001388888888889</v>
      </c>
      <c r="I24" s="26"/>
      <c r="J24" s="27"/>
      <c r="K24" s="27"/>
    </row>
    <row r="25" customFormat="false" ht="13.8" hidden="false" customHeight="false" outlineLevel="0" collapsed="false">
      <c r="A25" s="30" t="n">
        <v>43668</v>
      </c>
      <c r="B25" s="21" t="n">
        <v>0.415972222222222</v>
      </c>
      <c r="C25" s="21" t="n">
        <v>0.625</v>
      </c>
      <c r="D25" s="21"/>
      <c r="E25" s="22" t="n">
        <f aca="false">IF(AND(B25&gt;1,B25&gt;1),"",IF(OR(B25&gt;1,C25&gt;1),"",IF(C25&gt;B25,C25-B25,"")))</f>
        <v>0.209027777777778</v>
      </c>
      <c r="F25" s="23" t="n">
        <f aca="false">IF(AND(B25&lt;1000,B25&lt;&gt;""),IF(I25="PROVA",B25+$G$1-(0.104167),B25+$G$1),"")</f>
        <v>0.624305555555555</v>
      </c>
      <c r="G25" s="24" t="str">
        <f aca="false">IF(F25="","",IF(E25="",F25-B25,IF((F25-C25&lt;=0),"",(F25-C25)+D25)))</f>
        <v/>
      </c>
      <c r="H25" s="25" t="n">
        <f aca="false">IF(F25="","",IF((F25-C25&gt;=0),"",(C25-F25)))</f>
        <v>0.000694444444444997</v>
      </c>
      <c r="I25" s="26"/>
      <c r="J25" s="27"/>
      <c r="K25" s="27"/>
    </row>
    <row r="26" customFormat="false" ht="13.8" hidden="false" customHeight="false" outlineLevel="0" collapsed="false">
      <c r="A26" s="30" t="n">
        <v>43669</v>
      </c>
      <c r="B26" s="21" t="n">
        <v>0.472222222222222</v>
      </c>
      <c r="C26" s="21" t="n">
        <v>0.68125</v>
      </c>
      <c r="D26" s="21"/>
      <c r="E26" s="22" t="n">
        <f aca="false">IF(AND(B26&gt;1,B26&gt;1),"",IF(OR(B26&gt;1,C26&gt;1),"",IF(C26&gt;B26,C26-B26,"")))</f>
        <v>0.209027777777778</v>
      </c>
      <c r="F26" s="23" t="n">
        <f aca="false">IF(AND(B26&lt;1000,B26&lt;&gt;""),IF(I26="PROVA",B26+$G$1-(0.104167),B26+$G$1),"")</f>
        <v>0.680555555555555</v>
      </c>
      <c r="G26" s="24" t="str">
        <f aca="false">IF(F26="","",IF(E26="",F26-B26,IF((F26-C26&lt;=0),"",(F26-C26)+D26)))</f>
        <v/>
      </c>
      <c r="H26" s="25" t="n">
        <f aca="false">IF(F26="","",IF((F26-C26&gt;=0),"",(C26-F26)))</f>
        <v>0.000694444444444997</v>
      </c>
      <c r="I26" s="26"/>
      <c r="J26" s="27"/>
      <c r="K26" s="27"/>
    </row>
    <row r="27" customFormat="false" ht="13.8" hidden="false" customHeight="false" outlineLevel="0" collapsed="false">
      <c r="A27" s="30" t="n">
        <v>43670</v>
      </c>
      <c r="B27" s="21"/>
      <c r="C27" s="21"/>
      <c r="D27" s="21"/>
      <c r="E27" s="22" t="str">
        <f aca="false">IF(AND(B27&gt;1,B27&gt;1),"",IF(OR(B27&gt;1,C27&gt;1),"",IF(C27&gt;B27,C27-B27,"")))</f>
        <v/>
      </c>
      <c r="F27" s="23" t="str">
        <f aca="false">IF(AND(B27&lt;1000,B27&lt;&gt;""),IF(I27="PROVA",B27+$G$1-(0.104167),B27+$G$1),"")</f>
        <v/>
      </c>
      <c r="G27" s="24" t="str">
        <f aca="false">IF(F27="","",IF(E27="",F27-B27,IF((F27-C27&lt;=0),"",(F27-C27)+D27)))</f>
        <v/>
      </c>
      <c r="H27" s="25" t="str">
        <f aca="false">IF(F27="","",IF((F27-C27&gt;=0),"",(C27-F27)))</f>
        <v/>
      </c>
      <c r="I27" s="26"/>
      <c r="J27" s="27"/>
      <c r="K27" s="27"/>
    </row>
    <row r="28" customFormat="false" ht="13.8" hidden="false" customHeight="false" outlineLevel="0" collapsed="false">
      <c r="A28" s="30" t="n">
        <v>43671</v>
      </c>
      <c r="B28" s="21"/>
      <c r="C28" s="21"/>
      <c r="D28" s="21"/>
      <c r="E28" s="22" t="str">
        <f aca="false">IF(AND(B28&gt;1,B28&gt;1),"",IF(OR(B28&gt;1,C28&gt;1),"",IF(C28&gt;B28,C28-B28,"")))</f>
        <v/>
      </c>
      <c r="F28" s="23" t="str">
        <f aca="false">IF(AND(B28&lt;1000,B28&lt;&gt;""),IF(I28="PROVA",B28+$G$1-(0.104167),B28+$G$1),"")</f>
        <v/>
      </c>
      <c r="G28" s="24" t="str">
        <f aca="false">IF(F28="","",IF(E28="",F28-B28,IF((F28-C28&lt;=0),"",(F28-C28)+D28)))</f>
        <v/>
      </c>
      <c r="H28" s="25" t="str">
        <f aca="false">IF(F28="","",IF((F28-C28&gt;=0),"",(C28-F28)))</f>
        <v/>
      </c>
      <c r="I28" s="26"/>
      <c r="J28" s="27"/>
      <c r="K28" s="27"/>
    </row>
    <row r="29" customFormat="false" ht="13.8" hidden="false" customHeight="false" outlineLevel="0" collapsed="false">
      <c r="A29" s="30" t="n">
        <v>43672</v>
      </c>
      <c r="B29" s="21"/>
      <c r="C29" s="21"/>
      <c r="D29" s="21"/>
      <c r="E29" s="22" t="str">
        <f aca="false">IF(AND(B29&gt;1,B29&gt;1),"",IF(OR(B29&gt;1,C29&gt;1),"",IF(C29&gt;B29,C29-B29,"")))</f>
        <v/>
      </c>
      <c r="F29" s="23" t="str">
        <f aca="false">IF(AND(B29&lt;1000,B29&lt;&gt;""),IF(I29="PROVA",B29+$G$1-(0.104167),B29+$G$1),"")</f>
        <v/>
      </c>
      <c r="G29" s="24" t="str">
        <f aca="false">IF(F29="","",IF(E29="",F29-B29,IF((F29-C29&lt;=0),"",(F29-C29)+D29)))</f>
        <v/>
      </c>
      <c r="H29" s="25" t="str">
        <f aca="false">IF(F29="","",IF((F29-C29&gt;=0),"",(C29-F29)))</f>
        <v/>
      </c>
      <c r="I29" s="26"/>
      <c r="J29" s="27"/>
      <c r="K29" s="27"/>
    </row>
    <row r="30" customFormat="false" ht="13.8" hidden="false" customHeight="false" outlineLevel="0" collapsed="false">
      <c r="A30" s="30" t="n">
        <v>43673</v>
      </c>
      <c r="B30" s="21"/>
      <c r="C30" s="21"/>
      <c r="D30" s="21"/>
      <c r="E30" s="22" t="str">
        <f aca="false">IF(AND(B30&gt;1,B30&gt;1),"",IF(OR(B30&gt;1,C30&gt;1),"",IF(C30&gt;B30,C30-B30,"")))</f>
        <v/>
      </c>
      <c r="F30" s="23" t="str">
        <f aca="false">IF(AND(B30&lt;1000,B30&lt;&gt;""),IF(I30="PROVA",B30+$G$1-(0.104167),B30+$G$1),"")</f>
        <v/>
      </c>
      <c r="G30" s="24" t="str">
        <f aca="false">IF(F30="","",IF(E30="",F30-B30,IF((F30-C30&lt;=0),"",(F30-C30)+D30)))</f>
        <v/>
      </c>
      <c r="H30" s="25" t="str">
        <f aca="false">IF(F30="","",IF((F30-C30&gt;=0),"",(C30-F30)))</f>
        <v/>
      </c>
      <c r="I30" s="26"/>
      <c r="J30" s="27"/>
      <c r="K30" s="27"/>
    </row>
    <row r="31" customFormat="false" ht="13.8" hidden="false" customHeight="false" outlineLevel="0" collapsed="false">
      <c r="A31" s="30" t="n">
        <v>43674</v>
      </c>
      <c r="B31" s="21"/>
      <c r="C31" s="21"/>
      <c r="D31" s="21"/>
      <c r="E31" s="22" t="str">
        <f aca="false">IF(AND(B31&gt;1,B31&gt;1),"",IF(OR(B31&gt;1,C31&gt;1),"",IF(C31&gt;B31,C31-B31,"")))</f>
        <v/>
      </c>
      <c r="F31" s="23" t="str">
        <f aca="false">IF(AND(B31&lt;1000,B31&lt;&gt;""),IF(I31="PROVA",B31+$G$1-(0.104167),B31+$G$1),"")</f>
        <v/>
      </c>
      <c r="G31" s="24" t="str">
        <f aca="false">IF(F31="","",IF(E31="",F31-B31,IF((F31-C31&lt;=0),"",(F31-C31)+D31)))</f>
        <v/>
      </c>
      <c r="H31" s="25" t="str">
        <f aca="false">IF(F31="","",IF((F31-C31&gt;=0),"",(C31-F31)))</f>
        <v/>
      </c>
      <c r="I31" s="26"/>
      <c r="J31" s="27"/>
      <c r="K31" s="27"/>
    </row>
    <row r="32" customFormat="false" ht="13.8" hidden="false" customHeight="false" outlineLevel="0" collapsed="false">
      <c r="A32" s="30" t="n">
        <v>43675</v>
      </c>
      <c r="B32" s="21"/>
      <c r="C32" s="21"/>
      <c r="D32" s="21"/>
      <c r="E32" s="22" t="str">
        <f aca="false">IF(AND(B32&gt;1,B32&gt;1),"",IF(OR(B32&gt;1,C32&gt;1),"",IF(C32&gt;B32,C32-B32,"")))</f>
        <v/>
      </c>
      <c r="F32" s="23" t="str">
        <f aca="false">IF(AND(B32&lt;1000,B32&lt;&gt;""),IF(I32="PROVA",B32+$G$1-(0.104167),B32+$G$1),"")</f>
        <v/>
      </c>
      <c r="G32" s="24" t="str">
        <f aca="false">IF(F32="","",IF(E32="",F32-B32,IF((F32-C32&lt;=0),"",(F32-C32)+D32)))</f>
        <v/>
      </c>
      <c r="H32" s="25" t="str">
        <f aca="false">IF(F32="","",IF((F32-C32&gt;=0),"",(C32-F32)))</f>
        <v/>
      </c>
      <c r="I32" s="26"/>
      <c r="J32" s="27"/>
      <c r="K32" s="27"/>
    </row>
    <row r="33" customFormat="false" ht="13.8" hidden="false" customHeight="false" outlineLevel="0" collapsed="false">
      <c r="A33" s="30" t="n">
        <v>43676</v>
      </c>
      <c r="B33" s="21"/>
      <c r="C33" s="21"/>
      <c r="D33" s="21"/>
      <c r="E33" s="22" t="str">
        <f aca="false">IF(AND(B33&gt;1,B33&gt;1),"",IF(OR(B33&gt;1,C33&gt;1),"",IF(C33&gt;B33,C33-B33,"")))</f>
        <v/>
      </c>
      <c r="F33" s="23" t="str">
        <f aca="false">IF(AND(B33&lt;1000,B33&lt;&gt;""),IF(I33="PROVA",B33+$G$1-(0.104167),B33+$G$1),"")</f>
        <v/>
      </c>
      <c r="G33" s="24" t="str">
        <f aca="false">IF(F33="","",IF(E33="",F33-B33,IF((F33-C33&lt;=0),"",(F33-C33)+D33)))</f>
        <v/>
      </c>
      <c r="H33" s="25" t="str">
        <f aca="false">IF(F33="","",IF((F33-C33&gt;=0),"",(C33-F33)))</f>
        <v/>
      </c>
      <c r="I33" s="26"/>
      <c r="J33" s="27"/>
      <c r="K33" s="27"/>
    </row>
    <row r="34" customFormat="false" ht="13.8" hidden="false" customHeight="false" outlineLevel="0" collapsed="false">
      <c r="A34" s="30" t="n">
        <v>43677</v>
      </c>
      <c r="B34" s="21"/>
      <c r="C34" s="21"/>
      <c r="D34" s="21"/>
      <c r="E34" s="22" t="str">
        <f aca="false">IF(AND(B34&gt;1,B34&gt;1),"",IF(OR(B34&gt;1,C34&gt;1),"",IF(C34&gt;B34,C34-B34,"")))</f>
        <v/>
      </c>
      <c r="F34" s="23" t="str">
        <f aca="false">IF(AND(B34&lt;1000,B34&lt;&gt;""),IF(I34="PROVA",B34+$G$1-(0.104167),B34+$G$1),"")</f>
        <v/>
      </c>
      <c r="G34" s="24" t="str">
        <f aca="false">IF(F34="","",IF(E34="",F34-B34,IF((F34-C34&lt;=0),"",(F34-C34)+D34)))</f>
        <v/>
      </c>
      <c r="H34" s="25" t="str">
        <f aca="false">IF(F34="","",IF((F34-C34&gt;=0),"",(C34-F34)))</f>
        <v/>
      </c>
      <c r="I34" s="28"/>
      <c r="J34" s="27"/>
      <c r="K34" s="27"/>
    </row>
  </sheetData>
  <mergeCells count="3">
    <mergeCell ref="A1:C1"/>
    <mergeCell ref="G1:H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13.93"/>
    <col collapsed="false" customWidth="true" hidden="false" outlineLevel="0" max="5" min="5" style="0" width="10.18"/>
    <col collapsed="false" customWidth="true" hidden="false" outlineLevel="0" max="6" min="6" style="0" width="9.59"/>
    <col collapsed="false" customWidth="true" hidden="false" outlineLevel="0" max="7" min="7" style="0" width="7.82"/>
    <col collapsed="false" customWidth="true" hidden="false" outlineLevel="0" max="8" min="8" style="0" width="8.52"/>
    <col collapsed="false" customWidth="true" hidden="false" outlineLevel="0" max="9" min="9" style="0" width="9.44"/>
    <col collapsed="false" customWidth="true" hidden="false" outlineLevel="0" max="10" min="10" style="0" width="39.32"/>
    <col collapsed="false" customWidth="true" hidden="false" outlineLevel="0" max="11" min="11" style="0" width="6.16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2" t="str">
        <f aca="false">IF((I2&lt;H2),"Devendo:","Compensou!!!")</f>
        <v>Devendo:</v>
      </c>
      <c r="E1" s="3" t="n">
        <f aca="false">IF(D1="Compensou!!!",(I2-H2),IF((D1="Devendo:"),(H2-I2),"Deu erro"))</f>
        <v>0.0631941111111032</v>
      </c>
      <c r="F1" s="4" t="n">
        <v>0.208333333333333</v>
      </c>
      <c r="G1" s="4"/>
      <c r="H1" s="5"/>
      <c r="I1" s="6"/>
      <c r="J1" s="0" t="n">
        <v>0.283</v>
      </c>
      <c r="K1" s="7" t="s">
        <v>1</v>
      </c>
      <c r="M1" s="4"/>
      <c r="N1" s="4"/>
      <c r="O1" s="4"/>
      <c r="P1" s="4"/>
      <c r="Q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11" t="n">
        <f aca="false">SUM(H1,F3)</f>
        <v>0.402083333333329</v>
      </c>
      <c r="I2" s="12" t="n">
        <f aca="false">SUM(I1,G3)</f>
        <v>0.338889222222226</v>
      </c>
      <c r="J2" s="0" t="n">
        <v>0.104167</v>
      </c>
      <c r="K2" s="7" t="s">
        <v>9</v>
      </c>
      <c r="M2" s="9"/>
      <c r="N2" s="8"/>
      <c r="O2" s="8"/>
      <c r="Q2" s="9"/>
    </row>
    <row r="3" customFormat="false" ht="13.8" hidden="false" customHeight="false" outlineLevel="0" collapsed="false">
      <c r="A3" s="13" t="n">
        <f aca="false">IF(OR((B3=""),(C3="")),"",C3-B3)</f>
        <v>0.19952485380117</v>
      </c>
      <c r="B3" s="14" t="n">
        <f aca="false">IF(SUM(B4:B34)&lt;=0,"",AVERAGE(B4:B34))</f>
        <v>0.495906432748538</v>
      </c>
      <c r="C3" s="13" t="n">
        <f aca="false">IF(SUM(C4:C34)&lt;=0,"",AVERAGE(C4:C34))</f>
        <v>0.695431286549708</v>
      </c>
      <c r="D3" s="13" t="n">
        <f aca="false">IF(SUM(D4:D34)&lt;=0,"",AVERAGE(D4:D34))</f>
        <v>0.19952485380117</v>
      </c>
      <c r="E3" s="13"/>
      <c r="F3" s="15" t="n">
        <f aca="false">SUM(F4:F33)</f>
        <v>0.402083333333329</v>
      </c>
      <c r="G3" s="16" t="n">
        <f aca="false">SUM(G4:G33)</f>
        <v>0.338889222222226</v>
      </c>
      <c r="H3" s="17" t="s">
        <v>10</v>
      </c>
      <c r="I3" s="9"/>
      <c r="K3" s="7" t="s">
        <v>11</v>
      </c>
      <c r="M3" s="18"/>
      <c r="N3" s="19"/>
      <c r="O3" s="19"/>
      <c r="P3" s="19"/>
      <c r="Q3" s="8"/>
    </row>
    <row r="4" customFormat="false" ht="13.8" hidden="false" customHeight="false" outlineLevel="0" collapsed="false">
      <c r="A4" s="20" t="n">
        <v>43617</v>
      </c>
      <c r="B4" s="21" t="s">
        <v>14</v>
      </c>
      <c r="C4" s="21"/>
      <c r="D4" s="22" t="str">
        <f aca="false">IF(AND(B4&gt;1,B4&gt;1),"",IF(OR(B4&gt;1,C4&gt;1),"",IF(C4&gt;B4,C4-B4,"")))</f>
        <v/>
      </c>
      <c r="E4" s="23" t="str">
        <f aca="false">IF(AND(B4&lt;1000,B4&lt;&gt;""),IF(H4="PROVA",B4+$F$1-(0.104167),B4+$F$1),"")</f>
        <v/>
      </c>
      <c r="F4" s="24" t="str">
        <f aca="false">IF(E4="","",IF(D4="",E4-B4,IF((E4-C4&lt;=0),"",(E4-C4))))</f>
        <v/>
      </c>
      <c r="G4" s="25" t="str">
        <f aca="false">IF(E4="","",IF((E4-C4&gt;=0),"",(C4-E4)))</f>
        <v/>
      </c>
      <c r="H4" s="26"/>
      <c r="I4" s="27"/>
      <c r="K4" s="7" t="s">
        <v>12</v>
      </c>
      <c r="M4" s="18"/>
      <c r="N4" s="19"/>
      <c r="O4" s="19"/>
      <c r="P4" s="19"/>
      <c r="Q4" s="8"/>
    </row>
    <row r="5" customFormat="false" ht="13.8" hidden="false" customHeight="false" outlineLevel="0" collapsed="false">
      <c r="A5" s="20" t="n">
        <v>43618</v>
      </c>
      <c r="B5" s="21" t="s">
        <v>15</v>
      </c>
      <c r="C5" s="21"/>
      <c r="D5" s="22" t="str">
        <f aca="false">IF(AND(B5&gt;1,B5&gt;1),"",IF(OR(B5&gt;1,C5&gt;1),"",IF(C5&gt;B5,C5-B5,"")))</f>
        <v/>
      </c>
      <c r="E5" s="23" t="str">
        <f aca="false">IF(AND(B5&lt;1000,B5&lt;&gt;""),IF(H5="PROVA",B5+$F$1-(0.104167),B5+$F$1),"")</f>
        <v/>
      </c>
      <c r="F5" s="24" t="str">
        <f aca="false">IF(E5="","",IF(D5="",E5-B5,IF((E5-C5&lt;=0),"",(E5-C5))))</f>
        <v/>
      </c>
      <c r="G5" s="25" t="str">
        <f aca="false">IF(E5="","",IF((E5-C5&gt;=0),"",(C5-E5)))</f>
        <v/>
      </c>
      <c r="H5" s="26"/>
      <c r="I5" s="27"/>
      <c r="J5" s="27"/>
      <c r="K5" s="7" t="s">
        <v>13</v>
      </c>
      <c r="M5" s="18"/>
      <c r="N5" s="19"/>
      <c r="O5" s="19"/>
      <c r="P5" s="19"/>
      <c r="Q5" s="8"/>
    </row>
    <row r="6" customFormat="false" ht="13.8" hidden="false" customHeight="false" outlineLevel="0" collapsed="false">
      <c r="A6" s="20" t="n">
        <v>43619</v>
      </c>
      <c r="B6" s="21" t="n">
        <v>0.505555555555556</v>
      </c>
      <c r="C6" s="21" t="n">
        <v>0.713888888888889</v>
      </c>
      <c r="D6" s="22" t="n">
        <f aca="false">IF(AND(B6&gt;1,B6&gt;1),"",IF(OR(B6&gt;1,C6&gt;1),"",IF(C6&gt;B6,C6-B6,"")))</f>
        <v>0.208333333333333</v>
      </c>
      <c r="E6" s="23" t="n">
        <f aca="false">IF(AND(B6&lt;1000,B6&lt;&gt;""),IF(H6="PROVA",B6+$F$1-(0.104167),B6+$F$1),"")</f>
        <v>0.713888888888889</v>
      </c>
      <c r="F6" s="24" t="str">
        <f aca="false">IF(E6="","",IF(D6="",E6-B6,IF((E6-C6&lt;=0),"",(E6-C6))))</f>
        <v/>
      </c>
      <c r="G6" s="25" t="str">
        <f aca="false">IF(E6="","",IF((E6-C6&gt;=0),"",(C6-E6)))</f>
        <v/>
      </c>
      <c r="H6" s="26"/>
      <c r="I6" s="27"/>
      <c r="J6" s="27"/>
      <c r="K6" s="7" t="s">
        <v>12</v>
      </c>
      <c r="P6" s="19"/>
      <c r="Q6" s="8"/>
    </row>
    <row r="7" customFormat="false" ht="13.8" hidden="false" customHeight="false" outlineLevel="0" collapsed="false">
      <c r="A7" s="20" t="n">
        <v>43620</v>
      </c>
      <c r="B7" s="21" t="n">
        <v>0.569444444444444</v>
      </c>
      <c r="C7" s="21" t="n">
        <v>0.776388888888889</v>
      </c>
      <c r="D7" s="22" t="n">
        <f aca="false">IF(AND(B7&gt;1,B7&gt;1),"",IF(OR(B7&gt;1,C7&gt;1),"",IF(C7&gt;B7,C7-B7,"")))</f>
        <v>0.206944444444445</v>
      </c>
      <c r="E7" s="23" t="n">
        <f aca="false">IF(AND(B7&lt;1000,B7&lt;&gt;""),IF(H7="PROVA",B7+$F$1-(0.104167),B7+$F$1),"")</f>
        <v>0.777777777777777</v>
      </c>
      <c r="F7" s="24" t="n">
        <f aca="false">IF(E7="","",IF(D7="",E7-B7,IF((E7-C7&lt;=0),"",(E7-C7))))</f>
        <v>0.00138888888888811</v>
      </c>
      <c r="G7" s="25" t="str">
        <f aca="false">IF(E7="","",IF((E7-C7&gt;=0),"",(C7-E7)))</f>
        <v/>
      </c>
      <c r="H7" s="26"/>
      <c r="I7" s="27"/>
      <c r="J7" s="27"/>
      <c r="P7" s="19"/>
      <c r="Q7" s="8"/>
    </row>
    <row r="8" customFormat="false" ht="13.8" hidden="false" customHeight="false" outlineLevel="0" collapsed="false">
      <c r="A8" s="20" t="n">
        <v>43621</v>
      </c>
      <c r="B8" s="21" t="n">
        <v>0.600694444444444</v>
      </c>
      <c r="C8" s="21" t="n">
        <v>0.670138888888889</v>
      </c>
      <c r="D8" s="22" t="n">
        <f aca="false">IF(AND(B8&gt;1,B8&gt;1),"",IF(OR(B8&gt;1,C8&gt;1),"",IF(C8&gt;B8,C8-B8,"")))</f>
        <v>0.069444444444445</v>
      </c>
      <c r="E8" s="23" t="n">
        <f aca="false">IF(AND(B8&lt;1000,B8&lt;&gt;""),IF(H8="PROVA",B8+$F$1-(0.104167),B8+$F$1),"")</f>
        <v>0.809027777777777</v>
      </c>
      <c r="F8" s="24" t="n">
        <f aca="false">IF(E8="","",IF(D8="",E8-B8,IF((E8-C8&lt;=0),"",(E8-C8))))</f>
        <v>0.138888888888888</v>
      </c>
      <c r="G8" s="25" t="str">
        <f aca="false">IF(E8="","",IF((E8-C8&gt;=0),"",(C8-E8)))</f>
        <v/>
      </c>
      <c r="H8" s="26"/>
      <c r="I8" s="27" t="n">
        <v>0.809027777777778</v>
      </c>
      <c r="J8" s="27"/>
      <c r="K8" s="0" t="str">
        <f aca="false">IF(CONCATENATE(K1,K2,K3,K4,K5,K6)="Girafa"," Certo","Errado")</f>
        <v>Certo</v>
      </c>
      <c r="P8" s="19"/>
      <c r="Q8" s="8"/>
    </row>
    <row r="9" customFormat="false" ht="13.8" hidden="false" customHeight="false" outlineLevel="0" collapsed="false">
      <c r="A9" s="20" t="n">
        <v>43622</v>
      </c>
      <c r="B9" s="21" t="n">
        <v>0.428472222222222</v>
      </c>
      <c r="C9" s="21" t="n">
        <v>0.7</v>
      </c>
      <c r="D9" s="22" t="n">
        <f aca="false">IF(AND(B9&gt;1,B9&gt;1),"",IF(OR(B9&gt;1,C9&gt;1),"",IF(C9&gt;B9,C9-B9,"")))</f>
        <v>0.271527777777778</v>
      </c>
      <c r="E9" s="23" t="n">
        <f aca="false">IF(AND(B9&lt;1000,B9&lt;&gt;""),IF(H9="PROVA",B9+$F$1-(0.104167),B9+$F$1),"")</f>
        <v>0.636805555555555</v>
      </c>
      <c r="F9" s="24" t="str">
        <f aca="false">IF(E9="","",IF(D9="",E9-B9,IF((E9-C9&lt;=0),"",(E9-C9))))</f>
        <v/>
      </c>
      <c r="G9" s="25" t="n">
        <f aca="false">IF(E9="","",IF((E9-C9&gt;=0),"",(C9-E9)))</f>
        <v>0.063194444444445</v>
      </c>
      <c r="H9" s="26"/>
      <c r="I9" s="27" t="n">
        <v>0.636805555555555</v>
      </c>
      <c r="J9" s="27"/>
      <c r="P9" s="19"/>
      <c r="Q9" s="8"/>
    </row>
    <row r="10" customFormat="false" ht="13.8" hidden="false" customHeight="false" outlineLevel="0" collapsed="false">
      <c r="A10" s="20" t="n">
        <v>43623</v>
      </c>
      <c r="B10" s="21" t="n">
        <v>0.483333333333333</v>
      </c>
      <c r="C10" s="21" t="n">
        <v>0.760416666666667</v>
      </c>
      <c r="D10" s="22" t="n">
        <f aca="false">IF(AND(B10&gt;1,B10&gt;1),"",IF(OR(B10&gt;1,C10&gt;1),"",IF(C10&gt;B10,C10-B10,"")))</f>
        <v>0.277083333333334</v>
      </c>
      <c r="E10" s="23" t="n">
        <f aca="false">IF(AND(B10&lt;1000,B10&lt;&gt;""),IF(H10="PROVA",B10+$F$1-(0.104167),B10+$F$1),"")</f>
        <v>0.691666666666666</v>
      </c>
      <c r="F10" s="24" t="str">
        <f aca="false">IF(E10="","",IF(D10="",E10-B10,IF((E10-C10&lt;=0),"",(E10-C10))))</f>
        <v/>
      </c>
      <c r="G10" s="25" t="n">
        <f aca="false">IF(E10="","",IF((E10-C10&gt;=0),"",(C10-E10)))</f>
        <v>0.068750000000001</v>
      </c>
      <c r="H10" s="26"/>
      <c r="I10" s="27" t="n">
        <v>0.691666666666667</v>
      </c>
      <c r="J10" s="27"/>
      <c r="P10" s="19"/>
      <c r="Q10" s="8"/>
    </row>
    <row r="11" customFormat="false" ht="13.8" hidden="false" customHeight="false" outlineLevel="0" collapsed="false">
      <c r="A11" s="20" t="n">
        <v>43624</v>
      </c>
      <c r="B11" s="21" t="s">
        <v>14</v>
      </c>
      <c r="C11" s="21"/>
      <c r="D11" s="22" t="str">
        <f aca="false">IF(AND(B11&gt;1,B11&gt;1),"",IF(OR(B11&gt;1,C11&gt;1),"",IF(C11&gt;B11,C11-B11,"")))</f>
        <v/>
      </c>
      <c r="E11" s="23" t="str">
        <f aca="false">IF(AND(B11&lt;1000,B11&lt;&gt;""),IF(H11="PROVA",B11+$F$1-(0.104167),B11+$F$1),"")</f>
        <v/>
      </c>
      <c r="F11" s="24" t="str">
        <f aca="false">IF(E11="","",IF(D11="",E11-B11,IF((E11-C11&lt;=0),"",(E11-C11))))</f>
        <v/>
      </c>
      <c r="G11" s="25" t="str">
        <f aca="false">IF(E11="","",IF((E11-C11&gt;=0),"",(C11-E11)))</f>
        <v/>
      </c>
      <c r="H11" s="26"/>
      <c r="I11" s="27"/>
      <c r="J11" s="27"/>
      <c r="P11" s="19"/>
      <c r="Q11" s="8"/>
    </row>
    <row r="12" customFormat="false" ht="13.8" hidden="false" customHeight="false" outlineLevel="0" collapsed="false">
      <c r="A12" s="20" t="n">
        <v>43625</v>
      </c>
      <c r="B12" s="21" t="s">
        <v>15</v>
      </c>
      <c r="C12" s="21"/>
      <c r="D12" s="22" t="str">
        <f aca="false">IF(AND(B12&gt;1,B12&gt;1),"",IF(OR(B12&gt;1,C12&gt;1),"",IF(C12&gt;B12,C12-B12,"")))</f>
        <v/>
      </c>
      <c r="E12" s="23" t="str">
        <f aca="false">IF(AND(B12&lt;1000,B12&lt;&gt;""),IF(H12="PROVA",B12+$F$1-(0.104167),B12+$F$1),"")</f>
        <v/>
      </c>
      <c r="F12" s="24" t="str">
        <f aca="false">IF(E12="","",IF(D12="",E12-B12,IF((E12-C12&lt;=0),"",(E12-C12))))</f>
        <v/>
      </c>
      <c r="G12" s="25" t="str">
        <f aca="false">IF(E12="","",IF((E12-C12&gt;=0),"",(C12-E12)))</f>
        <v/>
      </c>
      <c r="H12" s="26"/>
      <c r="I12" s="27"/>
      <c r="J12" s="27"/>
      <c r="P12" s="19"/>
      <c r="Q12" s="8"/>
    </row>
    <row r="13" customFormat="false" ht="13.8" hidden="false" customHeight="false" outlineLevel="0" collapsed="false">
      <c r="A13" s="20" t="n">
        <v>43626</v>
      </c>
      <c r="B13" s="21" t="n">
        <v>0.479166666666667</v>
      </c>
      <c r="C13" s="21" t="n">
        <v>0.679166666666667</v>
      </c>
      <c r="D13" s="22" t="n">
        <f aca="false">IF(AND(B13&gt;1,B13&gt;1),"",IF(OR(B13&gt;1,C13&gt;1),"",IF(C13&gt;B13,C13-B13,"")))</f>
        <v>0.2</v>
      </c>
      <c r="E13" s="23" t="n">
        <f aca="false">IF(AND(B13&lt;1000,B13&lt;&gt;""),IF(H13="PROVA",B13+$F$1-(0.104167),B13+$F$1),"")</f>
        <v>0.6875</v>
      </c>
      <c r="F13" s="24" t="n">
        <f aca="false">IF(E13="","",IF(D13="",E13-B13,IF((E13-C13&lt;=0),"",(E13-C13))))</f>
        <v>0.00833333333333297</v>
      </c>
      <c r="G13" s="25" t="str">
        <f aca="false">IF(E13="","",IF((E13-C13&gt;=0),"",(C13-E13)))</f>
        <v/>
      </c>
      <c r="H13" s="26"/>
      <c r="I13" s="27"/>
      <c r="J13" s="27"/>
    </row>
    <row r="14" customFormat="false" ht="13.8" hidden="false" customHeight="false" outlineLevel="0" collapsed="false">
      <c r="A14" s="20" t="n">
        <v>43627</v>
      </c>
      <c r="B14" s="21" t="n">
        <v>0.451388888888889</v>
      </c>
      <c r="C14" s="21" t="n">
        <v>0.579166666666667</v>
      </c>
      <c r="D14" s="22" t="n">
        <f aca="false">IF(AND(B14&gt;1,B14&gt;1),"",IF(OR(B14&gt;1,C14&gt;1),"",IF(C14&gt;B14,C14-B14,"")))</f>
        <v>0.127777777777778</v>
      </c>
      <c r="E14" s="23" t="n">
        <f aca="false">IF(AND(B14&lt;1000,B14&lt;&gt;""),IF(H14="PROVA",B14+$F$1-(0.104167),B14+$F$1),"")</f>
        <v>0.659722222222222</v>
      </c>
      <c r="F14" s="24" t="n">
        <f aca="false">IF(E14="","",IF(D14="",E14-B14,IF((E14-C14&lt;=0),"",(E14-C14))))</f>
        <v>0.080555555555555</v>
      </c>
      <c r="G14" s="25" t="str">
        <f aca="false">IF(E14="","",IF((E14-C14&gt;=0),"",(C14-E14)))</f>
        <v/>
      </c>
      <c r="H14" s="26"/>
      <c r="I14" s="27" t="n">
        <v>0.659722222222222</v>
      </c>
      <c r="J14" s="27"/>
    </row>
    <row r="15" customFormat="false" ht="13.8" hidden="false" customHeight="false" outlineLevel="0" collapsed="false">
      <c r="A15" s="20" t="n">
        <v>43628</v>
      </c>
      <c r="B15" s="21" t="n">
        <v>0.522916666666667</v>
      </c>
      <c r="C15" s="21" t="n">
        <v>0.760416666666667</v>
      </c>
      <c r="D15" s="22" t="n">
        <f aca="false">IF(AND(B15&gt;1,B15&gt;1),"",IF(OR(B15&gt;1,C15&gt;1),"",IF(C15&gt;B15,C15-B15,"")))</f>
        <v>0.2375</v>
      </c>
      <c r="E15" s="23" t="n">
        <f aca="false">IF(AND(B15&lt;1000,B15&lt;&gt;""),IF(H15="PROVA",B15+$F$1-(0.104167),B15+$F$1),"")</f>
        <v>0.73125</v>
      </c>
      <c r="F15" s="24" t="str">
        <f aca="false">IF(E15="","",IF(D15="",E15-B15,IF((E15-C15&lt;=0),"",(E15-C15))))</f>
        <v/>
      </c>
      <c r="G15" s="25" t="n">
        <f aca="false">IF(E15="","",IF((E15-C15&gt;=0),"",(C15-E15)))</f>
        <v>0.029166666666667</v>
      </c>
      <c r="H15" s="26"/>
      <c r="I15" s="27" t="n">
        <v>0.73125</v>
      </c>
      <c r="J15" s="27"/>
    </row>
    <row r="16" customFormat="false" ht="13.8" hidden="false" customHeight="false" outlineLevel="0" collapsed="false">
      <c r="A16" s="20" t="n">
        <v>43629</v>
      </c>
      <c r="B16" s="21" t="n">
        <v>0.451388888888889</v>
      </c>
      <c r="C16" s="21" t="n">
        <v>0.677083333333333</v>
      </c>
      <c r="D16" s="22" t="n">
        <f aca="false">IF(AND(B16&gt;1,B16&gt;1),"",IF(OR(B16&gt;1,C16&gt;1),"",IF(C16&gt;B16,C16-B16,"")))</f>
        <v>0.225694444444444</v>
      </c>
      <c r="E16" s="23" t="n">
        <f aca="false">IF(AND(B16&lt;1000,B16&lt;&gt;""),IF(H16="PROVA",B16+$F$1-(0.104167),B16+$F$1),"")</f>
        <v>0.659722222222222</v>
      </c>
      <c r="F16" s="24" t="str">
        <f aca="false">IF(E16="","",IF(D16="",E16-B16,IF((E16-C16&lt;=0),"",(E16-C16))))</f>
        <v/>
      </c>
      <c r="G16" s="25" t="n">
        <f aca="false">IF(E16="","",IF((E16-C16&gt;=0),"",(C16-E16)))</f>
        <v>0.0173611111111109</v>
      </c>
      <c r="H16" s="26"/>
      <c r="I16" s="27"/>
      <c r="J16" s="27"/>
    </row>
    <row r="17" customFormat="false" ht="13.8" hidden="false" customHeight="false" outlineLevel="0" collapsed="false">
      <c r="A17" s="20" t="n">
        <v>43630</v>
      </c>
      <c r="B17" s="21" t="n">
        <v>0.416666666666667</v>
      </c>
      <c r="C17" s="21" t="n">
        <v>0.625</v>
      </c>
      <c r="D17" s="22" t="n">
        <f aca="false">IF(AND(B17&gt;1,B17&gt;1),"",IF(OR(B17&gt;1,C17&gt;1),"",IF(C17&gt;B17,C17-B17,"")))</f>
        <v>0.208333333333333</v>
      </c>
      <c r="E17" s="23" t="n">
        <f aca="false">IF(AND(B17&lt;1000,B17&lt;&gt;""),IF(H17="PROVA",B17+$F$1-(0.104167),B17+$F$1),"")</f>
        <v>0.625</v>
      </c>
      <c r="F17" s="24" t="str">
        <f aca="false">IF(E17="","",IF(D17="",E17-B17,IF((E17-C17&lt;=0),"",(E17-C17))))</f>
        <v/>
      </c>
      <c r="G17" s="25" t="str">
        <f aca="false">IF(E17="","",IF((E17-C17&gt;=0),"",(C17-E17)))</f>
        <v/>
      </c>
      <c r="H17" s="26"/>
      <c r="I17" s="27" t="s">
        <v>16</v>
      </c>
      <c r="J17" s="27" t="s">
        <v>17</v>
      </c>
    </row>
    <row r="18" customFormat="false" ht="13.8" hidden="false" customHeight="false" outlineLevel="0" collapsed="false">
      <c r="A18" s="20" t="n">
        <v>43631</v>
      </c>
      <c r="B18" s="21" t="s">
        <v>14</v>
      </c>
      <c r="C18" s="21"/>
      <c r="D18" s="22" t="str">
        <f aca="false">IF(AND(B18&gt;1,B18&gt;1),"",IF(OR(B18&gt;1,C18&gt;1),"",IF(C18&gt;B18,C18-B18,"")))</f>
        <v/>
      </c>
      <c r="E18" s="23" t="str">
        <f aca="false">IF(AND(B18&lt;1000,B18&lt;&gt;""),IF(H18="PROVA",B18+$F$1-(0.104167),B18+$F$1),"")</f>
        <v/>
      </c>
      <c r="F18" s="24" t="str">
        <f aca="false">IF(E18="","",IF(D18="",E18-B18,IF((E18-C18&lt;=0),"",(E18-C18))))</f>
        <v/>
      </c>
      <c r="G18" s="25" t="str">
        <f aca="false">IF(E18="","",IF((E18-C18&gt;=0),"",(C18-E18)))</f>
        <v/>
      </c>
      <c r="H18" s="26"/>
      <c r="I18" s="27"/>
      <c r="J18" s="27"/>
    </row>
    <row r="19" customFormat="false" ht="13.8" hidden="false" customHeight="false" outlineLevel="0" collapsed="false">
      <c r="A19" s="20" t="n">
        <v>43632</v>
      </c>
      <c r="B19" s="21" t="s">
        <v>15</v>
      </c>
      <c r="C19" s="21"/>
      <c r="D19" s="22" t="str">
        <f aca="false">IF(AND(B19&gt;1,B19&gt;1),"",IF(OR(B19&gt;1,C19&gt;1),"",IF(C19&gt;B19,C19-B19,"")))</f>
        <v/>
      </c>
      <c r="E19" s="23" t="str">
        <f aca="false">IF(AND(B19&lt;1000,B19&lt;&gt;""),IF(H19="PROVA",B19+$F$1-(0.104167),B19+$F$1),"")</f>
        <v/>
      </c>
      <c r="F19" s="24" t="str">
        <f aca="false">IF(E19="","",IF(D19="",E19-B19,IF((E19-C19&lt;=0),"",(E19-C19))))</f>
        <v/>
      </c>
      <c r="G19" s="25" t="str">
        <f aca="false">IF(E19="","",IF((E19-C19&gt;=0),"",(C19-E19)))</f>
        <v/>
      </c>
      <c r="H19" s="26"/>
      <c r="I19" s="27"/>
      <c r="J19" s="27"/>
    </row>
    <row r="20" customFormat="false" ht="13.8" hidden="false" customHeight="false" outlineLevel="0" collapsed="false">
      <c r="A20" s="20" t="n">
        <v>43633</v>
      </c>
      <c r="B20" s="21" t="n">
        <v>0.501388888888889</v>
      </c>
      <c r="C20" s="21" t="n">
        <v>0.613194444444444</v>
      </c>
      <c r="D20" s="22" t="n">
        <f aca="false">IF(AND(B20&gt;1,B20&gt;1),"",IF(OR(B20&gt;1,C20&gt;1),"",IF(C20&gt;B20,C20-B20,"")))</f>
        <v>0.111805555555555</v>
      </c>
      <c r="E20" s="23" t="n">
        <f aca="false">IF(AND(B20&lt;1000,B20&lt;&gt;""),IF(H20="PROVA",B20+$F$1-(0.104167),B20+$F$1),"")</f>
        <v>0.605555222222222</v>
      </c>
      <c r="F20" s="24" t="str">
        <f aca="false">IF(E20="","",IF(D20="",E20-B20,IF((E20-C20&lt;=0),"",(E20-C20))))</f>
        <v/>
      </c>
      <c r="G20" s="25" t="n">
        <f aca="false">IF(E20="","",IF((E20-C20&gt;=0),"",(C20-E20)))</f>
        <v>0.00763922222222202</v>
      </c>
      <c r="H20" s="26" t="s">
        <v>18</v>
      </c>
      <c r="I20" s="27" t="n">
        <v>0.605555555555555</v>
      </c>
      <c r="J20" s="27"/>
    </row>
    <row r="21" customFormat="false" ht="13.8" hidden="false" customHeight="false" outlineLevel="0" collapsed="false">
      <c r="A21" s="20" t="n">
        <v>43634</v>
      </c>
      <c r="B21" s="21" t="n">
        <v>0.403472222222222</v>
      </c>
      <c r="C21" s="21" t="n">
        <v>0.666666666666667</v>
      </c>
      <c r="D21" s="22" t="n">
        <f aca="false">IF(AND(B21&gt;1,B21&gt;1),"",IF(OR(B21&gt;1,C21&gt;1),"",IF(C21&gt;B21,C21-B21,"")))</f>
        <v>0.263194444444445</v>
      </c>
      <c r="E21" s="23" t="n">
        <f aca="false">IF(AND(B21&lt;1000,B21&lt;&gt;""),IF(H21="PROVA",B21+$F$1-(0.104167),B21+$F$1),"")</f>
        <v>0.611805555555555</v>
      </c>
      <c r="F21" s="24" t="str">
        <f aca="false">IF(E21="","",IF(D21="",E21-B21,IF((E21-C21&lt;=0),"",(E21-C21))))</f>
        <v/>
      </c>
      <c r="G21" s="25" t="n">
        <f aca="false">IF(E21="","",IF((E21-C21&gt;=0),"",(C21-E21)))</f>
        <v>0.054861111111112</v>
      </c>
      <c r="H21" s="26"/>
      <c r="I21" s="27"/>
      <c r="J21" s="27"/>
    </row>
    <row r="22" customFormat="false" ht="13.8" hidden="false" customHeight="false" outlineLevel="0" collapsed="false">
      <c r="A22" s="20" t="n">
        <v>43635</v>
      </c>
      <c r="B22" s="21" t="n">
        <v>0.496527777777778</v>
      </c>
      <c r="C22" s="21" t="n">
        <v>0.784722222222222</v>
      </c>
      <c r="D22" s="22" t="n">
        <f aca="false">IF(AND(B22&gt;1,B22&gt;1),"",IF(OR(B22&gt;1,C22&gt;1),"",IF(C22&gt;B22,C22-B22,"")))</f>
        <v>0.288194444444444</v>
      </c>
      <c r="E22" s="23" t="n">
        <f aca="false">IF(AND(B22&lt;1000,B22&lt;&gt;""),IF(H22="PROVA",B22+$F$1-(0.104167),B22+$F$1),"")</f>
        <v>0.704861111111111</v>
      </c>
      <c r="F22" s="24" t="str">
        <f aca="false">IF(E22="","",IF(D22="",E22-B22,IF((E22-C22&lt;=0),"",(E22-C22))))</f>
        <v/>
      </c>
      <c r="G22" s="25" t="n">
        <f aca="false">IF(E22="","",IF((E22-C22&gt;=0),"",(C22-E22)))</f>
        <v>0.079861111111111</v>
      </c>
      <c r="H22" s="26"/>
      <c r="I22" s="27"/>
      <c r="J22" s="27"/>
    </row>
    <row r="23" customFormat="false" ht="13.8" hidden="false" customHeight="false" outlineLevel="0" collapsed="false">
      <c r="A23" s="20" t="n">
        <v>43636</v>
      </c>
      <c r="B23" s="21" t="s">
        <v>19</v>
      </c>
      <c r="C23" s="21" t="s">
        <v>20</v>
      </c>
      <c r="D23" s="22" t="str">
        <f aca="false">IF(AND(B23&gt;1,B23&gt;1),"",IF(OR(B23&gt;1,C23&gt;1),"",IF(C23&gt;B23,C23-B23,"")))</f>
        <v/>
      </c>
      <c r="E23" s="23" t="str">
        <f aca="false">IF(AND(B23&lt;1000,B23&lt;&gt;""),IF(H23="PROVA",B23+$F$1-(0.104167),B23+$F$1),"")</f>
        <v/>
      </c>
      <c r="F23" s="24" t="str">
        <f aca="false">IF(E23="","",IF(D23="",E23-B23,IF((E23-C23&lt;=0),"",(E23-C23))))</f>
        <v/>
      </c>
      <c r="G23" s="25" t="str">
        <f aca="false">IF(E23="","",IF((E23-C23&gt;=0),"",(C23-E23)))</f>
        <v/>
      </c>
      <c r="H23" s="26"/>
      <c r="I23" s="27"/>
      <c r="J23" s="27"/>
    </row>
    <row r="24" customFormat="false" ht="13.8" hidden="false" customHeight="false" outlineLevel="0" collapsed="false">
      <c r="A24" s="20" t="n">
        <v>43637</v>
      </c>
      <c r="B24" s="21" t="n">
        <v>0.538194444444444</v>
      </c>
      <c r="C24" s="21" t="n">
        <v>0.756944444444444</v>
      </c>
      <c r="D24" s="22" t="n">
        <f aca="false">IF(AND(B24&gt;1,B24&gt;1),"",IF(OR(B24&gt;1,C24&gt;1),"",IF(C24&gt;B24,C24-B24,"")))</f>
        <v>0.21875</v>
      </c>
      <c r="E24" s="23" t="n">
        <f aca="false">IF(AND(B24&lt;1000,B24&lt;&gt;""),IF(H24="PROVA",B24+$F$1-(0.104167),B24+$F$1),"")</f>
        <v>0.746527777777777</v>
      </c>
      <c r="F24" s="24" t="str">
        <f aca="false">IF(E24="","",IF(D24="",E24-B24,IF((E24-C24&lt;=0),"",(E24-C24))))</f>
        <v/>
      </c>
      <c r="G24" s="25" t="n">
        <f aca="false">IF(E24="","",IF((E24-C24&gt;=0),"",(C24-E24)))</f>
        <v>0.010416666666667</v>
      </c>
      <c r="H24" s="26"/>
      <c r="I24" s="27"/>
      <c r="J24" s="27"/>
    </row>
    <row r="25" customFormat="false" ht="13.8" hidden="false" customHeight="false" outlineLevel="0" collapsed="false">
      <c r="A25" s="20" t="n">
        <v>43638</v>
      </c>
      <c r="B25" s="21" t="s">
        <v>14</v>
      </c>
      <c r="C25" s="21"/>
      <c r="D25" s="22" t="str">
        <f aca="false">IF(AND(B25&gt;1,B25&gt;1),"",IF(OR(B25&gt;1,C25&gt;1),"",IF(C25&gt;B25,C25-B25,"")))</f>
        <v/>
      </c>
      <c r="E25" s="23" t="str">
        <f aca="false">IF(AND(B25&lt;1000,B25&lt;&gt;""),IF(H25="PROVA",B25+$F$1-(0.104167),B25+$F$1),"")</f>
        <v/>
      </c>
      <c r="F25" s="24" t="str">
        <f aca="false">IF(E25="","",IF(D25="",E25-B25,IF((E25-C25&lt;=0),"",(E25-C25))))</f>
        <v/>
      </c>
      <c r="G25" s="25" t="str">
        <f aca="false">IF(E25="","",IF((E25-C25&gt;=0),"",(C25-E25)))</f>
        <v/>
      </c>
      <c r="H25" s="26"/>
      <c r="I25" s="27"/>
      <c r="J25" s="27"/>
    </row>
    <row r="26" customFormat="false" ht="13.8" hidden="false" customHeight="false" outlineLevel="0" collapsed="false">
      <c r="A26" s="20" t="n">
        <v>43639</v>
      </c>
      <c r="B26" s="21" t="s">
        <v>15</v>
      </c>
      <c r="C26" s="21"/>
      <c r="D26" s="22" t="str">
        <f aca="false">IF(AND(B26&gt;1,B26&gt;1),"",IF(OR(B26&gt;1,C26&gt;1),"",IF(C26&gt;B26,C26-B26,"")))</f>
        <v/>
      </c>
      <c r="E26" s="23" t="str">
        <f aca="false">IF(AND(B26&lt;1000,B26&lt;&gt;""),IF(H26="PROVA",B26+$F$1-(0.104167),B26+$F$1),"")</f>
        <v/>
      </c>
      <c r="F26" s="24" t="str">
        <f aca="false">IF(E26="","",IF(D26="",E26-B26,IF((E26-C26&lt;=0),"",(E26-C26))))</f>
        <v/>
      </c>
      <c r="G26" s="25" t="str">
        <f aca="false">IF(E26="","",IF((E26-C26&gt;=0),"",(C26-E26)))</f>
        <v/>
      </c>
      <c r="H26" s="26"/>
      <c r="I26" s="27"/>
      <c r="J26" s="27"/>
    </row>
    <row r="27" customFormat="false" ht="13.8" hidden="false" customHeight="false" outlineLevel="0" collapsed="false">
      <c r="A27" s="20" t="n">
        <v>43640</v>
      </c>
      <c r="B27" s="21" t="n">
        <v>0.521527777777778</v>
      </c>
      <c r="C27" s="21" t="n">
        <v>0.661805555555556</v>
      </c>
      <c r="D27" s="22" t="n">
        <f aca="false">IF(AND(B27&gt;1,B27&gt;1),"",IF(OR(B27&gt;1,C27&gt;1),"",IF(C27&gt;B27,C27-B27,"")))</f>
        <v>0.140277777777778</v>
      </c>
      <c r="E27" s="23" t="n">
        <f aca="false">IF(AND(B27&lt;1000,B27&lt;&gt;""),IF(H27="PROVA",B27+$F$1-(0.104167),B27+$F$1),"")</f>
        <v>0.729861111111111</v>
      </c>
      <c r="F27" s="24" t="n">
        <f aca="false">IF(E27="","",IF(D27="",E27-B27,IF((E27-C27&lt;=0),"",(E27-C27))))</f>
        <v>0.068055555555555</v>
      </c>
      <c r="G27" s="25" t="str">
        <f aca="false">IF(E27="","",IF((E27-C27&gt;=0),"",(C27-E27)))</f>
        <v/>
      </c>
      <c r="H27" s="26"/>
      <c r="I27" s="27"/>
      <c r="J27" s="27"/>
    </row>
    <row r="28" customFormat="false" ht="13.8" hidden="false" customHeight="false" outlineLevel="0" collapsed="false">
      <c r="A28" s="20" t="n">
        <v>43641</v>
      </c>
      <c r="B28" s="21" t="n">
        <v>0.478472222222222</v>
      </c>
      <c r="C28" s="21" t="n">
        <v>0.690972222222222</v>
      </c>
      <c r="D28" s="22" t="n">
        <f aca="false">IF(AND(B28&gt;1,B28&gt;1),"",IF(OR(B28&gt;1,C28&gt;1),"",IF(C28&gt;B28,C28-B28,"")))</f>
        <v>0.2125</v>
      </c>
      <c r="E28" s="23" t="n">
        <f aca="false">IF(AND(B28&lt;1000,B28&lt;&gt;""),IF(H28="PROVA",B28+$F$1-(0.104167),B28+$F$1),"")</f>
        <v>0.686805555555555</v>
      </c>
      <c r="F28" s="24" t="str">
        <f aca="false">IF(E28="","",IF(D28="",E28-B28,IF((E28-C28&lt;=0),"",(E28-C28))))</f>
        <v/>
      </c>
      <c r="G28" s="25" t="n">
        <f aca="false">IF(E28="","",IF((E28-C28&gt;=0),"",(C28-E28)))</f>
        <v>0.0041666666666671</v>
      </c>
      <c r="H28" s="26"/>
      <c r="I28" s="27"/>
      <c r="J28" s="27"/>
    </row>
    <row r="29" customFormat="false" ht="13.8" hidden="false" customHeight="false" outlineLevel="0" collapsed="false">
      <c r="A29" s="20" t="n">
        <v>43642</v>
      </c>
      <c r="B29" s="21" t="n">
        <v>0.611805555555556</v>
      </c>
      <c r="C29" s="21" t="n">
        <v>0.763888888888889</v>
      </c>
      <c r="D29" s="22" t="n">
        <f aca="false">IF(AND(B29&gt;1,B29&gt;1),"",IF(OR(B29&gt;1,C29&gt;1),"",IF(C29&gt;B29,C29-B29,"")))</f>
        <v>0.152083333333333</v>
      </c>
      <c r="E29" s="23" t="n">
        <f aca="false">IF(AND(B29&lt;1000,B29&lt;&gt;""),IF(H29="PROVA",B29+$F$1-(0.104167),B29+$F$1),"")</f>
        <v>0.820138888888889</v>
      </c>
      <c r="F29" s="24" t="n">
        <f aca="false">IF(E29="","",IF(D29="",E29-B29,IF((E29-C29&lt;=0),"",(E29-C29))))</f>
        <v>0.05625</v>
      </c>
      <c r="G29" s="25" t="str">
        <f aca="false">IF(E29="","",IF((E29-C29&gt;=0),"",(C29-E29)))</f>
        <v/>
      </c>
      <c r="H29" s="26"/>
      <c r="I29" s="27"/>
      <c r="J29" s="27"/>
    </row>
    <row r="30" customFormat="false" ht="13.8" hidden="false" customHeight="false" outlineLevel="0" collapsed="false">
      <c r="A30" s="20" t="n">
        <v>43643</v>
      </c>
      <c r="B30" s="21" t="n">
        <v>0.454861111111111</v>
      </c>
      <c r="C30" s="21" t="n">
        <v>0.666666666666667</v>
      </c>
      <c r="D30" s="22" t="n">
        <f aca="false">IF(AND(B30&gt;1,B30&gt;1),"",IF(OR(B30&gt;1,C30&gt;1),"",IF(C30&gt;B30,C30-B30,"")))</f>
        <v>0.211805555555556</v>
      </c>
      <c r="E30" s="23" t="n">
        <f aca="false">IF(AND(B30&lt;1000,B30&lt;&gt;""),IF(H30="PROVA",B30+$F$1-(0.104167),B30+$F$1),"")</f>
        <v>0.663194444444444</v>
      </c>
      <c r="F30" s="24" t="str">
        <f aca="false">IF(E30="","",IF(D30="",E30-B30,IF((E30-C30&lt;=0),"",(E30-C30))))</f>
        <v/>
      </c>
      <c r="G30" s="25" t="n">
        <f aca="false">IF(E30="","",IF((E30-C30&gt;=0),"",(C30-E30)))</f>
        <v>0.00347222222222299</v>
      </c>
      <c r="H30" s="26"/>
      <c r="I30" s="27"/>
      <c r="J30" s="27"/>
    </row>
    <row r="31" customFormat="false" ht="13.8" hidden="false" customHeight="false" outlineLevel="0" collapsed="false">
      <c r="A31" s="20" t="n">
        <v>43644</v>
      </c>
      <c r="B31" s="21" t="n">
        <v>0.506944444444444</v>
      </c>
      <c r="C31" s="21" t="n">
        <v>0.666666666666667</v>
      </c>
      <c r="D31" s="22" t="n">
        <f aca="false">IF(AND(B31&gt;1,B31&gt;1),"",IF(OR(B31&gt;1,C31&gt;1),"",IF(C31&gt;B31,C31-B31,"")))</f>
        <v>0.159722222222223</v>
      </c>
      <c r="E31" s="23" t="n">
        <f aca="false">IF(AND(B31&lt;1000,B31&lt;&gt;""),IF(H31="PROVA",B31+$F$1-(0.104167),B31+$F$1),"")</f>
        <v>0.715277777777777</v>
      </c>
      <c r="F31" s="24" t="n">
        <f aca="false">IF(E31="","",IF(D31="",E31-B31,IF((E31-C31&lt;=0),"",(E31-C31))))</f>
        <v>0.0486111111111101</v>
      </c>
      <c r="G31" s="25" t="str">
        <f aca="false">IF(E31="","",IF((E31-C31&gt;=0),"",(C31-E31)))</f>
        <v/>
      </c>
      <c r="H31" s="26"/>
      <c r="I31" s="27"/>
      <c r="J31" s="27"/>
    </row>
    <row r="32" customFormat="false" ht="13.8" hidden="false" customHeight="false" outlineLevel="0" collapsed="false">
      <c r="A32" s="20" t="n">
        <v>43645</v>
      </c>
      <c r="B32" s="21" t="s">
        <v>14</v>
      </c>
      <c r="C32" s="21"/>
      <c r="D32" s="22" t="str">
        <f aca="false">IF(AND(B32&gt;1,B32&gt;1),"",IF(OR(B32&gt;1,C32&gt;1),"",IF(C32&gt;B32,C32-B32,"")))</f>
        <v/>
      </c>
      <c r="E32" s="23" t="str">
        <f aca="false">IF(AND(B32&lt;1000,B32&lt;&gt;""),IF(H32="PROVA",B32+$F$1-(0.104167),B32+$F$1),"")</f>
        <v/>
      </c>
      <c r="F32" s="24" t="str">
        <f aca="false">IF(E32="","",IF(D32="",E32-B32,IF((E32-C32&lt;=0),"",(E32-C32))))</f>
        <v/>
      </c>
      <c r="G32" s="25" t="str">
        <f aca="false">IF(E32="","",IF((E32-C32&gt;=0),"",(C32-E32)))</f>
        <v/>
      </c>
      <c r="H32" s="26"/>
      <c r="I32" s="27"/>
      <c r="J32" s="27"/>
    </row>
    <row r="33" customFormat="false" ht="13.8" hidden="false" customHeight="false" outlineLevel="0" collapsed="false">
      <c r="A33" s="20" t="n">
        <v>43646</v>
      </c>
      <c r="B33" s="21" t="s">
        <v>15</v>
      </c>
      <c r="C33" s="21"/>
      <c r="D33" s="22" t="str">
        <f aca="false">IF(AND(B33&gt;1,B33&gt;1),"",IF(OR(B33&gt;1,C33&gt;1),"",IF(C33&gt;B33,C33-B33,"")))</f>
        <v/>
      </c>
      <c r="E33" s="23" t="str">
        <f aca="false">IF(AND(B33&lt;1000,B33&lt;&gt;""),IF(H33="PROVA",B33+$F$1-(0.104167),B33+$F$1),"")</f>
        <v/>
      </c>
      <c r="F33" s="24" t="str">
        <f aca="false">IF(E33="","",IF(D33="",E33-B33,IF((E33-C33&lt;=0),"",(E33-C33))))</f>
        <v/>
      </c>
      <c r="G33" s="25" t="str">
        <f aca="false">IF(E33="","",IF((E33-C33&gt;=0),"",(C33-E33)))</f>
        <v/>
      </c>
      <c r="H33" s="28"/>
      <c r="I33" s="27"/>
      <c r="J33" s="27"/>
    </row>
  </sheetData>
  <mergeCells count="3">
    <mergeCell ref="A1:C1"/>
    <mergeCell ref="F1:G1"/>
    <mergeCell ref="M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19" activeCellId="0" sqref="G19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7.26"/>
    <col collapsed="false" customWidth="true" hidden="false" outlineLevel="0" max="5" min="5" style="0" width="13.93"/>
    <col collapsed="false" customWidth="true" hidden="false" outlineLevel="0" max="6" min="6" style="0" width="10.18"/>
    <col collapsed="false" customWidth="true" hidden="false" outlineLevel="0" max="7" min="7" style="0" width="9.59"/>
    <col collapsed="false" customWidth="true" hidden="false" outlineLevel="0" max="8" min="8" style="0" width="7.82"/>
    <col collapsed="false" customWidth="true" hidden="false" outlineLevel="0" max="9" min="9" style="0" width="8.52"/>
    <col collapsed="false" customWidth="true" hidden="false" outlineLevel="0" max="10" min="10" style="0" width="9.44"/>
    <col collapsed="false" customWidth="true" hidden="false" outlineLevel="0" max="11" min="11" style="0" width="39.32"/>
    <col collapsed="false" customWidth="true" hidden="false" outlineLevel="0" max="12" min="12" style="0" width="6.16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 t="str">
        <f aca="false">IF((J2&lt;I2),"Devendo:","Compensou!!!")</f>
        <v>Devendo:</v>
      </c>
      <c r="F1" s="3" t="n">
        <f aca="false">IF(E1="Compensou!!!",(J2-I2),IF((E1="Devendo:"),(I2-J2),"Deu erro"))</f>
        <v>0.158333333333328</v>
      </c>
      <c r="G1" s="4" t="n">
        <v>0.208333333333333</v>
      </c>
      <c r="H1" s="4"/>
      <c r="I1" s="29"/>
      <c r="J1" s="6"/>
      <c r="K1" s="0" t="n">
        <v>0.283</v>
      </c>
      <c r="L1" s="7" t="s">
        <v>1</v>
      </c>
      <c r="N1" s="4"/>
      <c r="O1" s="4"/>
      <c r="P1" s="4"/>
      <c r="Q1" s="4"/>
      <c r="R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10" t="s">
        <v>21</v>
      </c>
      <c r="E2" s="9" t="s">
        <v>5</v>
      </c>
      <c r="F2" s="9" t="s">
        <v>6</v>
      </c>
      <c r="G2" s="9" t="s">
        <v>7</v>
      </c>
      <c r="H2" s="9" t="s">
        <v>8</v>
      </c>
      <c r="I2" s="11" t="n">
        <f aca="false">SUM(I1,G3)</f>
        <v>0.343749999999999</v>
      </c>
      <c r="J2" s="12" t="n">
        <f aca="false">SUM(J1,H3)</f>
        <v>0.185416666666671</v>
      </c>
      <c r="K2" s="0" t="n">
        <v>0.104167</v>
      </c>
      <c r="L2" s="7" t="s">
        <v>9</v>
      </c>
      <c r="N2" s="9"/>
      <c r="O2" s="8"/>
      <c r="P2" s="8"/>
      <c r="R2" s="9"/>
    </row>
    <row r="3" customFormat="false" ht="13.8" hidden="false" customHeight="false" outlineLevel="0" collapsed="false">
      <c r="A3" s="13" t="n">
        <f aca="false">IF(OR((B3=""),(C3="")),"",C3-B3)</f>
        <v>0.204045893719807</v>
      </c>
      <c r="B3" s="14" t="n">
        <f aca="false">IF(SUM(B4:B34)&lt;=0,"",AVERAGE(B4:B34))</f>
        <v>0.504921497584541</v>
      </c>
      <c r="C3" s="13" t="n">
        <f aca="false">IF(SUM(C4:C34)&lt;=0,"",AVERAGE(C4:C34))</f>
        <v>0.708967391304348</v>
      </c>
      <c r="D3" s="13"/>
      <c r="E3" s="13" t="n">
        <f aca="false">IF(SUM(E4:E34)&lt;=0,"",AVERAGE(E4:E34))</f>
        <v>0.204045893719807</v>
      </c>
      <c r="F3" s="13"/>
      <c r="G3" s="15" t="n">
        <f aca="false">SUM(G4:G33)</f>
        <v>0.343749999999999</v>
      </c>
      <c r="H3" s="16" t="n">
        <f aca="false">SUM(H4:H33)</f>
        <v>0.185416666666671</v>
      </c>
      <c r="I3" s="17" t="s">
        <v>10</v>
      </c>
      <c r="J3" s="9"/>
      <c r="L3" s="7" t="s">
        <v>11</v>
      </c>
      <c r="N3" s="18"/>
      <c r="O3" s="19"/>
      <c r="P3" s="19"/>
      <c r="Q3" s="19"/>
      <c r="R3" s="8"/>
    </row>
    <row r="4" customFormat="false" ht="13.8" hidden="false" customHeight="false" outlineLevel="0" collapsed="false">
      <c r="A4" s="30" t="n">
        <v>43647</v>
      </c>
      <c r="B4" s="21" t="n">
        <v>0.465277777777778</v>
      </c>
      <c r="C4" s="21" t="n">
        <v>0.732638888888889</v>
      </c>
      <c r="D4" s="21" t="n">
        <v>0.0833333333333333</v>
      </c>
      <c r="E4" s="22" t="n">
        <f aca="false">IF(AND(B4&gt;1,B4&gt;1),"",IF(OR(B4&gt;1,C4&gt;1),"",IF(C4&gt;B4,C4-B4,"")))</f>
        <v>0.267361111111111</v>
      </c>
      <c r="F4" s="23" t="n">
        <f aca="false">IF(AND(B4&lt;1000,B4&lt;&gt;""),IF(I4="PROVA",B4+$G$1-(0.104167),B4+$G$1),"")</f>
        <v>0.673611111111111</v>
      </c>
      <c r="G4" s="31" t="str">
        <f aca="false">IF(F4="","",IF(E4="",((F4-B4)+D4),IF((F4-C4&lt;=0),"",(F4-C4)+D4)))</f>
        <v/>
      </c>
      <c r="H4" s="25" t="str">
        <f aca="false">IF(F4="","",IF(((F4-C4)+D4&gt;=0),"",(C4-F4)))</f>
        <v/>
      </c>
      <c r="I4" s="26"/>
      <c r="J4" s="27"/>
      <c r="L4" s="7" t="s">
        <v>12</v>
      </c>
      <c r="N4" s="18"/>
      <c r="O4" s="19"/>
      <c r="P4" s="19"/>
      <c r="Q4" s="19"/>
      <c r="R4" s="8"/>
    </row>
    <row r="5" customFormat="false" ht="13.8" hidden="false" customHeight="false" outlineLevel="0" collapsed="false">
      <c r="A5" s="30" t="n">
        <v>43648</v>
      </c>
      <c r="B5" s="21" t="n">
        <v>0.456944444444444</v>
      </c>
      <c r="C5" s="21" t="n">
        <v>0.747916666666667</v>
      </c>
      <c r="D5" s="21"/>
      <c r="E5" s="22" t="n">
        <f aca="false">IF(AND(B5&gt;1,B5&gt;1),"",IF(OR(B5&gt;1,C5&gt;1),"",IF(C5&gt;B5,C5-B5,"")))</f>
        <v>0.290972222222223</v>
      </c>
      <c r="F5" s="23" t="n">
        <f aca="false">IF(AND(B5&lt;1000,B5&lt;&gt;""),IF(I5="PROVA",B5+$G$1-(0.104167),B5+$G$1),"")</f>
        <v>0.665277777777777</v>
      </c>
      <c r="G5" s="24" t="str">
        <f aca="false">IF(F5="","",IF(E5="",F5-B5,IF((F5-C5&lt;=0),"",(F5-C5)+D5)))</f>
        <v/>
      </c>
      <c r="H5" s="32" t="n">
        <f aca="false">IF(F5="","",IF((F5-C5&gt;=0),"",(C5-F5)-D5))</f>
        <v>0.0826388888888899</v>
      </c>
      <c r="I5" s="26"/>
      <c r="J5" s="27"/>
      <c r="K5" s="27"/>
      <c r="L5" s="7" t="s">
        <v>13</v>
      </c>
      <c r="N5" s="18"/>
      <c r="O5" s="19"/>
      <c r="P5" s="19"/>
      <c r="Q5" s="19"/>
      <c r="R5" s="8"/>
    </row>
    <row r="6" customFormat="false" ht="13.8" hidden="false" customHeight="false" outlineLevel="0" collapsed="false">
      <c r="A6" s="30" t="n">
        <v>43649</v>
      </c>
      <c r="B6" s="21" t="n">
        <v>0.457638888888889</v>
      </c>
      <c r="C6" s="21" t="n">
        <v>0.647222222222222</v>
      </c>
      <c r="D6" s="21"/>
      <c r="E6" s="22" t="n">
        <f aca="false">IF(AND(B6&gt;1,B6&gt;1),"",IF(OR(B6&gt;1,C6&gt;1),"",IF(C6&gt;B6,C6-B6,"")))</f>
        <v>0.189583333333333</v>
      </c>
      <c r="F6" s="23" t="n">
        <f aca="false">IF(AND(B6&lt;1000,B6&lt;&gt;""),IF(I6="PROVA",B6+$G$1-(0.104167),B6+$G$1),"")</f>
        <v>0.665972222222222</v>
      </c>
      <c r="G6" s="24" t="n">
        <f aca="false">IF(F6="","",IF(E6="",F6-B6,IF((F6-C6&lt;=0),"",(F6-C6)+D6)))</f>
        <v>0.01875</v>
      </c>
      <c r="H6" s="32" t="str">
        <f aca="false">IF(F6="","",IF((F6-C6&gt;=0),"",(C6-F6)-D6))</f>
        <v/>
      </c>
      <c r="I6" s="26"/>
      <c r="J6" s="27"/>
      <c r="K6" s="27"/>
      <c r="L6" s="7" t="s">
        <v>12</v>
      </c>
      <c r="Q6" s="19"/>
      <c r="R6" s="8"/>
    </row>
    <row r="7" customFormat="false" ht="13.8" hidden="false" customHeight="false" outlineLevel="0" collapsed="false">
      <c r="A7" s="30" t="n">
        <v>43650</v>
      </c>
      <c r="B7" s="21" t="n">
        <v>0.541666666666667</v>
      </c>
      <c r="C7" s="21" t="n">
        <v>0.760416666666667</v>
      </c>
      <c r="D7" s="21"/>
      <c r="E7" s="22" t="n">
        <f aca="false">IF(AND(B7&gt;1,B7&gt;1),"",IF(OR(B7&gt;1,C7&gt;1),"",IF(C7&gt;B7,C7-B7,"")))</f>
        <v>0.21875</v>
      </c>
      <c r="F7" s="23" t="n">
        <f aca="false">IF(AND(B7&lt;1000,B7&lt;&gt;""),IF(I7="PROVA",B7+$G$1-(0.104167),B7+$G$1),"")</f>
        <v>0.75</v>
      </c>
      <c r="G7" s="24" t="str">
        <f aca="false">IF(F7="","",IF(E7="",F7-B7,IF((F7-C7&lt;=0),"",(F7-C7)+D7)))</f>
        <v/>
      </c>
      <c r="H7" s="32" t="n">
        <f aca="false">IF(F7="","",IF((F7-C7&gt;=0),"",(C7-F7)-D7))</f>
        <v>0.010416666666667</v>
      </c>
      <c r="I7" s="26"/>
      <c r="J7" s="27"/>
      <c r="K7" s="27"/>
      <c r="Q7" s="19"/>
      <c r="R7" s="8"/>
    </row>
    <row r="8" customFormat="false" ht="13.8" hidden="false" customHeight="false" outlineLevel="0" collapsed="false">
      <c r="A8" s="30" t="n">
        <v>43651</v>
      </c>
      <c r="B8" s="21" t="n">
        <v>0.600694444444444</v>
      </c>
      <c r="C8" s="21" t="n">
        <v>0.677083333333333</v>
      </c>
      <c r="D8" s="21"/>
      <c r="E8" s="22" t="n">
        <f aca="false">IF(AND(B8&gt;1,B8&gt;1),"",IF(OR(B8&gt;1,C8&gt;1),"",IF(C8&gt;B8,C8-B8,"")))</f>
        <v>0.0763888888888889</v>
      </c>
      <c r="F8" s="23" t="n">
        <f aca="false">IF(AND(B8&lt;1000,B8&lt;&gt;""),IF(I8="PROVA",B8+$G$1-(0.104167),B8+$G$1),"")</f>
        <v>0.809027777777777</v>
      </c>
      <c r="G8" s="24" t="n">
        <f aca="false">IF(F8="","",IF(E8="",F8-B8,IF((F8-C8&lt;=0),"",(F8-C8)+D8)))</f>
        <v>0.131944444444444</v>
      </c>
      <c r="H8" s="32" t="str">
        <f aca="false">IF(F8="","",IF((F8-C8&gt;=0),"",(C8-F8)-D8))</f>
        <v/>
      </c>
      <c r="I8" s="26"/>
      <c r="J8" s="27"/>
      <c r="K8" s="27"/>
      <c r="L8" s="0" t="str">
        <f aca="false">IF(CONCATENATE(L1,L2,L3,L4,L5,L6)="Girafa"," Certo","Errado")</f>
        <v>Certo</v>
      </c>
      <c r="Q8" s="19"/>
      <c r="R8" s="8"/>
    </row>
    <row r="9" customFormat="false" ht="13.8" hidden="false" customHeight="false" outlineLevel="0" collapsed="false">
      <c r="A9" s="30" t="n">
        <v>43652</v>
      </c>
      <c r="B9" s="21" t="s">
        <v>14</v>
      </c>
      <c r="C9" s="21"/>
      <c r="D9" s="21"/>
      <c r="E9" s="22" t="str">
        <f aca="false">IF(AND(B9&gt;1,B9&gt;1),"",IF(OR(B9&gt;1,C9&gt;1),"",IF(C9&gt;B9,C9-B9,"")))</f>
        <v/>
      </c>
      <c r="F9" s="23" t="str">
        <f aca="false">IF(AND(B9&lt;1000,B9&lt;&gt;""),IF(I9="PROVA",B9+$G$1-(0.104167),B9+$G$1),"")</f>
        <v/>
      </c>
      <c r="G9" s="24" t="str">
        <f aca="false">IF(F9="","",IF(E9="",F9-B9,IF((F9-C9&lt;=0),"",(F9-C9)+D9)))</f>
        <v/>
      </c>
      <c r="H9" s="32" t="str">
        <f aca="false">IF(F9="","",IF((F9-C9&gt;=0),"",(C9-F9)-D9))</f>
        <v/>
      </c>
      <c r="I9" s="26"/>
      <c r="J9" s="27"/>
      <c r="K9" s="27"/>
      <c r="Q9" s="19"/>
      <c r="R9" s="8"/>
    </row>
    <row r="10" customFormat="false" ht="13.8" hidden="false" customHeight="false" outlineLevel="0" collapsed="false">
      <c r="A10" s="30" t="n">
        <v>43653</v>
      </c>
      <c r="B10" s="21" t="s">
        <v>15</v>
      </c>
      <c r="C10" s="21"/>
      <c r="D10" s="21"/>
      <c r="E10" s="22" t="str">
        <f aca="false">IF(AND(B10&gt;1,B10&gt;1),"",IF(OR(B10&gt;1,C10&gt;1),"",IF(C10&gt;B10,C10-B10,"")))</f>
        <v/>
      </c>
      <c r="F10" s="23" t="str">
        <f aca="false">IF(AND(B10&lt;1000,B10&lt;&gt;""),IF(I10="PROVA",B10+$G$1-(0.104167),B10+$G$1),"")</f>
        <v/>
      </c>
      <c r="G10" s="24" t="str">
        <f aca="false">IF(F10="","",IF(E10="",F10-B10,IF((F10-C10&lt;=0),"",(F10-C10)+D10)))</f>
        <v/>
      </c>
      <c r="H10" s="32" t="str">
        <f aca="false">IF(F10="","",IF((F10-C10&gt;=0),"",(C10-F10)-D10))</f>
        <v/>
      </c>
      <c r="I10" s="26"/>
      <c r="J10" s="27"/>
      <c r="K10" s="27"/>
      <c r="Q10" s="19"/>
      <c r="R10" s="8"/>
    </row>
    <row r="11" customFormat="false" ht="13.8" hidden="false" customHeight="false" outlineLevel="0" collapsed="false">
      <c r="A11" s="30" t="n">
        <v>43654</v>
      </c>
      <c r="B11" s="21" t="n">
        <v>0.5625</v>
      </c>
      <c r="C11" s="21" t="n">
        <v>0.791666666666667</v>
      </c>
      <c r="D11" s="21"/>
      <c r="E11" s="22" t="n">
        <f aca="false">IF(AND(B11&gt;1,B11&gt;1),"",IF(OR(B11&gt;1,C11&gt;1),"",IF(C11&gt;B11,C11-B11,"")))</f>
        <v>0.229166666666667</v>
      </c>
      <c r="F11" s="23" t="n">
        <f aca="false">IF(AND(B11&lt;1000,B11&lt;&gt;""),IF(I11="PROVA",B11+$G$1-(0.104167),B11+$G$1),"")</f>
        <v>0.770833333333333</v>
      </c>
      <c r="G11" s="24" t="str">
        <f aca="false">IF(F11="","",IF(E11="",F11-B11,IF((F11-C11&lt;=0),"",(F11-C11)+D11)))</f>
        <v/>
      </c>
      <c r="H11" s="32" t="n">
        <f aca="false">IF(F11="","",IF((F11-C11&gt;=0),"",(C11-F11)-D11))</f>
        <v>0.020833333333334</v>
      </c>
      <c r="I11" s="26"/>
      <c r="J11" s="27"/>
      <c r="K11" s="27"/>
      <c r="Q11" s="19"/>
      <c r="R11" s="8"/>
    </row>
    <row r="12" customFormat="false" ht="13.8" hidden="false" customHeight="false" outlineLevel="0" collapsed="false">
      <c r="A12" s="30" t="n">
        <v>43655</v>
      </c>
      <c r="B12" s="21" t="n">
        <v>0.502777777777778</v>
      </c>
      <c r="C12" s="21" t="n">
        <v>0.697916666666667</v>
      </c>
      <c r="D12" s="21"/>
      <c r="E12" s="22" t="n">
        <f aca="false">IF(AND(B12&gt;1,B12&gt;1),"",IF(OR(B12&gt;1,C12&gt;1),"",IF(C12&gt;B12,C12-B12,"")))</f>
        <v>0.195138888888889</v>
      </c>
      <c r="F12" s="23" t="n">
        <f aca="false">IF(AND(B12&lt;1000,B12&lt;&gt;""),IF(I12="PROVA",B12+$G$1-(0.104167),B12+$G$1),"")</f>
        <v>0.711111111111111</v>
      </c>
      <c r="G12" s="24" t="n">
        <f aca="false">IF(F12="","",IF(E12="",F12-B12,IF((F12-C12&lt;=0),"",(F12-C12)+D12)))</f>
        <v>0.013194444444444</v>
      </c>
      <c r="H12" s="32" t="str">
        <f aca="false">IF(F12="","",IF((F12-C12&gt;=0),"",(C12-F12)-D12))</f>
        <v/>
      </c>
      <c r="I12" s="26"/>
      <c r="J12" s="27"/>
      <c r="K12" s="27"/>
      <c r="Q12" s="19"/>
      <c r="R12" s="8"/>
    </row>
    <row r="13" customFormat="false" ht="13.8" hidden="false" customHeight="false" outlineLevel="0" collapsed="false">
      <c r="A13" s="30" t="n">
        <v>43656</v>
      </c>
      <c r="B13" s="21" t="n">
        <v>0.541666666666667</v>
      </c>
      <c r="C13" s="21" t="n">
        <v>0.75</v>
      </c>
      <c r="D13" s="21"/>
      <c r="E13" s="22" t="n">
        <f aca="false">IF(AND(B13&gt;1,B13&gt;1),"",IF(OR(B13&gt;1,C13&gt;1),"",IF(C13&gt;B13,C13-B13,"")))</f>
        <v>0.208333333333333</v>
      </c>
      <c r="F13" s="23" t="n">
        <f aca="false">IF(AND(B13&lt;1000,B13&lt;&gt;""),IF(I13="PROVA",B13+$G$1-(0.104167),B13+$G$1),"")</f>
        <v>0.75</v>
      </c>
      <c r="G13" s="24" t="str">
        <f aca="false">IF(F13="","",IF(E13="",F13-B13,IF((F13-C13&lt;=0),"",(F13-C13)+D13)))</f>
        <v/>
      </c>
      <c r="H13" s="32" t="str">
        <f aca="false">IF(F13="","",IF((F13-C13&gt;=0),"",(C13-F13)-D13))</f>
        <v/>
      </c>
      <c r="I13" s="26"/>
      <c r="J13" s="27"/>
      <c r="K13" s="27"/>
    </row>
    <row r="14" customFormat="false" ht="13.8" hidden="false" customHeight="false" outlineLevel="0" collapsed="false">
      <c r="A14" s="30" t="n">
        <v>43657</v>
      </c>
      <c r="B14" s="21" t="n">
        <v>0.586805555555556</v>
      </c>
      <c r="C14" s="21" t="n">
        <v>0.75</v>
      </c>
      <c r="D14" s="21"/>
      <c r="E14" s="22" t="n">
        <f aca="false">IF(AND(B14&gt;1,B14&gt;1),"",IF(OR(B14&gt;1,C14&gt;1),"",IF(C14&gt;B14,C14-B14,"")))</f>
        <v>0.163194444444444</v>
      </c>
      <c r="F14" s="23" t="n">
        <f aca="false">IF(AND(B14&lt;1000,B14&lt;&gt;""),IF(I14="PROVA",B14+$G$1-(0.104167),B14+$G$1),"")</f>
        <v>0.795138888888889</v>
      </c>
      <c r="G14" s="24" t="n">
        <f aca="false">IF(F14="","",IF(E14="",F14-B14,IF((F14-C14&lt;=0),"",(F14-C14)+D14)))</f>
        <v>0.0451388888888891</v>
      </c>
      <c r="H14" s="32" t="str">
        <f aca="false">IF(F14="","",IF((F14-C14&gt;=0),"",(C14-F14)-D14))</f>
        <v/>
      </c>
      <c r="I14" s="26"/>
      <c r="J14" s="27"/>
      <c r="K14" s="27"/>
    </row>
    <row r="15" customFormat="false" ht="13.8" hidden="false" customHeight="false" outlineLevel="0" collapsed="false">
      <c r="A15" s="30" t="n">
        <v>43658</v>
      </c>
      <c r="B15" s="21" t="n">
        <v>0.541666666666667</v>
      </c>
      <c r="C15" s="21" t="n">
        <v>0.75</v>
      </c>
      <c r="D15" s="21"/>
      <c r="E15" s="22" t="n">
        <f aca="false">IF(AND(B15&gt;1,B15&gt;1),"",IF(OR(B15&gt;1,C15&gt;1),"",IF(C15&gt;B15,C15-B15,"")))</f>
        <v>0.208333333333333</v>
      </c>
      <c r="F15" s="23" t="n">
        <f aca="false">IF(AND(B15&lt;1000,B15&lt;&gt;""),IF(I15="PROVA",B15+$G$1-(0.104167),B15+$G$1),"")</f>
        <v>0.75</v>
      </c>
      <c r="G15" s="24" t="str">
        <f aca="false">IF(F15="","",IF(E15="",F15-B15,IF((F15-C15&lt;=0),"",(F15-C15)+D15)))</f>
        <v/>
      </c>
      <c r="H15" s="32" t="str">
        <f aca="false">IF(F15="","",IF((F15-C15&gt;=0),"",(C15-F15)-D15))</f>
        <v/>
      </c>
      <c r="I15" s="26"/>
      <c r="J15" s="27"/>
      <c r="K15" s="27"/>
    </row>
    <row r="16" customFormat="false" ht="13.8" hidden="false" customHeight="false" outlineLevel="0" collapsed="false">
      <c r="A16" s="30" t="n">
        <v>43659</v>
      </c>
      <c r="B16" s="21" t="s">
        <v>14</v>
      </c>
      <c r="C16" s="21"/>
      <c r="D16" s="21"/>
      <c r="E16" s="22" t="str">
        <f aca="false">IF(AND(B16&gt;1,B16&gt;1),"",IF(OR(B16&gt;1,C16&gt;1),"",IF(C16&gt;B16,C16-B16,"")))</f>
        <v/>
      </c>
      <c r="F16" s="23" t="str">
        <f aca="false">IF(AND(B16&lt;1000,B16&lt;&gt;""),IF(I16="PROVA",B16+$G$1-(0.104167),B16+$G$1),"")</f>
        <v/>
      </c>
      <c r="G16" s="24" t="str">
        <f aca="false">IF(F16="","",IF(E16="",F16-B16,IF((F16-C16&lt;=0),"",(F16-C16)+D16)))</f>
        <v/>
      </c>
      <c r="H16" s="32" t="str">
        <f aca="false">IF(F16="","",IF((F16-C16&gt;=0),"",(C16-F16)-D16))</f>
        <v/>
      </c>
      <c r="I16" s="26"/>
      <c r="J16" s="27"/>
      <c r="K16" s="27"/>
    </row>
    <row r="17" customFormat="false" ht="13.8" hidden="false" customHeight="false" outlineLevel="0" collapsed="false">
      <c r="A17" s="30" t="n">
        <v>43660</v>
      </c>
      <c r="B17" s="21" t="s">
        <v>15</v>
      </c>
      <c r="C17" s="21"/>
      <c r="D17" s="21"/>
      <c r="E17" s="22" t="str">
        <f aca="false">IF(AND(B17&gt;1,B17&gt;1),"",IF(OR(B17&gt;1,C17&gt;1),"",IF(C17&gt;B17,C17-B17,"")))</f>
        <v/>
      </c>
      <c r="F17" s="23" t="str">
        <f aca="false">IF(AND(B17&lt;1000,B17&lt;&gt;""),IF(I17="PROVA",B17+$G$1-(0.104167),B17+$G$1),"")</f>
        <v/>
      </c>
      <c r="G17" s="24" t="str">
        <f aca="false">IF(F17="","",IF(E17="",F17-B17,IF((F17-C17&lt;=0),"",(F17-C17)+D17)))</f>
        <v/>
      </c>
      <c r="H17" s="32" t="str">
        <f aca="false">IF(F17="","",IF((F17-C17&gt;=0),"",(C17-F17)-D17))</f>
        <v/>
      </c>
      <c r="I17" s="26"/>
      <c r="J17" s="27"/>
      <c r="K17" s="27"/>
    </row>
    <row r="18" customFormat="false" ht="13.8" hidden="false" customHeight="false" outlineLevel="0" collapsed="false">
      <c r="A18" s="30" t="n">
        <v>43661</v>
      </c>
      <c r="B18" s="21" t="n">
        <v>0.635416666666667</v>
      </c>
      <c r="C18" s="21" t="n">
        <v>0.756944444444444</v>
      </c>
      <c r="D18" s="21"/>
      <c r="E18" s="22" t="n">
        <f aca="false">IF(AND(B18&gt;1,B18&gt;1),"",IF(OR(B18&gt;1,C18&gt;1),"",IF(C18&gt;B18,C18-B18,"")))</f>
        <v>0.121527777777777</v>
      </c>
      <c r="F18" s="23" t="n">
        <f aca="false">IF(AND(B18&lt;1000,B18&lt;&gt;""),IF(I18="PROVA",B18+$G$1-(0.104167),B18+$G$1),"")</f>
        <v>0.84375</v>
      </c>
      <c r="G18" s="24" t="n">
        <f aca="false">IF(F18="","",IF(E18="",F18-B18,IF((F18-C18&lt;=0),"",(F18-C18)+D18)))</f>
        <v>0.086805555555556</v>
      </c>
      <c r="H18" s="32" t="str">
        <f aca="false">IF(F18="","",IF((F18-C18&gt;=0),"",(C18-F18)-D18))</f>
        <v/>
      </c>
      <c r="I18" s="26"/>
      <c r="J18" s="27"/>
      <c r="K18" s="27"/>
    </row>
    <row r="19" customFormat="false" ht="13.8" hidden="false" customHeight="false" outlineLevel="0" collapsed="false">
      <c r="A19" s="30" t="n">
        <v>43662</v>
      </c>
      <c r="B19" s="21" t="n">
        <v>0.543055555555555</v>
      </c>
      <c r="C19" s="21" t="n">
        <v>0.753472222222222</v>
      </c>
      <c r="D19" s="21"/>
      <c r="E19" s="22" t="n">
        <f aca="false">IF(AND(B19&gt;1,B19&gt;1),"",IF(OR(B19&gt;1,C19&gt;1),"",IF(C19&gt;B19,C19-B19,"")))</f>
        <v>0.210416666666667</v>
      </c>
      <c r="F19" s="23" t="n">
        <f aca="false">IF(AND(B19&lt;1000,B19&lt;&gt;""),IF(I19="PROVA",B19+$G$1-(0.104167),B19+$G$1),"")</f>
        <v>0.751388888888888</v>
      </c>
      <c r="G19" s="24" t="str">
        <f aca="false">IF(F19="","",IF(E19="",F19-B19,IF((F19-C19&lt;=0),"",(F19-C19)+D19)))</f>
        <v/>
      </c>
      <c r="H19" s="32" t="n">
        <f aca="false">IF(F19="","",IF((F19-C19&gt;=0),"",(C19-F19)-D19))</f>
        <v>0.00208333333333399</v>
      </c>
      <c r="I19" s="26"/>
      <c r="J19" s="27"/>
      <c r="K19" s="27"/>
    </row>
    <row r="20" customFormat="false" ht="13.8" hidden="false" customHeight="false" outlineLevel="0" collapsed="false">
      <c r="A20" s="30" t="n">
        <v>43663</v>
      </c>
      <c r="B20" s="21" t="n">
        <v>0.544444444444444</v>
      </c>
      <c r="C20" s="21" t="n">
        <v>0.729166666666667</v>
      </c>
      <c r="D20" s="21"/>
      <c r="E20" s="22" t="n">
        <f aca="false">IF(AND(B20&gt;1,B20&gt;1),"",IF(OR(B20&gt;1,C20&gt;1),"",IF(C20&gt;B20,C20-B20,"")))</f>
        <v>0.184722222222223</v>
      </c>
      <c r="F20" s="23" t="n">
        <f aca="false">IF(AND(B20&lt;1000,B20&lt;&gt;""),IF(I20="PROVA",B20+$G$1-(0.104167),B20+$G$1),"")</f>
        <v>0.752777777777777</v>
      </c>
      <c r="G20" s="24" t="n">
        <f aca="false">IF(F20="","",IF(E20="",F20-B20,IF((F20-C20&lt;=0),"",(F20-C20)+D20)))</f>
        <v>0.02361111111111</v>
      </c>
      <c r="H20" s="32" t="str">
        <f aca="false">IF(F20="","",IF((F20-C20&gt;=0),"",(C20-F20)-D20))</f>
        <v/>
      </c>
      <c r="I20" s="26"/>
      <c r="J20" s="27"/>
      <c r="K20" s="27"/>
    </row>
    <row r="21" customFormat="false" ht="13.8" hidden="false" customHeight="false" outlineLevel="0" collapsed="false">
      <c r="A21" s="30" t="n">
        <v>43664</v>
      </c>
      <c r="B21" s="21" t="n">
        <v>0.523611111111111</v>
      </c>
      <c r="C21" s="21" t="n">
        <v>0.730555555555555</v>
      </c>
      <c r="D21" s="21"/>
      <c r="E21" s="22" t="n">
        <f aca="false">IF(AND(B21&gt;1,B21&gt;1),"",IF(OR(B21&gt;1,C21&gt;1),"",IF(C21&gt;B21,C21-B21,"")))</f>
        <v>0.206944444444444</v>
      </c>
      <c r="F21" s="23" t="n">
        <f aca="false">IF(AND(B21&lt;1000,B21&lt;&gt;""),IF(I21="PROVA",B21+$G$1-(0.104167),B21+$G$1),"")</f>
        <v>0.731944444444444</v>
      </c>
      <c r="G21" s="24" t="n">
        <f aca="false">IF(F21="","",IF(E21="",F21-B21,IF((F21-C21&lt;=0),"",(F21-C21)+D21)))</f>
        <v>0.001388888888889</v>
      </c>
      <c r="H21" s="32" t="str">
        <f aca="false">IF(F21="","",IF((F21-C21&gt;=0),"",(C21-F21)-D21))</f>
        <v/>
      </c>
      <c r="I21" s="26"/>
      <c r="J21" s="27"/>
      <c r="K21" s="27"/>
    </row>
    <row r="22" customFormat="false" ht="13.8" hidden="false" customHeight="false" outlineLevel="0" collapsed="false">
      <c r="A22" s="30" t="n">
        <v>43665</v>
      </c>
      <c r="B22" s="21" t="n">
        <v>0.435416666666667</v>
      </c>
      <c r="C22" s="21" t="n">
        <v>0.663888888888889</v>
      </c>
      <c r="D22" s="21"/>
      <c r="E22" s="22" t="n">
        <f aca="false">IF(AND(B22&gt;1,B22&gt;1),"",IF(OR(B22&gt;1,C22&gt;1),"",IF(C22&gt;B22,C22-B22,"")))</f>
        <v>0.228472222222222</v>
      </c>
      <c r="F22" s="23" t="n">
        <f aca="false">IF(AND(B22&lt;1000,B22&lt;&gt;""),IF(I22="PROVA",B22+$G$1-(0.104167),B22+$G$1),"")</f>
        <v>0.64375</v>
      </c>
      <c r="G22" s="24" t="str">
        <f aca="false">IF(F22="","",IF(E22="",F22-B22,IF((F22-C22&lt;=0),"",(F22-C22)+D22)))</f>
        <v/>
      </c>
      <c r="H22" s="32" t="n">
        <f aca="false">IF(F22="","",IF((F22-C22&gt;=0),"",(C22-F22)-D22))</f>
        <v>0.020138888888889</v>
      </c>
      <c r="I22" s="26"/>
      <c r="J22" s="27"/>
      <c r="K22" s="27"/>
    </row>
    <row r="23" customFormat="false" ht="13.8" hidden="false" customHeight="false" outlineLevel="0" collapsed="false">
      <c r="A23" s="30" t="n">
        <v>43666</v>
      </c>
      <c r="B23" s="21" t="s">
        <v>14</v>
      </c>
      <c r="C23" s="21"/>
      <c r="D23" s="21"/>
      <c r="E23" s="22" t="str">
        <f aca="false">IF(AND(B23&gt;1,B23&gt;1),"",IF(OR(B23&gt;1,C23&gt;1),"",IF(C23&gt;B23,C23-B23,"")))</f>
        <v/>
      </c>
      <c r="F23" s="23" t="str">
        <f aca="false">IF(AND(B23&lt;1000,B23&lt;&gt;""),IF(I23="PROVA",B23+$G$1-(0.104167),B23+$G$1),"")</f>
        <v/>
      </c>
      <c r="G23" s="24" t="str">
        <f aca="false">IF(F23="","",IF(E23="",F23-B23,IF((F23-C23&lt;=0),"",(F23-C23)+D23)))</f>
        <v/>
      </c>
      <c r="H23" s="32" t="str">
        <f aca="false">IF(F23="","",IF((F23-C23&gt;=0),"",(C23-F23)-D23))</f>
        <v/>
      </c>
      <c r="I23" s="26"/>
      <c r="J23" s="27"/>
      <c r="K23" s="27"/>
    </row>
    <row r="24" customFormat="false" ht="13.8" hidden="false" customHeight="false" outlineLevel="0" collapsed="false">
      <c r="A24" s="30" t="n">
        <v>43667</v>
      </c>
      <c r="B24" s="21" t="s">
        <v>15</v>
      </c>
      <c r="C24" s="21"/>
      <c r="D24" s="21"/>
      <c r="E24" s="22" t="str">
        <f aca="false">IF(AND(B24&gt;1,B24&gt;1),"",IF(OR(B24&gt;1,C24&gt;1),"",IF(C24&gt;B24,C24-B24,"")))</f>
        <v/>
      </c>
      <c r="F24" s="23" t="str">
        <f aca="false">IF(AND(B24&lt;1000,B24&lt;&gt;""),IF(I24="PROVA",B24+$G$1-(0.104167),B24+$G$1),"")</f>
        <v/>
      </c>
      <c r="G24" s="24" t="str">
        <f aca="false">IF(F24="","",IF(E24="",F24-B24,IF((F24-C24&lt;=0),"",(F24-C24)+D24)))</f>
        <v/>
      </c>
      <c r="H24" s="32" t="str">
        <f aca="false">IF(F24="","",IF((F24-C24&gt;=0),"",(C24-F24)-D24))</f>
        <v/>
      </c>
      <c r="I24" s="26"/>
      <c r="J24" s="27"/>
      <c r="K24" s="27"/>
    </row>
    <row r="25" customFormat="false" ht="13.8" hidden="false" customHeight="false" outlineLevel="0" collapsed="false">
      <c r="A25" s="30" t="n">
        <v>43668</v>
      </c>
      <c r="B25" s="21" t="n">
        <v>0.472916666666667</v>
      </c>
      <c r="C25" s="21" t="n">
        <v>0.7125</v>
      </c>
      <c r="D25" s="21"/>
      <c r="E25" s="22" t="n">
        <f aca="false">IF(AND(B25&gt;1,B25&gt;1),"",IF(OR(B25&gt;1,C25&gt;1),"",IF(C25&gt;B25,C25-B25,"")))</f>
        <v>0.239583333333333</v>
      </c>
      <c r="F25" s="23" t="n">
        <f aca="false">IF(AND(B25&lt;1000,B25&lt;&gt;""),IF(I25="PROVA",B25+$G$1-(0.104167),B25+$G$1),"")</f>
        <v>0.68125</v>
      </c>
      <c r="G25" s="24" t="str">
        <f aca="false">IF(F25="","",IF(E25="",F25-B25,IF((F25-C25&lt;=0),"",(F25-C25)+D25)))</f>
        <v/>
      </c>
      <c r="H25" s="32" t="n">
        <f aca="false">IF(F25="","",IF((F25-C25&gt;=0),"",(C25-F25)-D25))</f>
        <v>0.03125</v>
      </c>
      <c r="I25" s="26"/>
      <c r="J25" s="27"/>
      <c r="K25" s="27"/>
    </row>
    <row r="26" customFormat="false" ht="13.8" hidden="false" customHeight="false" outlineLevel="0" collapsed="false">
      <c r="A26" s="30" t="n">
        <v>43669</v>
      </c>
      <c r="B26" s="21" t="n">
        <v>0.434027777777778</v>
      </c>
      <c r="C26" s="21" t="n">
        <v>0.649305555555556</v>
      </c>
      <c r="D26" s="21"/>
      <c r="E26" s="22" t="n">
        <f aca="false">IF(AND(B26&gt;1,B26&gt;1),"",IF(OR(B26&gt;1,C26&gt;1),"",IF(C26&gt;B26,C26-B26,"")))</f>
        <v>0.215277777777778</v>
      </c>
      <c r="F26" s="23" t="n">
        <f aca="false">IF(AND(B26&lt;1000,B26&lt;&gt;""),IF(I26="PROVA",B26+$G$1-(0.104167),B26+$G$1),"")</f>
        <v>0.642361111111111</v>
      </c>
      <c r="G26" s="24" t="str">
        <f aca="false">IF(F26="","",IF(E26="",F26-B26,IF((F26-C26&lt;=0),"",(F26-C26)+D26)))</f>
        <v/>
      </c>
      <c r="H26" s="32" t="n">
        <f aca="false">IF(F26="","",IF((F26-C26&gt;=0),"",(C26-F26)-D26))</f>
        <v>0.00694444444444498</v>
      </c>
      <c r="I26" s="26"/>
      <c r="J26" s="27"/>
      <c r="K26" s="27"/>
    </row>
    <row r="27" customFormat="false" ht="13.8" hidden="false" customHeight="false" outlineLevel="0" collapsed="false">
      <c r="A27" s="30" t="n">
        <v>43670</v>
      </c>
      <c r="B27" s="21" t="n">
        <v>0.438888888888889</v>
      </c>
      <c r="C27" s="21" t="n">
        <v>0.657638888888889</v>
      </c>
      <c r="D27" s="21"/>
      <c r="E27" s="22" t="n">
        <f aca="false">IF(AND(B27&gt;1,B27&gt;1),"",IF(OR(B27&gt;1,C27&gt;1),"",IF(C27&gt;B27,C27-B27,"")))</f>
        <v>0.21875</v>
      </c>
      <c r="F27" s="23" t="n">
        <f aca="false">IF(AND(B27&lt;1000,B27&lt;&gt;""),IF(I27="PROVA",B27+$G$1-(0.104167),B27+$G$1),"")</f>
        <v>0.647222222222222</v>
      </c>
      <c r="G27" s="24" t="str">
        <f aca="false">IF(F27="","",IF(E27="",F27-B27,IF((F27-C27&lt;=0),"",(F27-C27)+D27)))</f>
        <v/>
      </c>
      <c r="H27" s="32" t="n">
        <f aca="false">IF(F27="","",IF((F27-C27&gt;=0),"",(C27-F27)-D27))</f>
        <v>0.0104166666666671</v>
      </c>
      <c r="I27" s="26"/>
      <c r="J27" s="27"/>
      <c r="K27" s="27"/>
    </row>
    <row r="28" customFormat="false" ht="13.8" hidden="false" customHeight="false" outlineLevel="0" collapsed="false">
      <c r="A28" s="30" t="n">
        <v>43671</v>
      </c>
      <c r="B28" s="21" t="n">
        <v>0.488888888888889</v>
      </c>
      <c r="C28" s="21" t="n">
        <v>0.677083333333333</v>
      </c>
      <c r="D28" s="21"/>
      <c r="E28" s="22" t="n">
        <f aca="false">IF(AND(B28&gt;1,B28&gt;1),"",IF(OR(B28&gt;1,C28&gt;1),"",IF(C28&gt;B28,C28-B28,"")))</f>
        <v>0.188194444444444</v>
      </c>
      <c r="F28" s="23" t="n">
        <f aca="false">IF(AND(B28&lt;1000,B28&lt;&gt;""),IF(I28="PROVA",B28+$G$1-(0.104167),B28+$G$1),"")</f>
        <v>0.697222222222222</v>
      </c>
      <c r="G28" s="24" t="n">
        <f aca="false">IF(F28="","",IF(E28="",F28-B28,IF((F28-C28&lt;=0),"",(F28-C28)+D28)))</f>
        <v>0.020138888888889</v>
      </c>
      <c r="H28" s="32" t="str">
        <f aca="false">IF(F28="","",IF((F28-C28&gt;=0),"",(C28-F28)-D28))</f>
        <v/>
      </c>
      <c r="I28" s="26"/>
      <c r="J28" s="27"/>
      <c r="K28" s="27"/>
    </row>
    <row r="29" customFormat="false" ht="13.8" hidden="false" customHeight="false" outlineLevel="0" collapsed="false">
      <c r="A29" s="30" t="n">
        <v>43672</v>
      </c>
      <c r="B29" s="21" t="n">
        <v>0.457638888888889</v>
      </c>
      <c r="C29" s="21" t="n">
        <v>0.663194444444444</v>
      </c>
      <c r="D29" s="21"/>
      <c r="E29" s="22" t="n">
        <f aca="false">IF(AND(B29&gt;1,B29&gt;1),"",IF(OR(B29&gt;1,C29&gt;1),"",IF(C29&gt;B29,C29-B29,"")))</f>
        <v>0.205555555555555</v>
      </c>
      <c r="F29" s="23" t="n">
        <f aca="false">IF(AND(B29&lt;1000,B29&lt;&gt;""),IF(I29="PROVA",B29+$G$1-(0.104167),B29+$G$1),"")</f>
        <v>0.665972222222222</v>
      </c>
      <c r="G29" s="24" t="n">
        <f aca="false">IF(F29="","",IF(E29="",F29-B29,IF((F29-C29&lt;=0),"",(F29-C29)+D29)))</f>
        <v>0.00277777777777799</v>
      </c>
      <c r="H29" s="32" t="str">
        <f aca="false">IF(F29="","",IF((F29-C29&gt;=0),"",(C29-F29)-D29))</f>
        <v/>
      </c>
      <c r="I29" s="26"/>
      <c r="J29" s="27"/>
      <c r="K29" s="27"/>
    </row>
    <row r="30" customFormat="false" ht="13.8" hidden="false" customHeight="false" outlineLevel="0" collapsed="false">
      <c r="A30" s="30" t="n">
        <v>43673</v>
      </c>
      <c r="B30" s="21" t="s">
        <v>14</v>
      </c>
      <c r="C30" s="21"/>
      <c r="D30" s="21"/>
      <c r="E30" s="22" t="str">
        <f aca="false">IF(AND(B30&gt;1,B30&gt;1),"",IF(OR(B30&gt;1,C30&gt;1),"",IF(C30&gt;B30,C30-B30,"")))</f>
        <v/>
      </c>
      <c r="F30" s="23" t="str">
        <f aca="false">IF(AND(B30&lt;1000,B30&lt;&gt;""),IF(I30="PROVA",B30+$G$1-(0.104167),B30+$G$1),"")</f>
        <v/>
      </c>
      <c r="G30" s="24" t="str">
        <f aca="false">IF(F30="","",IF(E30="",F30-B30,IF((F30-C30&lt;=0),"",(F30-C30)+D30)))</f>
        <v/>
      </c>
      <c r="H30" s="32" t="str">
        <f aca="false">IF(F30="","",IF((F30-C30&gt;=0),"",(C30-F30)-D30))</f>
        <v/>
      </c>
      <c r="I30" s="26"/>
      <c r="J30" s="27"/>
      <c r="K30" s="27"/>
    </row>
    <row r="31" customFormat="false" ht="13.8" hidden="false" customHeight="false" outlineLevel="0" collapsed="false">
      <c r="A31" s="30" t="n">
        <v>43674</v>
      </c>
      <c r="B31" s="21" t="s">
        <v>15</v>
      </c>
      <c r="C31" s="21"/>
      <c r="D31" s="21"/>
      <c r="E31" s="22" t="str">
        <f aca="false">IF(AND(B31&gt;1,B31&gt;1),"",IF(OR(B31&gt;1,C31&gt;1),"",IF(C31&gt;B31,C31-B31,"")))</f>
        <v/>
      </c>
      <c r="F31" s="23" t="str">
        <f aca="false">IF(AND(B31&lt;1000,B31&lt;&gt;""),IF(I31="PROVA",B31+$G$1-(0.104167),B31+$G$1),"")</f>
        <v/>
      </c>
      <c r="G31" s="24" t="str">
        <f aca="false">IF(F31="","",IF(E31="",F31-B31,IF((F31-C31&lt;=0),"",(F31-C31)+D31)))</f>
        <v/>
      </c>
      <c r="H31" s="32" t="str">
        <f aca="false">IF(F31="","",IF((F31-C31&gt;=0),"",(C31-F31)-D31))</f>
        <v/>
      </c>
      <c r="I31" s="26"/>
      <c r="J31" s="27"/>
      <c r="K31" s="27"/>
    </row>
    <row r="32" customFormat="false" ht="13.8" hidden="false" customHeight="false" outlineLevel="0" collapsed="false">
      <c r="A32" s="30" t="n">
        <v>43675</v>
      </c>
      <c r="B32" s="21" t="n">
        <v>0.493055555555556</v>
      </c>
      <c r="C32" s="21" t="n">
        <v>0.701388888888889</v>
      </c>
      <c r="D32" s="21"/>
      <c r="E32" s="22" t="n">
        <f aca="false">IF(AND(B32&gt;1,B32&gt;1),"",IF(OR(B32&gt;1,C32&gt;1),"",IF(C32&gt;B32,C32-B32,"")))</f>
        <v>0.208333333333333</v>
      </c>
      <c r="F32" s="23" t="n">
        <f aca="false">IF(AND(B32&lt;1000,B32&lt;&gt;""),IF(I32="PROVA",B32+$G$1-(0.104167),B32+$G$1),"")</f>
        <v>0.701388888888889</v>
      </c>
      <c r="G32" s="24" t="str">
        <f aca="false">IF(F32="","",IF(E32="",F32-B32,IF((F32-C32&lt;=0),"",(F32-C32)+D32)))</f>
        <v/>
      </c>
      <c r="H32" s="32" t="str">
        <f aca="false">IF(F32="","",IF((F32-C32&gt;=0),"",(C32-F32)-D32))</f>
        <v/>
      </c>
      <c r="I32" s="26"/>
      <c r="J32" s="27"/>
      <c r="K32" s="27"/>
    </row>
    <row r="33" customFormat="false" ht="13.8" hidden="false" customHeight="false" outlineLevel="0" collapsed="false">
      <c r="A33" s="30" t="n">
        <v>43676</v>
      </c>
      <c r="B33" s="21" t="n">
        <v>0.415972222222222</v>
      </c>
      <c r="C33" s="21" t="n">
        <v>0.625</v>
      </c>
      <c r="D33" s="21"/>
      <c r="E33" s="22" t="n">
        <f aca="false">IF(AND(B33&gt;1,B33&gt;1),"",IF(OR(B33&gt;1,C33&gt;1),"",IF(C33&gt;B33,C33-B33,"")))</f>
        <v>0.209027777777778</v>
      </c>
      <c r="F33" s="23" t="n">
        <f aca="false">IF(AND(B33&lt;1000,B33&lt;&gt;""),IF(I33="PROVA",B33+$G$1-(0.104167),B33+$G$1),"")</f>
        <v>0.624305555555555</v>
      </c>
      <c r="G33" s="24" t="str">
        <f aca="false">IF(F33="","",IF(E33="",F33-B33,IF((F33-C33&lt;=0),"",(F33-C33)+D33)))</f>
        <v/>
      </c>
      <c r="H33" s="32" t="n">
        <f aca="false">IF(F33="","",IF((F33-C33&gt;=0),"",(C33-F33)-D33))</f>
        <v>0.000694444444444997</v>
      </c>
      <c r="I33" s="26"/>
      <c r="J33" s="27"/>
      <c r="K33" s="27"/>
    </row>
    <row r="34" customFormat="false" ht="13.8" hidden="false" customHeight="false" outlineLevel="0" collapsed="false">
      <c r="A34" s="30" t="n">
        <v>43677</v>
      </c>
      <c r="B34" s="21" t="n">
        <v>0.472222222222222</v>
      </c>
      <c r="C34" s="21" t="n">
        <v>0.68125</v>
      </c>
      <c r="D34" s="21"/>
      <c r="E34" s="22" t="n">
        <f aca="false">IF(AND(B34&gt;1,B34&gt;1),"",IF(OR(B34&gt;1,C34&gt;1),"",IF(C34&gt;B34,C34-B34,"")))</f>
        <v>0.209027777777778</v>
      </c>
      <c r="F34" s="23" t="n">
        <f aca="false">IF(AND(B34&lt;1000,B34&lt;&gt;""),IF(I34="PROVA",B34+$G$1-(0.104167),B34+$G$1),"")</f>
        <v>0.680555555555555</v>
      </c>
      <c r="G34" s="24" t="str">
        <f aca="false">IF(F34="","",IF(E34="",F34-B34,IF((F34-C34&lt;=0),"",(F34-C34)+D34)))</f>
        <v/>
      </c>
      <c r="H34" s="33" t="n">
        <f aca="false">IF(F34="","",IF((F34-C34&gt;=0),"",(C34-F34)-D34))</f>
        <v>0.000694444444444997</v>
      </c>
      <c r="I34" s="28"/>
      <c r="J34" s="27"/>
      <c r="K34" s="27"/>
    </row>
  </sheetData>
  <mergeCells count="3">
    <mergeCell ref="A1:C1"/>
    <mergeCell ref="G1:H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34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7.26"/>
    <col collapsed="false" customWidth="true" hidden="false" outlineLevel="0" max="5" min="5" style="0" width="13.93"/>
    <col collapsed="false" customWidth="true" hidden="false" outlineLevel="0" max="6" min="6" style="0" width="10.18"/>
    <col collapsed="false" customWidth="true" hidden="false" outlineLevel="0" max="7" min="7" style="0" width="9.59"/>
    <col collapsed="false" customWidth="true" hidden="false" outlineLevel="0" max="8" min="8" style="0" width="7.82"/>
    <col collapsed="false" customWidth="true" hidden="false" outlineLevel="0" max="9" min="9" style="0" width="8.52"/>
    <col collapsed="false" customWidth="true" hidden="false" outlineLevel="0" max="10" min="10" style="0" width="9.44"/>
    <col collapsed="false" customWidth="true" hidden="false" outlineLevel="0" max="11" min="11" style="0" width="39.32"/>
    <col collapsed="false" customWidth="true" hidden="false" outlineLevel="0" max="12" min="12" style="0" width="6.16"/>
    <col collapsed="false" customWidth="true" hidden="false" outlineLevel="0" max="15" min="13" style="0" width="8.67"/>
    <col collapsed="false" customWidth="true" hidden="false" outlineLevel="0" max="1025" min="16" style="34" width="8.67"/>
  </cols>
  <sheetData>
    <row r="1" customFormat="false" ht="13.8" hidden="false" customHeight="false" outlineLevel="0" collapsed="false">
      <c r="A1" s="35" t="s">
        <v>0</v>
      </c>
      <c r="B1" s="35"/>
      <c r="C1" s="35"/>
      <c r="D1" s="35"/>
      <c r="E1" s="2" t="str">
        <f aca="false">IF((J2&lt;I2),"Devendo:","Compensou!!!")</f>
        <v>Devendo:</v>
      </c>
      <c r="F1" s="3" t="n">
        <f aca="false">IF(E1="Compensou!!!",(J2-I2),IF((E1="Devendo:"),(I2-J2),"Deu erro"))</f>
        <v>0.0402774444444387</v>
      </c>
      <c r="G1" s="4" t="n">
        <v>0.208333333333333</v>
      </c>
      <c r="H1" s="4"/>
      <c r="I1" s="29"/>
      <c r="J1" s="6"/>
      <c r="K1" s="0" t="n">
        <v>0.283</v>
      </c>
      <c r="L1" s="7" t="s">
        <v>1</v>
      </c>
      <c r="N1" s="4"/>
      <c r="O1" s="4"/>
      <c r="P1" s="4"/>
      <c r="Q1" s="4"/>
      <c r="R1" s="36"/>
    </row>
    <row r="2" customFormat="false" ht="13.8" hidden="false" customHeight="false" outlineLevel="0" collapsed="false">
      <c r="A2" s="37" t="s">
        <v>2</v>
      </c>
      <c r="B2" s="10" t="s">
        <v>3</v>
      </c>
      <c r="C2" s="10" t="s">
        <v>4</v>
      </c>
      <c r="D2" s="10" t="s">
        <v>21</v>
      </c>
      <c r="E2" s="9" t="s">
        <v>5</v>
      </c>
      <c r="F2" s="9" t="s">
        <v>6</v>
      </c>
      <c r="G2" s="9" t="s">
        <v>7</v>
      </c>
      <c r="H2" s="9" t="s">
        <v>8</v>
      </c>
      <c r="I2" s="11" t="n">
        <f aca="false">SUM(I1,G3)</f>
        <v>0.234722222222219</v>
      </c>
      <c r="J2" s="12" t="n">
        <f aca="false">SUM(J1,H3)</f>
        <v>0.19444477777778</v>
      </c>
      <c r="K2" s="0" t="n">
        <v>0.104167</v>
      </c>
      <c r="L2" s="7" t="s">
        <v>9</v>
      </c>
      <c r="N2" s="9"/>
      <c r="O2" s="8"/>
      <c r="P2" s="36"/>
      <c r="R2" s="37"/>
    </row>
    <row r="3" customFormat="false" ht="13.8" hidden="false" customHeight="false" outlineLevel="0" collapsed="false">
      <c r="A3" s="38" t="n">
        <f aca="false">IF(OR((B3=""),(C3="")),"",C3-B3)</f>
        <v>0.201767676767677</v>
      </c>
      <c r="B3" s="14" t="n">
        <f aca="false">IF(SUM(B4:B34)&lt;=0,"",AVERAGE(B4:B34))</f>
        <v>0.451799242424243</v>
      </c>
      <c r="C3" s="13" t="n">
        <f aca="false">IF(SUM(C4:C34)&lt;=0,"",AVERAGE(C4:C34))</f>
        <v>0.653566919191919</v>
      </c>
      <c r="D3" s="13"/>
      <c r="E3" s="13" t="n">
        <f aca="false">IF(SUM(E4:E34)&lt;=0,"",AVERAGE(E4:E34))</f>
        <v>0.201767676767677</v>
      </c>
      <c r="F3" s="13"/>
      <c r="G3" s="15" t="n">
        <f aca="false">SUM(G4:G33)</f>
        <v>0.234722222222219</v>
      </c>
      <c r="H3" s="16" t="n">
        <f aca="false">SUM(H4:H33)</f>
        <v>0.19444477777778</v>
      </c>
      <c r="I3" s="17" t="s">
        <v>10</v>
      </c>
      <c r="J3" s="9"/>
      <c r="L3" s="7" t="s">
        <v>11</v>
      </c>
      <c r="N3" s="18"/>
      <c r="O3" s="19"/>
      <c r="P3" s="39"/>
      <c r="Q3" s="39"/>
      <c r="R3" s="36"/>
    </row>
    <row r="4" customFormat="false" ht="13.8" hidden="false" customHeight="false" outlineLevel="0" collapsed="false">
      <c r="A4" s="40" t="n">
        <v>43678</v>
      </c>
      <c r="B4" s="21" t="n">
        <v>0.447916666666667</v>
      </c>
      <c r="C4" s="21" t="n">
        <v>0.663194444444444</v>
      </c>
      <c r="D4" s="21"/>
      <c r="E4" s="22" t="n">
        <f aca="false">IF(AND(B4&gt;1,B4&gt;1),"",IF(OR(B4&gt;1,C4&gt;1),"",IF(C4&gt;B4,C4-B4,"")))</f>
        <v>0.215277777777777</v>
      </c>
      <c r="F4" s="23" t="n">
        <f aca="false">IF(AND(B4&lt;1000,B4&lt;&gt;""),IF(I4="PROVA",B4+$G$1-(0.104167),B4+$G$1),"")</f>
        <v>0.65625</v>
      </c>
      <c r="G4" s="24" t="str">
        <f aca="false">IF(F4="","",IF(E4="",F4-B4,IF((F4-C4&lt;=0),"",(F4-C4)+D4)))</f>
        <v/>
      </c>
      <c r="H4" s="25" t="n">
        <f aca="false">IF(F4="","",IF((F4-C4&gt;=0),"",(C4-F4)))</f>
        <v>0.00694444444444409</v>
      </c>
      <c r="I4" s="26"/>
      <c r="J4" s="27"/>
      <c r="L4" s="7" t="s">
        <v>12</v>
      </c>
      <c r="N4" s="18"/>
      <c r="O4" s="19"/>
      <c r="P4" s="39"/>
      <c r="Q4" s="39"/>
      <c r="R4" s="36"/>
    </row>
    <row r="5" customFormat="false" ht="13.8" hidden="false" customHeight="false" outlineLevel="0" collapsed="false">
      <c r="A5" s="40" t="n">
        <v>43679</v>
      </c>
      <c r="B5" s="21" t="n">
        <v>0.527083333333333</v>
      </c>
      <c r="C5" s="21" t="n">
        <v>0.65625</v>
      </c>
      <c r="D5" s="21"/>
      <c r="E5" s="22" t="n">
        <f aca="false">IF(AND(B5&gt;1,B5&gt;1),"",IF(OR(B5&gt;1,C5&gt;1),"",IF(C5&gt;B5,C5-B5,"")))</f>
        <v>0.129166666666667</v>
      </c>
      <c r="F5" s="23" t="n">
        <f aca="false">IF(AND(B5&lt;1000,B5&lt;&gt;""),IF(I5="PROVA",B5+$G$1-(0.104167),B5+$G$1),"")</f>
        <v>0.735416666666666</v>
      </c>
      <c r="G5" s="24" t="n">
        <f aca="false">IF(F5="","",IF(E5="",F5-B5,IF((F5-C5&lt;=0),"",(F5-C5)+D5)))</f>
        <v>0.0791666666666661</v>
      </c>
      <c r="H5" s="25" t="str">
        <f aca="false">IF(F5="","",IF((F5-C5&gt;=0),"",(C5-F5)))</f>
        <v/>
      </c>
      <c r="I5" s="26"/>
      <c r="J5" s="27"/>
      <c r="K5" s="27"/>
      <c r="L5" s="7" t="s">
        <v>13</v>
      </c>
      <c r="N5" s="18"/>
      <c r="O5" s="19"/>
      <c r="P5" s="39"/>
      <c r="Q5" s="39"/>
      <c r="R5" s="36"/>
    </row>
    <row r="6" customFormat="false" ht="13.8" hidden="false" customHeight="false" outlineLevel="0" collapsed="false">
      <c r="A6" s="40" t="n">
        <v>43680</v>
      </c>
      <c r="B6" s="21" t="s">
        <v>14</v>
      </c>
      <c r="C6" s="21"/>
      <c r="D6" s="21"/>
      <c r="E6" s="22" t="str">
        <f aca="false">IF(AND(B6&gt;1,B6&gt;1),"",IF(OR(B6&gt;1,C6&gt;1),"",IF(C6&gt;B6,C6-B6,"")))</f>
        <v/>
      </c>
      <c r="F6" s="23" t="str">
        <f aca="false">IF(AND(B6&lt;1000,B6&lt;&gt;""),IF(I6="PROVA",B6+$G$1-(0.104167),B6+$G$1),"")</f>
        <v/>
      </c>
      <c r="G6" s="24" t="str">
        <f aca="false">IF(F6="","",IF(E6="",F6-B6,IF((F6-C6&lt;=0),"",(F6-C6)+D6)))</f>
        <v/>
      </c>
      <c r="H6" s="25" t="str">
        <f aca="false">IF(F6="","",IF((F6-C6&gt;=0),"",(C6-F6)))</f>
        <v/>
      </c>
      <c r="I6" s="26"/>
      <c r="J6" s="27"/>
      <c r="K6" s="27"/>
      <c r="L6" s="7" t="s">
        <v>12</v>
      </c>
      <c r="Q6" s="39"/>
      <c r="R6" s="36"/>
    </row>
    <row r="7" customFormat="false" ht="13.8" hidden="false" customHeight="false" outlineLevel="0" collapsed="false">
      <c r="A7" s="40" t="n">
        <v>43681</v>
      </c>
      <c r="B7" s="21" t="s">
        <v>15</v>
      </c>
      <c r="C7" s="21"/>
      <c r="D7" s="21"/>
      <c r="E7" s="22" t="str">
        <f aca="false">IF(AND(B7&gt;1,B7&gt;1),"",IF(OR(B7&gt;1,C7&gt;1),"",IF(C7&gt;B7,C7-B7,"")))</f>
        <v/>
      </c>
      <c r="F7" s="23" t="str">
        <f aca="false">IF(AND(B7&lt;1000,B7&lt;&gt;""),IF(I7="PROVA",B7+$G$1-(0.104167),B7+$G$1),"")</f>
        <v/>
      </c>
      <c r="G7" s="24" t="str">
        <f aca="false">IF(F7="","",IF(E7="",F7-B7,IF((F7-C7&lt;=0),"",(F7-C7)+D7)))</f>
        <v/>
      </c>
      <c r="H7" s="25" t="str">
        <f aca="false">IF(F7="","",IF((F7-C7&gt;=0),"",(C7-F7)))</f>
        <v/>
      </c>
      <c r="I7" s="26"/>
      <c r="J7" s="27"/>
      <c r="K7" s="27"/>
      <c r="Q7" s="39"/>
      <c r="R7" s="36"/>
    </row>
    <row r="8" customFormat="false" ht="13.8" hidden="false" customHeight="false" outlineLevel="0" collapsed="false">
      <c r="A8" s="40" t="n">
        <v>43682</v>
      </c>
      <c r="B8" s="21" t="n">
        <v>0.416666666666667</v>
      </c>
      <c r="C8" s="21" t="n">
        <v>0.638888888888889</v>
      </c>
      <c r="D8" s="21"/>
      <c r="E8" s="22" t="n">
        <f aca="false">IF(AND(B8&gt;1,B8&gt;1),"",IF(OR(B8&gt;1,C8&gt;1),"",IF(C8&gt;B8,C8-B8,"")))</f>
        <v>0.222222222222222</v>
      </c>
      <c r="F8" s="23" t="n">
        <f aca="false">IF(AND(B8&lt;1000,B8&lt;&gt;""),IF(I8="PROVA",B8+$G$1-(0.104167),B8+$G$1),"")</f>
        <v>0.625</v>
      </c>
      <c r="G8" s="24" t="str">
        <f aca="false">IF(F8="","",IF(E8="",F8-B8,IF((F8-C8&lt;=0),"",(F8-C8)+D8)))</f>
        <v/>
      </c>
      <c r="H8" s="25" t="n">
        <f aca="false">IF(F8="","",IF((F8-C8&gt;=0),"",(C8-F8)))</f>
        <v>0.0138888888888891</v>
      </c>
      <c r="I8" s="26"/>
      <c r="J8" s="27"/>
      <c r="K8" s="27"/>
      <c r="L8" s="0" t="str">
        <f aca="false">IF(CONCATENATE(L1,L2,L3,L4,L5,L6)="Girafa"," Certo","Errado")</f>
        <v>Certo</v>
      </c>
      <c r="Q8" s="39"/>
      <c r="R8" s="36"/>
    </row>
    <row r="9" customFormat="false" ht="13.8" hidden="false" customHeight="false" outlineLevel="0" collapsed="false">
      <c r="A9" s="40" t="n">
        <v>43683</v>
      </c>
      <c r="B9" s="21" t="n">
        <v>0.444444444444444</v>
      </c>
      <c r="C9" s="21" t="n">
        <v>0.6875</v>
      </c>
      <c r="D9" s="21"/>
      <c r="E9" s="22" t="n">
        <f aca="false">IF(AND(B9&gt;1,B9&gt;1),"",IF(OR(B9&gt;1,C9&gt;1),"",IF(C9&gt;B9,C9-B9,"")))</f>
        <v>0.243055555555556</v>
      </c>
      <c r="F9" s="23" t="n">
        <f aca="false">IF(AND(B9&lt;1000,B9&lt;&gt;""),IF(I9="PROVA",B9+$G$1-(0.104167),B9+$G$1),"")</f>
        <v>0.652777777777777</v>
      </c>
      <c r="G9" s="24" t="str">
        <f aca="false">IF(F9="","",IF(E9="",F9-B9,IF((F9-C9&lt;=0),"",(F9-C9)+D9)))</f>
        <v/>
      </c>
      <c r="H9" s="25" t="n">
        <f aca="false">IF(F9="","",IF((F9-C9&gt;=0),"",(C9-F9)))</f>
        <v>0.034722222222223</v>
      </c>
      <c r="I9" s="26"/>
      <c r="J9" s="27"/>
      <c r="K9" s="27"/>
      <c r="Q9" s="39"/>
      <c r="R9" s="36"/>
    </row>
    <row r="10" customFormat="false" ht="13.8" hidden="false" customHeight="false" outlineLevel="0" collapsed="false">
      <c r="A10" s="40" t="n">
        <v>43684</v>
      </c>
      <c r="B10" s="21" t="n">
        <v>0.45</v>
      </c>
      <c r="C10" s="21" t="n">
        <v>0.675</v>
      </c>
      <c r="D10" s="21"/>
      <c r="E10" s="22" t="n">
        <f aca="false">IF(AND(B10&gt;1,B10&gt;1),"",IF(OR(B10&gt;1,C10&gt;1),"",IF(C10&gt;B10,C10-B10,"")))</f>
        <v>0.225</v>
      </c>
      <c r="F10" s="23" t="n">
        <f aca="false">IF(AND(B10&lt;1000,B10&lt;&gt;""),IF(I10="PROVA",B10+$G$1-(0.104167),B10+$G$1),"")</f>
        <v>0.658333333333333</v>
      </c>
      <c r="G10" s="24" t="str">
        <f aca="false">IF(F10="","",IF(E10="",F10-B10,IF((F10-C10&lt;=0),"",(F10-C10)+D10)))</f>
        <v/>
      </c>
      <c r="H10" s="25" t="n">
        <f aca="false">IF(F10="","",IF((F10-C10&gt;=0),"",(C10-F10)))</f>
        <v>0.0166666666666671</v>
      </c>
      <c r="I10" s="26"/>
      <c r="J10" s="27"/>
      <c r="K10" s="27"/>
      <c r="Q10" s="39"/>
      <c r="R10" s="36"/>
    </row>
    <row r="11" customFormat="false" ht="13.8" hidden="false" customHeight="false" outlineLevel="0" collapsed="false">
      <c r="A11" s="40" t="n">
        <v>43685</v>
      </c>
      <c r="B11" s="21" t="n">
        <v>0.4375</v>
      </c>
      <c r="C11" s="21" t="n">
        <v>0.659722222222222</v>
      </c>
      <c r="D11" s="21"/>
      <c r="E11" s="22" t="n">
        <f aca="false">IF(AND(B11&gt;1,B11&gt;1),"",IF(OR(B11&gt;1,C11&gt;1),"",IF(C11&gt;B11,C11-B11,"")))</f>
        <v>0.222222222222222</v>
      </c>
      <c r="F11" s="23" t="n">
        <f aca="false">IF(AND(B11&lt;1000,B11&lt;&gt;""),IF(I11="PROVA",B11+$G$1-(0.104167),B11+$G$1),"")</f>
        <v>0.645833333333333</v>
      </c>
      <c r="G11" s="24" t="str">
        <f aca="false">IF(F11="","",IF(E11="",F11-B11,IF((F11-C11&lt;=0),"",(F11-C11)+D11)))</f>
        <v/>
      </c>
      <c r="H11" s="25" t="n">
        <f aca="false">IF(F11="","",IF((F11-C11&gt;=0),"",(C11-F11)))</f>
        <v>0.0138888888888891</v>
      </c>
      <c r="I11" s="26"/>
      <c r="J11" s="27"/>
      <c r="K11" s="27"/>
      <c r="Q11" s="39"/>
      <c r="R11" s="36"/>
    </row>
    <row r="12" customFormat="false" ht="13.8" hidden="false" customHeight="false" outlineLevel="0" collapsed="false">
      <c r="A12" s="40" t="n">
        <v>43686</v>
      </c>
      <c r="B12" s="21" t="n">
        <v>0.447222222222222</v>
      </c>
      <c r="C12" s="21" t="n">
        <v>0.652083333333333</v>
      </c>
      <c r="D12" s="21"/>
      <c r="E12" s="22" t="n">
        <f aca="false">IF(AND(B12&gt;1,B12&gt;1),"",IF(OR(B12&gt;1,C12&gt;1),"",IF(C12&gt;B12,C12-B12,"")))</f>
        <v>0.204861111111111</v>
      </c>
      <c r="F12" s="23" t="n">
        <f aca="false">IF(AND(B12&lt;1000,B12&lt;&gt;""),IF(I12="PROVA",B12+$G$1-(0.104167),B12+$G$1),"")</f>
        <v>0.655555555555555</v>
      </c>
      <c r="G12" s="24" t="n">
        <f aca="false">IF(F12="","",IF(E12="",F12-B12,IF((F12-C12&lt;=0),"",(F12-C12)+D12)))</f>
        <v>0.00347222222222199</v>
      </c>
      <c r="H12" s="25" t="str">
        <f aca="false">IF(F12="","",IF((F12-C12&gt;=0),"",(C12-F12)))</f>
        <v/>
      </c>
      <c r="I12" s="26"/>
      <c r="J12" s="27"/>
      <c r="K12" s="27"/>
      <c r="Q12" s="39"/>
      <c r="R12" s="36"/>
    </row>
    <row r="13" customFormat="false" ht="13.8" hidden="false" customHeight="false" outlineLevel="0" collapsed="false">
      <c r="A13" s="40" t="n">
        <v>43687</v>
      </c>
      <c r="B13" s="21" t="s">
        <v>14</v>
      </c>
      <c r="C13" s="21"/>
      <c r="D13" s="21"/>
      <c r="E13" s="22" t="str">
        <f aca="false">IF(AND(B13&gt;1,B13&gt;1),"",IF(OR(B13&gt;1,C13&gt;1),"",IF(C13&gt;B13,C13-B13,"")))</f>
        <v/>
      </c>
      <c r="F13" s="23" t="str">
        <f aca="false">IF(AND(B13&lt;1000,B13&lt;&gt;""),IF(I13="PROVA",B13+$G$1-(0.104167),B13+$G$1),"")</f>
        <v/>
      </c>
      <c r="G13" s="24" t="str">
        <f aca="false">IF(F13="","",IF(E13="",F13-B13,IF((F13-C13&lt;=0),"",(F13-C13)+D13)))</f>
        <v/>
      </c>
      <c r="H13" s="25" t="str">
        <f aca="false">IF(F13="","",IF((F13-C13&gt;=0),"",(C13-F13)))</f>
        <v/>
      </c>
      <c r="I13" s="26"/>
      <c r="J13" s="27"/>
      <c r="K13" s="27"/>
    </row>
    <row r="14" customFormat="false" ht="13.8" hidden="false" customHeight="false" outlineLevel="0" collapsed="false">
      <c r="A14" s="40" t="n">
        <v>43688</v>
      </c>
      <c r="B14" s="21" t="s">
        <v>15</v>
      </c>
      <c r="C14" s="21"/>
      <c r="D14" s="21"/>
      <c r="E14" s="22" t="str">
        <f aca="false">IF(AND(B14&gt;1,B14&gt;1),"",IF(OR(B14&gt;1,C14&gt;1),"",IF(C14&gt;B14,C14-B14,"")))</f>
        <v/>
      </c>
      <c r="F14" s="23" t="str">
        <f aca="false">IF(AND(B14&lt;1000,B14&lt;&gt;""),IF(I14="PROVA",B14+$G$1-(0.104167),B14+$G$1),"")</f>
        <v/>
      </c>
      <c r="G14" s="24" t="str">
        <f aca="false">IF(F14="","",IF(E14="",F14-B14,IF((F14-C14&lt;=0),"",(F14-C14)+D14)))</f>
        <v/>
      </c>
      <c r="H14" s="25" t="str">
        <f aca="false">IF(F14="","",IF((F14-C14&gt;=0),"",(C14-F14)))</f>
        <v/>
      </c>
      <c r="I14" s="26"/>
      <c r="J14" s="27"/>
      <c r="K14" s="27"/>
    </row>
    <row r="15" customFormat="false" ht="13.8" hidden="false" customHeight="false" outlineLevel="0" collapsed="false">
      <c r="A15" s="40" t="n">
        <v>43689</v>
      </c>
      <c r="B15" s="21" t="n">
        <v>0.451388888888889</v>
      </c>
      <c r="C15" s="21" t="n">
        <v>0.666666666666667</v>
      </c>
      <c r="D15" s="21"/>
      <c r="E15" s="22" t="n">
        <f aca="false">IF(AND(B15&gt;1,B15&gt;1),"",IF(OR(B15&gt;1,C15&gt;1),"",IF(C15&gt;B15,C15-B15,"")))</f>
        <v>0.215277777777778</v>
      </c>
      <c r="F15" s="23" t="n">
        <f aca="false">IF(AND(B15&lt;1000,B15&lt;&gt;""),IF(I15="PROVA",B15+$G$1-(0.104167),B15+$G$1),"")</f>
        <v>0.659722222222222</v>
      </c>
      <c r="G15" s="24" t="str">
        <f aca="false">IF(F15="","",IF(E15="",F15-B15,IF((F15-C15&lt;=0),"",(F15-C15)+D15)))</f>
        <v/>
      </c>
      <c r="H15" s="25" t="n">
        <f aca="false">IF(F15="","",IF((F15-C15&gt;=0),"",(C15-F15)))</f>
        <v>0.00694444444444498</v>
      </c>
      <c r="I15" s="26"/>
      <c r="J15" s="27"/>
      <c r="K15" s="27"/>
    </row>
    <row r="16" customFormat="false" ht="13.8" hidden="false" customHeight="false" outlineLevel="0" collapsed="false">
      <c r="A16" s="40" t="n">
        <v>43690</v>
      </c>
      <c r="B16" s="21" t="n">
        <v>0.459027777777778</v>
      </c>
      <c r="C16" s="21" t="n">
        <v>0.665972222222222</v>
      </c>
      <c r="D16" s="21"/>
      <c r="E16" s="22" t="n">
        <f aca="false">IF(AND(B16&gt;1,B16&gt;1),"",IF(OR(B16&gt;1,C16&gt;1),"",IF(C16&gt;B16,C16-B16,"")))</f>
        <v>0.206944444444444</v>
      </c>
      <c r="F16" s="23" t="n">
        <f aca="false">IF(AND(B16&lt;1000,B16&lt;&gt;""),IF(I16="PROVA",B16+$G$1-(0.104167),B16+$G$1),"")</f>
        <v>0.667361111111111</v>
      </c>
      <c r="G16" s="24" t="n">
        <f aca="false">IF(F16="","",IF(E16="",F16-B16,IF((F16-C16&lt;=0),"",(F16-C16)+D16)))</f>
        <v>0.001388888888889</v>
      </c>
      <c r="H16" s="25" t="str">
        <f aca="false">IF(F16="","",IF((F16-C16&gt;=0),"",(C16-F16)))</f>
        <v/>
      </c>
      <c r="I16" s="26"/>
      <c r="J16" s="27"/>
      <c r="K16" s="27"/>
    </row>
    <row r="17" customFormat="false" ht="13.8" hidden="false" customHeight="false" outlineLevel="0" collapsed="false">
      <c r="A17" s="40" t="n">
        <v>43691</v>
      </c>
      <c r="B17" s="21" t="n">
        <v>0.46875</v>
      </c>
      <c r="C17" s="21" t="n">
        <v>0.659722222222222</v>
      </c>
      <c r="D17" s="21"/>
      <c r="E17" s="22" t="n">
        <f aca="false">IF(AND(B17&gt;1,B17&gt;1),"",IF(OR(B17&gt;1,C17&gt;1),"",IF(C17&gt;B17,C17-B17,"")))</f>
        <v>0.190972222222222</v>
      </c>
      <c r="F17" s="23" t="n">
        <f aca="false">IF(AND(B17&lt;1000,B17&lt;&gt;""),IF(I17="PROVA",B17+$G$1-(0.104167),B17+$G$1),"")</f>
        <v>0.677083333333333</v>
      </c>
      <c r="G17" s="24" t="n">
        <f aca="false">IF(F17="","",IF(E17="",F17-B17,IF((F17-C17&lt;=0),"",(F17-C17)+D17)))</f>
        <v>0.0173611111111109</v>
      </c>
      <c r="H17" s="25" t="str">
        <f aca="false">IF(F17="","",IF((F17-C17&gt;=0),"",(C17-F17)))</f>
        <v/>
      </c>
      <c r="I17" s="26"/>
      <c r="J17" s="27"/>
      <c r="K17" s="27"/>
    </row>
    <row r="18" customFormat="false" ht="13.8" hidden="false" customHeight="false" outlineLevel="0" collapsed="false">
      <c r="A18" s="40" t="n">
        <v>43692</v>
      </c>
      <c r="B18" s="21" t="n">
        <v>0.45</v>
      </c>
      <c r="C18" s="21" t="n">
        <v>0.663194444444444</v>
      </c>
      <c r="D18" s="21"/>
      <c r="E18" s="22" t="n">
        <f aca="false">IF(AND(B18&gt;1,B18&gt;1),"",IF(OR(B18&gt;1,C18&gt;1),"",IF(C18&gt;B18,C18-B18,"")))</f>
        <v>0.213194444444444</v>
      </c>
      <c r="F18" s="23" t="n">
        <f aca="false">IF(AND(B18&lt;1000,B18&lt;&gt;""),IF(I18="PROVA",B18+$G$1-(0.104167),B18+$G$1),"")</f>
        <v>0.658333333333333</v>
      </c>
      <c r="G18" s="24" t="str">
        <f aca="false">IF(F18="","",IF(E18="",F18-B18,IF((F18-C18&lt;=0),"",(F18-C18)+D18)))</f>
        <v/>
      </c>
      <c r="H18" s="25" t="n">
        <f aca="false">IF(F18="","",IF((F18-C18&gt;=0),"",(C18-F18)))</f>
        <v>0.00486111111111109</v>
      </c>
      <c r="I18" s="26"/>
      <c r="J18" s="27"/>
      <c r="K18" s="27"/>
    </row>
    <row r="19" customFormat="false" ht="13.8" hidden="false" customHeight="false" outlineLevel="0" collapsed="false">
      <c r="A19" s="40" t="n">
        <v>43693</v>
      </c>
      <c r="B19" s="21" t="n">
        <v>0.416666666666667</v>
      </c>
      <c r="C19" s="21" t="n">
        <v>0.541666666666667</v>
      </c>
      <c r="D19" s="21"/>
      <c r="E19" s="22" t="n">
        <f aca="false">IF(AND(B19&gt;1,B19&gt;1),"",IF(OR(B19&gt;1,C19&gt;1),"",IF(C19&gt;B19,C19-B19,"")))</f>
        <v>0.125</v>
      </c>
      <c r="F19" s="23" t="n">
        <f aca="false">IF(AND(B19&lt;1000,B19&lt;&gt;""),IF(I19="PROVA",B19+$G$1-(0.104167),B19+$G$1),"")</f>
        <v>0.520833</v>
      </c>
      <c r="G19" s="24" t="str">
        <f aca="false">IF(F19="","",IF(E19="",F19-B19,IF((F19-C19&lt;=0),"",(F19-C19)+D19)))</f>
        <v/>
      </c>
      <c r="H19" s="25" t="n">
        <f aca="false">IF(F19="","",IF((F19-C19&gt;=0),"",(C19-F19)))</f>
        <v>0.0208336666666671</v>
      </c>
      <c r="I19" s="26" t="s">
        <v>18</v>
      </c>
      <c r="J19" s="27" t="s">
        <v>22</v>
      </c>
      <c r="K19" s="27"/>
    </row>
    <row r="20" customFormat="false" ht="13.8" hidden="false" customHeight="false" outlineLevel="0" collapsed="false">
      <c r="A20" s="40" t="n">
        <v>43694</v>
      </c>
      <c r="B20" s="21" t="s">
        <v>14</v>
      </c>
      <c r="C20" s="21"/>
      <c r="D20" s="21"/>
      <c r="E20" s="22" t="str">
        <f aca="false">IF(AND(B20&gt;1,B20&gt;1),"",IF(OR(B20&gt;1,C20&gt;1),"",IF(C20&gt;B20,C20-B20,"")))</f>
        <v/>
      </c>
      <c r="F20" s="23" t="str">
        <f aca="false">IF(AND(B20&lt;1000,B20&lt;&gt;""),IF(I20="PROVA",B20+$G$1-(0.104167),B20+$G$1),"")</f>
        <v/>
      </c>
      <c r="G20" s="24" t="str">
        <f aca="false">IF(F20="","",IF(E20="",F20-B20,IF((F20-C20&lt;=0),"",(F20-C20)+D20)))</f>
        <v/>
      </c>
      <c r="H20" s="25" t="str">
        <f aca="false">IF(F20="","",IF((F20-C20&gt;=0),"",(C20-F20)))</f>
        <v/>
      </c>
      <c r="I20" s="26"/>
      <c r="J20" s="27"/>
      <c r="K20" s="27"/>
    </row>
    <row r="21" customFormat="false" ht="13.8" hidden="false" customHeight="false" outlineLevel="0" collapsed="false">
      <c r="A21" s="40" t="n">
        <v>43695</v>
      </c>
      <c r="B21" s="21" t="s">
        <v>15</v>
      </c>
      <c r="C21" s="21"/>
      <c r="D21" s="21"/>
      <c r="E21" s="22" t="str">
        <f aca="false">IF(AND(B21&gt;1,B21&gt;1),"",IF(OR(B21&gt;1,C21&gt;1),"",IF(C21&gt;B21,C21-B21,"")))</f>
        <v/>
      </c>
      <c r="F21" s="23" t="str">
        <f aca="false">IF(AND(B21&lt;1000,B21&lt;&gt;""),IF(I21="PROVA",B21+$G$1-(0.104167),B21+$G$1),"")</f>
        <v/>
      </c>
      <c r="G21" s="24" t="str">
        <f aca="false">IF(F21="","",IF(E21="",F21-B21,IF((F21-C21&lt;=0),"",(F21-C21)+D21)))</f>
        <v/>
      </c>
      <c r="H21" s="25" t="str">
        <f aca="false">IF(F21="","",IF((F21-C21&gt;=0),"",(C21-F21)))</f>
        <v/>
      </c>
      <c r="I21" s="26"/>
      <c r="J21" s="27"/>
      <c r="K21" s="27"/>
    </row>
    <row r="22" customFormat="false" ht="13.8" hidden="false" customHeight="false" outlineLevel="0" collapsed="false">
      <c r="A22" s="40" t="n">
        <v>43696</v>
      </c>
      <c r="B22" s="21" t="n">
        <v>0.461111111111111</v>
      </c>
      <c r="C22" s="21" t="n">
        <v>0.663888888888889</v>
      </c>
      <c r="D22" s="21"/>
      <c r="E22" s="22" t="n">
        <f aca="false">IF(AND(B22&gt;1,B22&gt;1),"",IF(OR(B22&gt;1,C22&gt;1),"",IF(C22&gt;B22,C22-B22,"")))</f>
        <v>0.202777777777778</v>
      </c>
      <c r="F22" s="23" t="n">
        <f aca="false">IF(AND(B22&lt;1000,B22&lt;&gt;""),IF(I22="PROVA",B22+$G$1-(0.104167),B22+$G$1),"")</f>
        <v>0.669444444444444</v>
      </c>
      <c r="G22" s="24" t="n">
        <f aca="false">IF(F22="","",IF(E22="",F22-B22,IF((F22-C22&lt;=0),"",(F22-C22)+D22)))</f>
        <v>0.00555555555555498</v>
      </c>
      <c r="H22" s="25" t="str">
        <f aca="false">IF(F22="","",IF((F22-C22&gt;=0),"",(C22-F22)))</f>
        <v/>
      </c>
      <c r="I22" s="26"/>
      <c r="J22" s="27"/>
      <c r="K22" s="27"/>
    </row>
    <row r="23" customFormat="false" ht="13.8" hidden="false" customHeight="false" outlineLevel="0" collapsed="false">
      <c r="A23" s="40" t="n">
        <v>43697</v>
      </c>
      <c r="B23" s="21" t="n">
        <v>0.451388888888889</v>
      </c>
      <c r="C23" s="21" t="n">
        <v>0.65625</v>
      </c>
      <c r="D23" s="21"/>
      <c r="E23" s="22" t="n">
        <f aca="false">IF(AND(B23&gt;1,B23&gt;1),"",IF(OR(B23&gt;1,C23&gt;1),"",IF(C23&gt;B23,C23-B23,"")))</f>
        <v>0.204861111111111</v>
      </c>
      <c r="F23" s="23" t="n">
        <f aca="false">IF(AND(B23&lt;1000,B23&lt;&gt;""),IF(I23="PROVA",B23+$G$1-(0.104167),B23+$G$1),"")</f>
        <v>0.659722222222222</v>
      </c>
      <c r="G23" s="24" t="n">
        <f aca="false">IF(F23="","",IF(E23="",F23-B23,IF((F23-C23&lt;=0),"",(F23-C23)+D23)))</f>
        <v>0.0034722222222221</v>
      </c>
      <c r="H23" s="25" t="str">
        <f aca="false">IF(F23="","",IF((F23-C23&gt;=0),"",(C23-F23)))</f>
        <v/>
      </c>
      <c r="I23" s="26"/>
      <c r="J23" s="27"/>
      <c r="K23" s="27"/>
    </row>
    <row r="24" customFormat="false" ht="13.8" hidden="false" customHeight="false" outlineLevel="0" collapsed="false">
      <c r="A24" s="40" t="n">
        <v>43698</v>
      </c>
      <c r="B24" s="21" t="n">
        <v>0.454861111111111</v>
      </c>
      <c r="C24" s="21" t="n">
        <v>0.642361111111111</v>
      </c>
      <c r="D24" s="21"/>
      <c r="E24" s="22" t="n">
        <f aca="false">IF(AND(B24&gt;1,B24&gt;1),"",IF(OR(B24&gt;1,C24&gt;1),"",IF(C24&gt;B24,C24-B24,"")))</f>
        <v>0.1875</v>
      </c>
      <c r="F24" s="23" t="n">
        <f aca="false">IF(AND(B24&lt;1000,B24&lt;&gt;""),IF(I24="PROVA",B24+$G$1-(0.104167),B24+$G$1),"")</f>
        <v>0.663194444444444</v>
      </c>
      <c r="G24" s="24" t="n">
        <f aca="false">IF(F24="","",IF(E24="",F24-B24,IF((F24-C24&lt;=0),"",(F24-C24)+D24)))</f>
        <v>0.020833333333333</v>
      </c>
      <c r="H24" s="25" t="str">
        <f aca="false">IF(F24="","",IF((F24-C24&gt;=0),"",(C24-F24)))</f>
        <v/>
      </c>
      <c r="I24" s="26"/>
      <c r="J24" s="27"/>
      <c r="K24" s="27"/>
    </row>
    <row r="25" customFormat="false" ht="13.8" hidden="false" customHeight="false" outlineLevel="0" collapsed="false">
      <c r="A25" s="40" t="n">
        <v>43699</v>
      </c>
      <c r="B25" s="21" t="n">
        <v>0.440972222222222</v>
      </c>
      <c r="C25" s="21" t="n">
        <v>0.651388888888889</v>
      </c>
      <c r="D25" s="21"/>
      <c r="E25" s="22" t="n">
        <f aca="false">IF(AND(B25&gt;1,B25&gt;1),"",IF(OR(B25&gt;1,C25&gt;1),"",IF(C25&gt;B25,C25-B25,"")))</f>
        <v>0.210416666666667</v>
      </c>
      <c r="F25" s="23" t="n">
        <f aca="false">IF(AND(B25&lt;1000,B25&lt;&gt;""),IF(I25="PROVA",B25+$G$1-(0.104167),B25+$G$1),"")</f>
        <v>0.649305555555555</v>
      </c>
      <c r="G25" s="24" t="str">
        <f aca="false">IF(F25="","",IF(E25="",F25-B25,IF((F25-C25&lt;=0),"",(F25-C25)+D25)))</f>
        <v/>
      </c>
      <c r="H25" s="25" t="n">
        <f aca="false">IF(F25="","",IF((F25-C25&gt;=0),"",(C25-F25)))</f>
        <v>0.00208333333333399</v>
      </c>
      <c r="I25" s="26"/>
      <c r="J25" s="27"/>
      <c r="K25" s="27"/>
    </row>
    <row r="26" customFormat="false" ht="13.8" hidden="false" customHeight="false" outlineLevel="0" collapsed="false">
      <c r="A26" s="40" t="n">
        <v>43700</v>
      </c>
      <c r="B26" s="21" t="n">
        <v>0.4875</v>
      </c>
      <c r="C26" s="21" t="n">
        <v>0.649305555555556</v>
      </c>
      <c r="D26" s="21"/>
      <c r="E26" s="22" t="n">
        <f aca="false">IF(AND(B26&gt;1,B26&gt;1),"",IF(OR(B26&gt;1,C26&gt;1),"",IF(C26&gt;B26,C26-B26,"")))</f>
        <v>0.161805555555556</v>
      </c>
      <c r="F26" s="23" t="n">
        <f aca="false">IF(AND(B26&lt;1000,B26&lt;&gt;""),IF(I26="PROVA",B26+$G$1-(0.104167),B26+$G$1),"")</f>
        <v>0.695833333333333</v>
      </c>
      <c r="G26" s="24" t="n">
        <f aca="false">IF(F26="","",IF(E26="",F26-B26,IF((F26-C26&lt;=0),"",(F26-C26)+D26)))</f>
        <v>0.0465277777777771</v>
      </c>
      <c r="H26" s="25" t="str">
        <f aca="false">IF(F26="","",IF((F26-C26&gt;=0),"",(C26-F26)))</f>
        <v/>
      </c>
      <c r="I26" s="26"/>
      <c r="J26" s="27"/>
      <c r="K26" s="27"/>
    </row>
    <row r="27" customFormat="false" ht="13.8" hidden="false" customHeight="false" outlineLevel="0" collapsed="false">
      <c r="A27" s="40" t="n">
        <v>43701</v>
      </c>
      <c r="B27" s="21" t="s">
        <v>14</v>
      </c>
      <c r="C27" s="21"/>
      <c r="D27" s="21"/>
      <c r="E27" s="22" t="str">
        <f aca="false">IF(AND(B27&gt;1,B27&gt;1),"",IF(OR(B27&gt;1,C27&gt;1),"",IF(C27&gt;B27,C27-B27,"")))</f>
        <v/>
      </c>
      <c r="F27" s="23" t="str">
        <f aca="false">IF(AND(B27&lt;1000,B27&lt;&gt;""),IF(I27="PROVA",B27+$G$1-(0.104167),B27+$G$1),"")</f>
        <v/>
      </c>
      <c r="G27" s="24" t="str">
        <f aca="false">IF(F27="","",IF(E27="",F27-B27,IF((F27-C27&lt;=0),"",(F27-C27)+D27)))</f>
        <v/>
      </c>
      <c r="H27" s="25" t="str">
        <f aca="false">IF(F27="","",IF((F27-C27&gt;=0),"",(C27-F27)))</f>
        <v/>
      </c>
      <c r="I27" s="26"/>
      <c r="J27" s="27"/>
      <c r="K27" s="27"/>
    </row>
    <row r="28" customFormat="false" ht="13.8" hidden="false" customHeight="false" outlineLevel="0" collapsed="false">
      <c r="A28" s="40" t="n">
        <v>43702</v>
      </c>
      <c r="B28" s="21" t="s">
        <v>15</v>
      </c>
      <c r="C28" s="21"/>
      <c r="D28" s="21"/>
      <c r="E28" s="22" t="str">
        <f aca="false">IF(AND(B28&gt;1,B28&gt;1),"",IF(OR(B28&gt;1,C28&gt;1),"",IF(C28&gt;B28,C28-B28,"")))</f>
        <v/>
      </c>
      <c r="F28" s="23" t="str">
        <f aca="false">IF(AND(B28&lt;1000,B28&lt;&gt;""),IF(I28="PROVA",B28+$G$1-(0.104167),B28+$G$1),"")</f>
        <v/>
      </c>
      <c r="G28" s="24" t="str">
        <f aca="false">IF(F28="","",IF(E28="",F28-B28,IF((F28-C28&lt;=0),"",(F28-C28)+D28)))</f>
        <v/>
      </c>
      <c r="H28" s="25" t="str">
        <f aca="false">IF(F28="","",IF((F28-C28&gt;=0),"",(C28-F28)))</f>
        <v/>
      </c>
      <c r="I28" s="26"/>
      <c r="J28" s="27"/>
      <c r="K28" s="27"/>
    </row>
    <row r="29" customFormat="false" ht="13.8" hidden="false" customHeight="false" outlineLevel="0" collapsed="false">
      <c r="A29" s="40" t="n">
        <v>43703</v>
      </c>
      <c r="B29" s="21" t="n">
        <v>0.477777777777778</v>
      </c>
      <c r="C29" s="21" t="n">
        <v>0.647916666666667</v>
      </c>
      <c r="D29" s="21"/>
      <c r="E29" s="22" t="n">
        <f aca="false">IF(AND(B29&gt;1,B29&gt;1),"",IF(OR(B29&gt;1,C29&gt;1),"",IF(C29&gt;B29,C29-B29,"")))</f>
        <v>0.170138888888889</v>
      </c>
      <c r="F29" s="23" t="n">
        <f aca="false">IF(AND(B29&lt;1000,B29&lt;&gt;""),IF(I29="PROVA",B29+$G$1-(0.104167),B29+$G$1),"")</f>
        <v>0.686111111111111</v>
      </c>
      <c r="G29" s="24" t="n">
        <f aca="false">IF(F29="","",IF(E29="",F29-B29,IF((F29-C29&lt;=0),"",(F29-C29)+D29)))</f>
        <v>0.038194444444444</v>
      </c>
      <c r="H29" s="25" t="str">
        <f aca="false">IF(F29="","",IF((F29-C29&gt;=0),"",(C29-F29)))</f>
        <v/>
      </c>
      <c r="I29" s="26"/>
      <c r="J29" s="27"/>
      <c r="K29" s="27"/>
    </row>
    <row r="30" customFormat="false" ht="13.8" hidden="false" customHeight="false" outlineLevel="0" collapsed="false">
      <c r="A30" s="40" t="n">
        <v>43704</v>
      </c>
      <c r="B30" s="21" t="n">
        <v>0.425</v>
      </c>
      <c r="C30" s="21" t="n">
        <v>0.6375</v>
      </c>
      <c r="D30" s="21"/>
      <c r="E30" s="22" t="n">
        <f aca="false">IF(AND(B30&gt;1,B30&gt;1),"",IF(OR(B30&gt;1,C30&gt;1),"",IF(C30&gt;B30,C30-B30,"")))</f>
        <v>0.2125</v>
      </c>
      <c r="F30" s="23" t="n">
        <f aca="false">IF(AND(B30&lt;1000,B30&lt;&gt;""),IF(I30="PROVA",B30+$G$1-(0.104167),B30+$G$1),"")</f>
        <v>0.633333333333333</v>
      </c>
      <c r="G30" s="24" t="str">
        <f aca="false">IF(F30="","",IF(E30="",F30-B30,IF((F30-C30&lt;=0),"",(F30-C30)+D30)))</f>
        <v/>
      </c>
      <c r="H30" s="25" t="n">
        <f aca="false">IF(F30="","",IF((F30-C30&gt;=0),"",(C30-F30)))</f>
        <v>0.0041666666666671</v>
      </c>
      <c r="I30" s="26"/>
      <c r="J30" s="27"/>
      <c r="K30" s="27"/>
    </row>
    <row r="31" customFormat="false" ht="13.8" hidden="false" customHeight="false" outlineLevel="0" collapsed="false">
      <c r="A31" s="40" t="n">
        <v>43705</v>
      </c>
      <c r="B31" s="21" t="n">
        <v>0.430555555555556</v>
      </c>
      <c r="C31" s="21" t="n">
        <v>0.708333333333333</v>
      </c>
      <c r="D31" s="21"/>
      <c r="E31" s="22" t="n">
        <f aca="false">IF(AND(B31&gt;1,B31&gt;1),"",IF(OR(B31&gt;1,C31&gt;1),"",IF(C31&gt;B31,C31-B31,"")))</f>
        <v>0.277777777777777</v>
      </c>
      <c r="F31" s="23" t="n">
        <f aca="false">IF(AND(B31&lt;1000,B31&lt;&gt;""),IF(I31="PROVA",B31+$G$1-(0.104167),B31+$G$1),"")</f>
        <v>0.638888888888889</v>
      </c>
      <c r="G31" s="24" t="str">
        <f aca="false">IF(F31="","",IF(E31="",F31-B31,IF((F31-C31&lt;=0),"",(F31-C31)+D31)))</f>
        <v/>
      </c>
      <c r="H31" s="25" t="n">
        <f aca="false">IF(F31="","",IF((F31-C31&gt;=0),"",(C31-F31)))</f>
        <v>0.069444444444444</v>
      </c>
      <c r="I31" s="26"/>
      <c r="J31" s="27"/>
      <c r="K31" s="27"/>
    </row>
    <row r="32" customFormat="false" ht="13.8" hidden="false" customHeight="false" outlineLevel="0" collapsed="false">
      <c r="A32" s="40" t="n">
        <v>43706</v>
      </c>
      <c r="B32" s="21" t="n">
        <v>0.45625</v>
      </c>
      <c r="C32" s="21" t="n">
        <v>0.645833333333333</v>
      </c>
      <c r="D32" s="21"/>
      <c r="E32" s="22" t="n">
        <f aca="false">IF(AND(B32&gt;1,B32&gt;1),"",IF(OR(B32&gt;1,C32&gt;1),"",IF(C32&gt;B32,C32-B32,"")))</f>
        <v>0.189583333333333</v>
      </c>
      <c r="F32" s="23" t="n">
        <f aca="false">IF(AND(B32&lt;1000,B32&lt;&gt;""),IF(I32="PROVA",B32+$G$1-(0.104167),B32+$G$1),"")</f>
        <v>0.664583333333333</v>
      </c>
      <c r="G32" s="24" t="n">
        <f aca="false">IF(F32="","",IF(E32="",F32-B32,IF((F32-C32&lt;=0),"",(F32-C32)+D32)))</f>
        <v>0.01875</v>
      </c>
      <c r="H32" s="25" t="str">
        <f aca="false">IF(F32="","",IF((F32-C32&gt;=0),"",(C32-F32)))</f>
        <v/>
      </c>
      <c r="I32" s="26"/>
      <c r="J32" s="27"/>
      <c r="K32" s="27"/>
    </row>
    <row r="33" customFormat="false" ht="13.8" hidden="false" customHeight="false" outlineLevel="0" collapsed="false">
      <c r="A33" s="40" t="n">
        <v>43707</v>
      </c>
      <c r="B33" s="21" t="n">
        <v>0.4375</v>
      </c>
      <c r="C33" s="21" t="n">
        <v>0.645833333333333</v>
      </c>
      <c r="D33" s="21"/>
      <c r="E33" s="22" t="n">
        <f aca="false">IF(AND(B33&gt;1,B33&gt;1),"",IF(OR(B33&gt;1,C33&gt;1),"",IF(C33&gt;B33,C33-B33,"")))</f>
        <v>0.208333333333333</v>
      </c>
      <c r="F33" s="23" t="n">
        <f aca="false">IF(AND(B33&lt;1000,B33&lt;&gt;""),IF(I33="PROVA",B33+$G$1-(0.104167),B33+$G$1),"")</f>
        <v>0.645833333333333</v>
      </c>
      <c r="G33" s="24" t="str">
        <f aca="false">IF(F33="","",IF(E33="",F33-B33,IF((F33-C33&lt;=0),"",(F33-C33)+D33)))</f>
        <v/>
      </c>
      <c r="H33" s="25" t="str">
        <f aca="false">IF(F33="","",IF((F33-C33&gt;=0),"",(C33-F33)))</f>
        <v/>
      </c>
      <c r="I33" s="26"/>
      <c r="J33" s="27"/>
      <c r="K33" s="27"/>
    </row>
    <row r="34" customFormat="false" ht="13.8" hidden="false" customHeight="false" outlineLevel="0" collapsed="false">
      <c r="A34" s="40" t="n">
        <v>43708</v>
      </c>
      <c r="B34" s="21" t="s">
        <v>14</v>
      </c>
      <c r="C34" s="21"/>
      <c r="D34" s="21"/>
      <c r="E34" s="22" t="str">
        <f aca="false">IF(AND(B34&gt;1,B34&gt;1),"",IF(OR(B34&gt;1,C34&gt;1),"",IF(C34&gt;B34,C34-B34,"")))</f>
        <v/>
      </c>
      <c r="F34" s="23" t="str">
        <f aca="false">IF(AND(B34&lt;1000,B34&lt;&gt;""),IF(I34="PROVA",B34+$G$1-(0.104167),B34+$G$1),"")</f>
        <v/>
      </c>
      <c r="G34" s="24" t="str">
        <f aca="false">IF(F34="","",IF(E34="",F34-B34,IF((F34-C34&lt;=0),"",(F34-C34)+D34)))</f>
        <v/>
      </c>
      <c r="H34" s="25" t="str">
        <f aca="false">IF(F34="","",IF((F34-C34&gt;=0),"",(C34-F34)))</f>
        <v/>
      </c>
      <c r="I34" s="28"/>
      <c r="J34" s="27"/>
      <c r="K34" s="27"/>
    </row>
  </sheetData>
  <mergeCells count="3">
    <mergeCell ref="A1:D1"/>
    <mergeCell ref="G1:H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34" activeCellId="0" sqref="B34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7.26"/>
    <col collapsed="false" customWidth="true" hidden="false" outlineLevel="0" max="5" min="5" style="0" width="13.93"/>
    <col collapsed="false" customWidth="true" hidden="false" outlineLevel="0" max="6" min="6" style="0" width="10.18"/>
    <col collapsed="false" customWidth="true" hidden="false" outlineLevel="0" max="7" min="7" style="0" width="9.59"/>
    <col collapsed="false" customWidth="true" hidden="false" outlineLevel="0" max="8" min="8" style="0" width="7.82"/>
    <col collapsed="false" customWidth="true" hidden="false" outlineLevel="0" max="9" min="9" style="0" width="10.84"/>
    <col collapsed="false" customWidth="true" hidden="false" outlineLevel="0" max="10" min="10" style="0" width="9.44"/>
    <col collapsed="false" customWidth="true" hidden="false" outlineLevel="0" max="11" min="11" style="0" width="39.32"/>
    <col collapsed="false" customWidth="true" hidden="false" outlineLevel="0" max="12" min="12" style="0" width="6.16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 t="str">
        <f aca="false">IF((J2&lt;I2),"Devendo:","Compensou!!!")</f>
        <v>Compensou!!!</v>
      </c>
      <c r="F1" s="3" t="n">
        <f aca="false">IF(E1="Compensou!!!",(J2-I2),IF((E1="Devendo:"),(I2-J2),"Deu erro"))</f>
        <v>0.0319447777777803</v>
      </c>
      <c r="G1" s="4" t="n">
        <v>0.208333333333333</v>
      </c>
      <c r="H1" s="4"/>
      <c r="I1" s="29"/>
      <c r="J1" s="6"/>
      <c r="K1" s="0" t="n">
        <v>0.283</v>
      </c>
      <c r="L1" s="7" t="s">
        <v>1</v>
      </c>
      <c r="N1" s="4"/>
      <c r="O1" s="4"/>
      <c r="P1" s="4"/>
      <c r="Q1" s="4"/>
      <c r="R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10" t="s">
        <v>21</v>
      </c>
      <c r="E2" s="9" t="s">
        <v>5</v>
      </c>
      <c r="F2" s="9" t="s">
        <v>6</v>
      </c>
      <c r="G2" s="9" t="s">
        <v>7</v>
      </c>
      <c r="H2" s="9" t="s">
        <v>8</v>
      </c>
      <c r="I2" s="11" t="n">
        <f aca="false">SUM(I1,G3)</f>
        <v>0.0131941111111109</v>
      </c>
      <c r="J2" s="12" t="n">
        <f aca="false">SUM(J1,H3)</f>
        <v>0.0451388888888912</v>
      </c>
      <c r="K2" s="0" t="n">
        <v>0.104167</v>
      </c>
      <c r="L2" s="7" t="s">
        <v>9</v>
      </c>
      <c r="N2" s="9"/>
      <c r="O2" s="8"/>
      <c r="P2" s="8"/>
      <c r="R2" s="9"/>
    </row>
    <row r="3" customFormat="false" ht="13.8" hidden="false" customHeight="false" outlineLevel="0" collapsed="false">
      <c r="A3" s="13" t="n">
        <f aca="false">IF(OR((B3=""),(C3="")),"",C3-B3)</f>
        <v>0.20489417989418</v>
      </c>
      <c r="B3" s="14" t="n">
        <f aca="false">IF(SUM(B4:B34)&lt;=0,"",AVERAGE(B4:B34))</f>
        <v>0.456382275132275</v>
      </c>
      <c r="C3" s="13" t="n">
        <f aca="false">IF(SUM(C4:C34)&lt;=0,"",AVERAGE(C4:C34))</f>
        <v>0.661276455026455</v>
      </c>
      <c r="D3" s="13"/>
      <c r="E3" s="13" t="n">
        <f aca="false">IF(SUM(E4:E34)&lt;=0,"",AVERAGE(E4:E34))</f>
        <v>0.20489417989418</v>
      </c>
      <c r="F3" s="13"/>
      <c r="G3" s="15" t="n">
        <f aca="false">SUM(G4:G33)</f>
        <v>0.0131941111111109</v>
      </c>
      <c r="H3" s="16" t="n">
        <f aca="false">SUM(H4:H33)</f>
        <v>0.0451388888888912</v>
      </c>
      <c r="I3" s="17" t="s">
        <v>10</v>
      </c>
      <c r="J3" s="9"/>
      <c r="L3" s="7" t="s">
        <v>11</v>
      </c>
      <c r="N3" s="18"/>
      <c r="O3" s="19"/>
      <c r="P3" s="19"/>
      <c r="Q3" s="19"/>
      <c r="R3" s="8"/>
    </row>
    <row r="4" customFormat="false" ht="13.8" hidden="false" customHeight="false" outlineLevel="0" collapsed="false">
      <c r="A4" s="30" t="n">
        <v>43709</v>
      </c>
      <c r="B4" s="21" t="s">
        <v>23</v>
      </c>
      <c r="C4" s="21"/>
      <c r="D4" s="21"/>
      <c r="E4" s="22" t="str">
        <f aca="false">IF(AND(B4&gt;1,B4&gt;1),"",IF(OR(B4&gt;1,C4&gt;1),"",IF(C4&gt;B4,C4-B4,"")))</f>
        <v/>
      </c>
      <c r="F4" s="23" t="str">
        <f aca="false">IF(AND(B4&lt;1000,B4&lt;&gt;""),IF(OR(I4="PROVA",I4="ATESTADO"),B4+$G$1-(0.104167),B4+$G$1),"")</f>
        <v/>
      </c>
      <c r="G4" s="31" t="str">
        <f aca="false">IF(F4="","",IF(E4="",((F4-B4)+D4),IF((F4-C4&lt;=0),"",(F4-C4)+D4)))</f>
        <v/>
      </c>
      <c r="H4" s="25" t="str">
        <f aca="false">IF(F4="","",IF(((F4-C4)+D4&gt;=0),"",(C4-F4)))</f>
        <v/>
      </c>
      <c r="I4" s="26"/>
      <c r="J4" s="27"/>
      <c r="L4" s="7" t="s">
        <v>12</v>
      </c>
      <c r="N4" s="18"/>
      <c r="O4" s="19"/>
      <c r="P4" s="19"/>
      <c r="Q4" s="19"/>
      <c r="R4" s="8"/>
    </row>
    <row r="5" customFormat="false" ht="13.8" hidden="false" customHeight="false" outlineLevel="0" collapsed="false">
      <c r="A5" s="30" t="n">
        <v>43710</v>
      </c>
      <c r="B5" s="21" t="n">
        <v>0.460416666666667</v>
      </c>
      <c r="C5" s="21" t="n">
        <v>0.671527777777778</v>
      </c>
      <c r="D5" s="21"/>
      <c r="E5" s="22" t="n">
        <f aca="false">IF(AND(B5&gt;1,B5&gt;1),"",IF(OR(B5&gt;1,C5&gt;1),"",IF(C5&gt;B5,C5-B5,"")))</f>
        <v>0.211111111111111</v>
      </c>
      <c r="F5" s="23" t="n">
        <f aca="false">IF(AND(B5&lt;1000,B5&lt;&gt;""),IF(OR(I5="PROVA",I5="ATESTADO"),B5+$G$1-(0.104167),B5+$G$1),"")</f>
        <v>0.66875</v>
      </c>
      <c r="G5" s="24" t="str">
        <f aca="false">IF(F5="","",IF(E5="",F5-B5,IF((F5-C5&lt;=0),"",(F5-C5)+D5)))</f>
        <v/>
      </c>
      <c r="H5" s="32" t="n">
        <f aca="false">IF(F5="","",IF((F5-C5&gt;=0),"",(C5-F5)-D5))</f>
        <v>0.00277777777777799</v>
      </c>
      <c r="I5" s="26"/>
      <c r="J5" s="27"/>
      <c r="K5" s="27"/>
      <c r="L5" s="7" t="s">
        <v>13</v>
      </c>
      <c r="N5" s="18"/>
      <c r="O5" s="19"/>
      <c r="P5" s="19"/>
      <c r="Q5" s="19"/>
      <c r="R5" s="8"/>
    </row>
    <row r="6" customFormat="false" ht="13.8" hidden="false" customHeight="false" outlineLevel="0" collapsed="false">
      <c r="A6" s="30" t="n">
        <v>43711</v>
      </c>
      <c r="B6" s="21" t="n">
        <v>0.428472222222222</v>
      </c>
      <c r="C6" s="21" t="n">
        <v>0.636805555555555</v>
      </c>
      <c r="D6" s="21"/>
      <c r="E6" s="22" t="n">
        <f aca="false">IF(AND(B6&gt;1,B6&gt;1),"",IF(OR(B6&gt;1,C6&gt;1),"",IF(C6&gt;B6,C6-B6,"")))</f>
        <v>0.208333333333333</v>
      </c>
      <c r="F6" s="23" t="n">
        <f aca="false">IF(AND(B6&lt;1000,B6&lt;&gt;""),IF(OR(I6="PROVA",I6="ATESTADO"),B6+$G$1-(0.104167),B6+$G$1),"")</f>
        <v>0.636805555555555</v>
      </c>
      <c r="G6" s="24" t="str">
        <f aca="false">IF(F6="","",IF(E6="",F6-B6,IF((F6-C6&lt;=0),"",(F6-C6)+D6)))</f>
        <v/>
      </c>
      <c r="H6" s="32" t="str">
        <f aca="false">IF(F6="","",IF((F6-C6&gt;=0),"",(C6-F6)-D6))</f>
        <v/>
      </c>
      <c r="I6" s="26"/>
      <c r="J6" s="27"/>
      <c r="K6" s="27"/>
      <c r="L6" s="7" t="s">
        <v>12</v>
      </c>
      <c r="Q6" s="19"/>
      <c r="R6" s="8"/>
    </row>
    <row r="7" customFormat="false" ht="13.8" hidden="false" customHeight="false" outlineLevel="0" collapsed="false">
      <c r="A7" s="30" t="n">
        <v>43712</v>
      </c>
      <c r="B7" s="21" t="n">
        <v>0.4375</v>
      </c>
      <c r="C7" s="21" t="n">
        <v>0.645833333333333</v>
      </c>
      <c r="D7" s="21"/>
      <c r="E7" s="22" t="n">
        <f aca="false">IF(AND(B7&gt;1,B7&gt;1),"",IF(OR(B7&gt;1,C7&gt;1),"",IF(C7&gt;B7,C7-B7,"")))</f>
        <v>0.208333333333333</v>
      </c>
      <c r="F7" s="23" t="n">
        <f aca="false">IF(AND(B7&lt;1000,B7&lt;&gt;""),IF(OR(I7="PROVA",I7="ATESTADO"),B7+$G$1-(0.104167),B7+$G$1),"")</f>
        <v>0.645833333333333</v>
      </c>
      <c r="G7" s="24" t="str">
        <f aca="false">IF(F7="","",IF(E7="",F7-B7,IF((F7-C7&lt;=0),"",(F7-C7)+D7)))</f>
        <v/>
      </c>
      <c r="H7" s="32" t="str">
        <f aca="false">IF(F7="","",IF((F7-C7&gt;=0),"",(C7-F7)-D7))</f>
        <v/>
      </c>
      <c r="I7" s="26"/>
      <c r="J7" s="27"/>
      <c r="K7" s="27"/>
      <c r="Q7" s="19"/>
      <c r="R7" s="8"/>
    </row>
    <row r="8" customFormat="false" ht="13.8" hidden="false" customHeight="false" outlineLevel="0" collapsed="false">
      <c r="A8" s="30" t="n">
        <v>43713</v>
      </c>
      <c r="B8" s="21" t="n">
        <v>0.455555555555556</v>
      </c>
      <c r="C8" s="21" t="n">
        <v>0.663888888888889</v>
      </c>
      <c r="D8" s="21"/>
      <c r="E8" s="22" t="n">
        <f aca="false">IF(AND(B8&gt;1,B8&gt;1),"",IF(OR(B8&gt;1,C8&gt;1),"",IF(C8&gt;B8,C8-B8,"")))</f>
        <v>0.208333333333333</v>
      </c>
      <c r="F8" s="23" t="n">
        <f aca="false">IF(AND(B8&lt;1000,B8&lt;&gt;""),IF(OR(I8="PROVA",I8="ATESTADO"),B8+$G$1-(0.104167),B8+$G$1),"")</f>
        <v>0.663888888888889</v>
      </c>
      <c r="G8" s="24" t="str">
        <f aca="false">IF(F8="","",IF(E8="",F8-B8,IF((F8-C8&lt;=0),"",(F8-C8)+D8)))</f>
        <v/>
      </c>
      <c r="H8" s="32" t="str">
        <f aca="false">IF(F8="","",IF((F8-C8&gt;=0),"",(C8-F8)-D8))</f>
        <v/>
      </c>
      <c r="I8" s="26"/>
      <c r="J8" s="27"/>
      <c r="K8" s="27"/>
      <c r="L8" s="0" t="str">
        <f aca="false">IF(CONCATENATE(L1,L2,L3,L4,L5,L6)="Girafa"," Certo","Errado")</f>
        <v>Certo</v>
      </c>
      <c r="Q8" s="19"/>
      <c r="R8" s="8"/>
    </row>
    <row r="9" customFormat="false" ht="13.8" hidden="false" customHeight="false" outlineLevel="0" collapsed="false">
      <c r="A9" s="30" t="n">
        <v>43714</v>
      </c>
      <c r="B9" s="21" t="n">
        <v>0.449305555555556</v>
      </c>
      <c r="C9" s="21" t="n">
        <v>0.65625</v>
      </c>
      <c r="D9" s="21"/>
      <c r="E9" s="22" t="n">
        <f aca="false">IF(AND(B9&gt;1,B9&gt;1),"",IF(OR(B9&gt;1,C9&gt;1),"",IF(C9&gt;B9,C9-B9,"")))</f>
        <v>0.206944444444444</v>
      </c>
      <c r="F9" s="23" t="n">
        <f aca="false">IF(AND(B9&lt;1000,B9&lt;&gt;""),IF(OR(I9="PROVA",I9="ATESTADO"),B9+$G$1-(0.104167),B9+$G$1),"")</f>
        <v>0.657638888888889</v>
      </c>
      <c r="G9" s="24" t="n">
        <f aca="false">IF(F9="","",IF(E9="",F9-B9,IF((F9-C9&lt;=0),"",(F9-C9)+D9)))</f>
        <v>0.001388888888889</v>
      </c>
      <c r="H9" s="32" t="str">
        <f aca="false">IF(F9="","",IF((F9-C9&gt;=0),"",(C9-F9)-D9))</f>
        <v/>
      </c>
      <c r="I9" s="26"/>
      <c r="J9" s="27"/>
      <c r="K9" s="27"/>
      <c r="Q9" s="19"/>
      <c r="R9" s="8"/>
    </row>
    <row r="10" customFormat="false" ht="13.8" hidden="false" customHeight="false" outlineLevel="0" collapsed="false">
      <c r="A10" s="30" t="n">
        <v>43715</v>
      </c>
      <c r="B10" s="21" t="s">
        <v>24</v>
      </c>
      <c r="C10" s="21"/>
      <c r="D10" s="21"/>
      <c r="E10" s="22" t="str">
        <f aca="false">IF(AND(B10&gt;1,B10&gt;1),"",IF(OR(B10&gt;1,C10&gt;1),"",IF(C10&gt;B10,C10-B10,"")))</f>
        <v/>
      </c>
      <c r="F10" s="23" t="str">
        <f aca="false">IF(AND(B10&lt;1000,B10&lt;&gt;""),IF(OR(I10="PROVA",I10="ATESTADO"),B10+$G$1-(0.104167),B10+$G$1),"")</f>
        <v/>
      </c>
      <c r="G10" s="24" t="str">
        <f aca="false">IF(F10="","",IF(E10="",F10-B10,IF((F10-C10&lt;=0),"",(F10-C10)+D10)))</f>
        <v/>
      </c>
      <c r="H10" s="32" t="str">
        <f aca="false">IF(F10="","",IF((F10-C10&gt;=0),"",(C10-F10)-D10))</f>
        <v/>
      </c>
      <c r="I10" s="26"/>
      <c r="J10" s="27"/>
      <c r="K10" s="27"/>
      <c r="Q10" s="19"/>
      <c r="R10" s="8"/>
    </row>
    <row r="11" customFormat="false" ht="13.8" hidden="false" customHeight="false" outlineLevel="0" collapsed="false">
      <c r="A11" s="30" t="n">
        <v>43716</v>
      </c>
      <c r="B11" s="21" t="s">
        <v>23</v>
      </c>
      <c r="C11" s="21"/>
      <c r="D11" s="21"/>
      <c r="E11" s="22" t="str">
        <f aca="false">IF(AND(B11&gt;1,B11&gt;1),"",IF(OR(B11&gt;1,C11&gt;1),"",IF(C11&gt;B11,C11-B11,"")))</f>
        <v/>
      </c>
      <c r="F11" s="23" t="str">
        <f aca="false">IF(AND(B11&lt;1000,B11&lt;&gt;""),IF(OR(I11="PROVA",I11="ATESTADO"),B11+$G$1-(0.104167),B11+$G$1),"")</f>
        <v/>
      </c>
      <c r="G11" s="24" t="str">
        <f aca="false">IF(F11="","",IF(E11="",F11-B11,IF((F11-C11&lt;=0),"",(F11-C11)+D11)))</f>
        <v/>
      </c>
      <c r="H11" s="32" t="str">
        <f aca="false">IF(F11="","",IF((F11-C11&gt;=0),"",(C11-F11)-D11))</f>
        <v/>
      </c>
      <c r="I11" s="26"/>
      <c r="J11" s="27"/>
      <c r="K11" s="27"/>
      <c r="Q11" s="19"/>
      <c r="R11" s="8"/>
    </row>
    <row r="12" customFormat="false" ht="13.8" hidden="false" customHeight="false" outlineLevel="0" collapsed="false">
      <c r="A12" s="30" t="n">
        <v>43717</v>
      </c>
      <c r="B12" s="21" t="n">
        <v>0.479861111111111</v>
      </c>
      <c r="C12" s="21" t="n">
        <v>0.694444444444444</v>
      </c>
      <c r="D12" s="21"/>
      <c r="E12" s="22" t="n">
        <f aca="false">IF(AND(B12&gt;1,B12&gt;1),"",IF(OR(B12&gt;1,C12&gt;1),"",IF(C12&gt;B12,C12-B12,"")))</f>
        <v>0.214583333333333</v>
      </c>
      <c r="F12" s="23" t="n">
        <f aca="false">IF(AND(B12&lt;1000,B12&lt;&gt;""),IF(OR(I12="PROVA",I12="ATESTADO"),B12+$G$1-(0.104167),B12+$G$1),"")</f>
        <v>0.688194444444444</v>
      </c>
      <c r="G12" s="24" t="str">
        <f aca="false">IF(F12="","",IF(E12="",F12-B12,IF((F12-C12&lt;=0),"",(F12-C12)+D12)))</f>
        <v/>
      </c>
      <c r="H12" s="32" t="n">
        <f aca="false">IF(F12="","",IF((F12-C12&gt;=0),"",(C12-F12)-D12))</f>
        <v>0.00625000000000009</v>
      </c>
      <c r="I12" s="26"/>
      <c r="J12" s="27"/>
      <c r="K12" s="27"/>
      <c r="Q12" s="19"/>
      <c r="R12" s="8"/>
    </row>
    <row r="13" customFormat="false" ht="13.8" hidden="false" customHeight="false" outlineLevel="0" collapsed="false">
      <c r="A13" s="30" t="n">
        <v>43718</v>
      </c>
      <c r="B13" s="21" t="n">
        <v>0.461805555555556</v>
      </c>
      <c r="C13" s="21" t="n">
        <v>0.670138888888889</v>
      </c>
      <c r="D13" s="21"/>
      <c r="E13" s="22" t="n">
        <f aca="false">IF(AND(B13&gt;1,B13&gt;1),"",IF(OR(B13&gt;1,C13&gt;1),"",IF(C13&gt;B13,C13-B13,"")))</f>
        <v>0.208333333333333</v>
      </c>
      <c r="F13" s="23" t="n">
        <f aca="false">IF(AND(B13&lt;1000,B13&lt;&gt;""),IF(OR(I13="PROVA",I13="ATESTADO"),B13+$G$1-(0.104167),B13+$G$1),"")</f>
        <v>0.670138888888889</v>
      </c>
      <c r="G13" s="24" t="str">
        <f aca="false">IF(F13="","",IF(E13="",F13-B13,IF((F13-C13&lt;=0),"",(F13-C13)+D13)))</f>
        <v/>
      </c>
      <c r="H13" s="32" t="str">
        <f aca="false">IF(F13="","",IF((F13-C13&gt;=0),"",(C13-F13)-D13))</f>
        <v/>
      </c>
      <c r="I13" s="26"/>
      <c r="J13" s="27"/>
      <c r="K13" s="27"/>
    </row>
    <row r="14" customFormat="false" ht="13.8" hidden="false" customHeight="false" outlineLevel="0" collapsed="false">
      <c r="A14" s="30" t="n">
        <v>43719</v>
      </c>
      <c r="B14" s="21" t="n">
        <v>0.470138888888889</v>
      </c>
      <c r="C14" s="21" t="n">
        <v>0.684027777777778</v>
      </c>
      <c r="D14" s="21"/>
      <c r="E14" s="22" t="n">
        <f aca="false">IF(AND(B14&gt;1,B14&gt;1),"",IF(OR(B14&gt;1,C14&gt;1),"",IF(C14&gt;B14,C14-B14,"")))</f>
        <v>0.213888888888889</v>
      </c>
      <c r="F14" s="23" t="n">
        <f aca="false">IF(AND(B14&lt;1000,B14&lt;&gt;""),IF(OR(I14="PROVA",I14="ATESTADO"),B14+$G$1-(0.104167),B14+$G$1),"")</f>
        <v>0.678472222222222</v>
      </c>
      <c r="G14" s="24" t="str">
        <f aca="false">IF(F14="","",IF(E14="",F14-B14,IF((F14-C14&lt;=0),"",(F14-C14)+D14)))</f>
        <v/>
      </c>
      <c r="H14" s="32" t="n">
        <f aca="false">IF(F14="","",IF((F14-C14&gt;=0),"",(C14-F14)-D14))</f>
        <v>0.00555555555555598</v>
      </c>
      <c r="I14" s="26"/>
      <c r="J14" s="27"/>
      <c r="K14" s="27"/>
    </row>
    <row r="15" customFormat="false" ht="13.8" hidden="false" customHeight="false" outlineLevel="0" collapsed="false">
      <c r="A15" s="30" t="n">
        <v>43720</v>
      </c>
      <c r="B15" s="21" t="n">
        <v>0.449305555555556</v>
      </c>
      <c r="C15" s="21" t="n">
        <v>0.659027777777778</v>
      </c>
      <c r="D15" s="21"/>
      <c r="E15" s="22" t="n">
        <f aca="false">IF(AND(B15&gt;1,B15&gt;1),"",IF(OR(B15&gt;1,C15&gt;1),"",IF(C15&gt;B15,C15-B15,"")))</f>
        <v>0.209722222222222</v>
      </c>
      <c r="F15" s="23" t="n">
        <f aca="false">IF(AND(B15&lt;1000,B15&lt;&gt;""),IF(OR(I15="PROVA",I15="ATESTADO"),B15+$G$1-(0.104167),B15+$G$1),"")</f>
        <v>0.657638888888889</v>
      </c>
      <c r="G15" s="24" t="str">
        <f aca="false">IF(F15="","",IF(E15="",F15-B15,IF((F15-C15&lt;=0),"",(F15-C15)+D15)))</f>
        <v/>
      </c>
      <c r="H15" s="32" t="n">
        <f aca="false">IF(F15="","",IF((F15-C15&gt;=0),"",(C15-F15)-D15))</f>
        <v>0.00138888888888911</v>
      </c>
      <c r="I15" s="26"/>
      <c r="J15" s="27"/>
      <c r="K15" s="27"/>
    </row>
    <row r="16" customFormat="false" ht="13.8" hidden="false" customHeight="false" outlineLevel="0" collapsed="false">
      <c r="A16" s="30" t="n">
        <v>43721</v>
      </c>
      <c r="B16" s="21" t="n">
        <v>0.420138888888889</v>
      </c>
      <c r="C16" s="21" t="n">
        <v>0.515972222222222</v>
      </c>
      <c r="D16" s="21"/>
      <c r="E16" s="22" t="n">
        <f aca="false">IF(AND(B16&gt;1,B16&gt;1),"",IF(OR(B16&gt;1,C16&gt;1),"",IF(C16&gt;B16,C16-B16,"")))</f>
        <v>0.0958333333333331</v>
      </c>
      <c r="F16" s="23" t="n">
        <f aca="false">IF(AND(B16&lt;1000,B16&lt;&gt;""),IF(OR(I16="PROVA",I16="ATESTADO"),B16+$G$1-(0.104167),B16+$G$1),"")</f>
        <v>0.524305222222222</v>
      </c>
      <c r="G16" s="24" t="n">
        <f aca="false">IF(F16="","",IF(E16="",F16-B16,IF((F16-C16&lt;=0),"",(F16-C16)+D16)))</f>
        <v>0.00833299999999992</v>
      </c>
      <c r="H16" s="32" t="str">
        <f aca="false">IF(F16="","",IF((F16-C16&gt;=0),"",(C16-F16)-D16))</f>
        <v/>
      </c>
      <c r="I16" s="26" t="s">
        <v>25</v>
      </c>
      <c r="J16" s="27"/>
      <c r="K16" s="27"/>
    </row>
    <row r="17" customFormat="false" ht="13.8" hidden="false" customHeight="false" outlineLevel="0" collapsed="false">
      <c r="A17" s="30" t="n">
        <v>43722</v>
      </c>
      <c r="B17" s="21" t="s">
        <v>24</v>
      </c>
      <c r="C17" s="21"/>
      <c r="D17" s="21"/>
      <c r="E17" s="22" t="str">
        <f aca="false">IF(AND(B17&gt;1,B17&gt;1),"",IF(OR(B17&gt;1,C17&gt;1),"",IF(C17&gt;B17,C17-B17,"")))</f>
        <v/>
      </c>
      <c r="F17" s="23" t="str">
        <f aca="false">IF(AND(B17&lt;1000,B17&lt;&gt;""),IF(OR(I17="PROVA",I17="ATESTADO"),B17+$G$1-(0.104167),B17+$G$1),"")</f>
        <v/>
      </c>
      <c r="G17" s="24" t="str">
        <f aca="false">IF(F17="","",IF(E17="",F17-B17,IF((F17-C17&lt;=0),"",(F17-C17)+D17)))</f>
        <v/>
      </c>
      <c r="H17" s="32" t="str">
        <f aca="false">IF(F17="","",IF((F17-C17&gt;=0),"",(C17-F17)-D17))</f>
        <v/>
      </c>
      <c r="I17" s="26"/>
      <c r="J17" s="27"/>
      <c r="K17" s="27"/>
    </row>
    <row r="18" customFormat="false" ht="13.8" hidden="false" customHeight="false" outlineLevel="0" collapsed="false">
      <c r="A18" s="30" t="n">
        <v>43723</v>
      </c>
      <c r="B18" s="21" t="s">
        <v>23</v>
      </c>
      <c r="C18" s="21"/>
      <c r="D18" s="21"/>
      <c r="E18" s="22" t="str">
        <f aca="false">IF(AND(B18&gt;1,B18&gt;1),"",IF(OR(B18&gt;1,C18&gt;1),"",IF(C18&gt;B18,C18-B18,"")))</f>
        <v/>
      </c>
      <c r="F18" s="23" t="str">
        <f aca="false">IF(AND(B18&lt;1000,B18&lt;&gt;""),IF(OR(I18="PROVA",I18="ATESTADO"),B18+$G$1-(0.104167),B18+$G$1),"")</f>
        <v/>
      </c>
      <c r="G18" s="24" t="str">
        <f aca="false">IF(F18="","",IF(E18="",F18-B18,IF((F18-C18&lt;=0),"",(F18-C18)+D18)))</f>
        <v/>
      </c>
      <c r="H18" s="32" t="str">
        <f aca="false">IF(F18="","",IF((F18-C18&gt;=0),"",(C18-F18)-D18))</f>
        <v/>
      </c>
      <c r="I18" s="26"/>
      <c r="J18" s="27"/>
      <c r="K18" s="27"/>
    </row>
    <row r="19" customFormat="false" ht="13.8" hidden="false" customHeight="false" outlineLevel="0" collapsed="false">
      <c r="A19" s="30" t="n">
        <v>43724</v>
      </c>
      <c r="B19" s="21" t="n">
        <v>0.465277777777778</v>
      </c>
      <c r="C19" s="21" t="n">
        <v>0.681944444444444</v>
      </c>
      <c r="D19" s="21"/>
      <c r="E19" s="22" t="n">
        <f aca="false">IF(AND(B19&gt;1,B19&gt;1),"",IF(OR(B19&gt;1,C19&gt;1),"",IF(C19&gt;B19,C19-B19,"")))</f>
        <v>0.216666666666666</v>
      </c>
      <c r="F19" s="23" t="n">
        <f aca="false">IF(AND(B19&lt;1000,B19&lt;&gt;""),IF(OR(I19="PROVA",I19="ATESTADO"),B19+$G$1-(0.104167),B19+$G$1),"")</f>
        <v>0.673611111111111</v>
      </c>
      <c r="G19" s="24" t="str">
        <f aca="false">IF(F19="","",IF(E19="",F19-B19,IF((F19-C19&lt;=0),"",(F19-C19)+D19)))</f>
        <v/>
      </c>
      <c r="H19" s="32" t="n">
        <f aca="false">IF(F19="","",IF((F19-C19&gt;=0),"",(C19-F19)-D19))</f>
        <v>0.00833333333333297</v>
      </c>
      <c r="I19" s="26"/>
      <c r="J19" s="27"/>
      <c r="K19" s="27"/>
    </row>
    <row r="20" customFormat="false" ht="13.8" hidden="false" customHeight="false" outlineLevel="0" collapsed="false">
      <c r="A20" s="30" t="n">
        <v>43725</v>
      </c>
      <c r="B20" s="21" t="n">
        <v>0.451388888888889</v>
      </c>
      <c r="C20" s="21" t="n">
        <v>0.663194444444444</v>
      </c>
      <c r="D20" s="21"/>
      <c r="E20" s="22" t="n">
        <f aca="false">IF(AND(B20&gt;1,B20&gt;1),"",IF(OR(B20&gt;1,C20&gt;1),"",IF(C20&gt;B20,C20-B20,"")))</f>
        <v>0.211805555555555</v>
      </c>
      <c r="F20" s="23" t="n">
        <f aca="false">IF(AND(B20&lt;1000,B20&lt;&gt;""),IF(OR(I20="PROVA",I20="ATESTADO"),B20+$G$1-(0.104167),B20+$G$1),"")</f>
        <v>0.659722222222222</v>
      </c>
      <c r="G20" s="24" t="str">
        <f aca="false">IF(F20="","",IF(E20="",F20-B20,IF((F20-C20&lt;=0),"",(F20-C20)+D20)))</f>
        <v/>
      </c>
      <c r="H20" s="32" t="n">
        <f aca="false">IF(F20="","",IF((F20-C20&gt;=0),"",(C20-F20)-D20))</f>
        <v>0.00347222222222199</v>
      </c>
      <c r="I20" s="26"/>
      <c r="J20" s="27"/>
      <c r="K20" s="27"/>
    </row>
    <row r="21" customFormat="false" ht="13.8" hidden="false" customHeight="false" outlineLevel="0" collapsed="false">
      <c r="A21" s="30" t="n">
        <v>43726</v>
      </c>
      <c r="B21" s="21" t="n">
        <v>0.505555555555556</v>
      </c>
      <c r="C21" s="21" t="n">
        <v>0.715277777777778</v>
      </c>
      <c r="D21" s="21"/>
      <c r="E21" s="22" t="n">
        <f aca="false">IF(AND(B21&gt;1,B21&gt;1),"",IF(OR(B21&gt;1,C21&gt;1),"",IF(C21&gt;B21,C21-B21,"")))</f>
        <v>0.209722222222222</v>
      </c>
      <c r="F21" s="23" t="n">
        <f aca="false">IF(AND(B21&lt;1000,B21&lt;&gt;""),IF(OR(I21="PROVA",I21="ATESTADO"),B21+$G$1-(0.104167),B21+$G$1),"")</f>
        <v>0.713888888888889</v>
      </c>
      <c r="G21" s="24" t="str">
        <f aca="false">IF(F21="","",IF(E21="",F21-B21,IF((F21-C21&lt;=0),"",(F21-C21)+D21)))</f>
        <v/>
      </c>
      <c r="H21" s="32" t="n">
        <f aca="false">IF(F21="","",IF((F21-C21&gt;=0),"",(C21-F21)-D21))</f>
        <v>0.00138888888888888</v>
      </c>
      <c r="I21" s="26"/>
      <c r="J21" s="27"/>
      <c r="K21" s="27"/>
    </row>
    <row r="22" customFormat="false" ht="13.8" hidden="false" customHeight="false" outlineLevel="0" collapsed="false">
      <c r="A22" s="30" t="n">
        <v>43727</v>
      </c>
      <c r="B22" s="21" t="n">
        <v>0.411111111111111</v>
      </c>
      <c r="C22" s="21" t="n">
        <v>0.619444444444444</v>
      </c>
      <c r="D22" s="21"/>
      <c r="E22" s="22" t="n">
        <f aca="false">IF(AND(B22&gt;1,B22&gt;1),"",IF(OR(B22&gt;1,C22&gt;1),"",IF(C22&gt;B22,C22-B22,"")))</f>
        <v>0.208333333333333</v>
      </c>
      <c r="F22" s="23" t="n">
        <f aca="false">IF(AND(B22&lt;1000,B22&lt;&gt;""),IF(OR(I22="PROVA",I22="ATESTADO"),B22+$G$1-(0.104167),B22+$G$1),"")</f>
        <v>0.619444444444444</v>
      </c>
      <c r="G22" s="24" t="str">
        <f aca="false">IF(F22="","",IF(E22="",F22-B22,IF((F22-C22&lt;=0),"",(F22-C22)+D22)))</f>
        <v/>
      </c>
      <c r="H22" s="32" t="str">
        <f aca="false">IF(F22="","",IF((F22-C22&gt;=0),"",(C22-F22)-D22))</f>
        <v/>
      </c>
      <c r="I22" s="26"/>
      <c r="J22" s="27"/>
      <c r="K22" s="27"/>
    </row>
    <row r="23" customFormat="false" ht="13.8" hidden="false" customHeight="false" outlineLevel="0" collapsed="false">
      <c r="A23" s="30" t="n">
        <v>43728</v>
      </c>
      <c r="B23" s="21" t="n">
        <v>0.445833333333333</v>
      </c>
      <c r="C23" s="21" t="n">
        <v>0.660416666666667</v>
      </c>
      <c r="D23" s="21"/>
      <c r="E23" s="22" t="n">
        <f aca="false">IF(AND(B23&gt;1,B23&gt;1),"",IF(OR(B23&gt;1,C23&gt;1),"",IF(C23&gt;B23,C23-B23,"")))</f>
        <v>0.214583333333334</v>
      </c>
      <c r="F23" s="23" t="n">
        <f aca="false">IF(AND(B23&lt;1000,B23&lt;&gt;""),IF(OR(I23="PROVA",I23="ATESTADO"),B23+$G$1-(0.104167),B23+$G$1),"")</f>
        <v>0.654166666666666</v>
      </c>
      <c r="G23" s="24" t="str">
        <f aca="false">IF(F23="","",IF(E23="",F23-B23,IF((F23-C23&lt;=0),"",(F23-C23)+D23)))</f>
        <v/>
      </c>
      <c r="H23" s="32" t="n">
        <f aca="false">IF(F23="","",IF((F23-C23&gt;=0),"",(C23-F23)-D23))</f>
        <v>0.00625000000000109</v>
      </c>
      <c r="I23" s="26"/>
      <c r="J23" s="27" t="s">
        <v>26</v>
      </c>
      <c r="K23" s="27"/>
    </row>
    <row r="24" customFormat="false" ht="13.8" hidden="false" customHeight="false" outlineLevel="0" collapsed="false">
      <c r="A24" s="30" t="n">
        <v>43729</v>
      </c>
      <c r="B24" s="21" t="s">
        <v>24</v>
      </c>
      <c r="C24" s="21"/>
      <c r="D24" s="21"/>
      <c r="E24" s="22" t="str">
        <f aca="false">IF(AND(B24&gt;1,B24&gt;1),"",IF(OR(B24&gt;1,C24&gt;1),"",IF(C24&gt;B24,C24-B24,"")))</f>
        <v/>
      </c>
      <c r="F24" s="23" t="str">
        <f aca="false">IF(AND(B24&lt;1000,B24&lt;&gt;""),IF(OR(I24="PROVA",I24="ATESTADO"),B24+$G$1-(0.104167),B24+$G$1),"")</f>
        <v/>
      </c>
      <c r="G24" s="24" t="str">
        <f aca="false">IF(F24="","",IF(E24="",F24-B24,IF((F24-C24&lt;=0),"",(F24-C24)+D24)))</f>
        <v/>
      </c>
      <c r="H24" s="32" t="str">
        <f aca="false">IF(F24="","",IF((F24-C24&gt;=0),"",(C24-F24)-D24))</f>
        <v/>
      </c>
      <c r="I24" s="26"/>
      <c r="J24" s="27"/>
      <c r="K24" s="27"/>
    </row>
    <row r="25" customFormat="false" ht="13.8" hidden="false" customHeight="false" outlineLevel="0" collapsed="false">
      <c r="A25" s="30" t="n">
        <v>43730</v>
      </c>
      <c r="B25" s="21" t="s">
        <v>23</v>
      </c>
      <c r="C25" s="21"/>
      <c r="D25" s="21"/>
      <c r="E25" s="22" t="str">
        <f aca="false">IF(AND(B25&gt;1,B25&gt;1),"",IF(OR(B25&gt;1,C25&gt;1),"",IF(C25&gt;B25,C25-B25,"")))</f>
        <v/>
      </c>
      <c r="F25" s="23" t="str">
        <f aca="false">IF(AND(B25&lt;1000,B25&lt;&gt;""),IF(OR(I25="PROVA",I25="ATESTADO"),B25+$G$1-(0.104167),B25+$G$1),"")</f>
        <v/>
      </c>
      <c r="G25" s="24" t="str">
        <f aca="false">IF(F25="","",IF(E25="",F25-B25,IF((F25-C25&lt;=0),"",(F25-C25)+D25)))</f>
        <v/>
      </c>
      <c r="H25" s="32" t="str">
        <f aca="false">IF(F25="","",IF((F25-C25&gt;=0),"",(C25-F25)-D25))</f>
        <v/>
      </c>
      <c r="I25" s="26"/>
      <c r="J25" s="27"/>
      <c r="K25" s="27"/>
    </row>
    <row r="26" customFormat="false" ht="13.8" hidden="false" customHeight="false" outlineLevel="0" collapsed="false">
      <c r="A26" s="30" t="n">
        <v>43731</v>
      </c>
      <c r="B26" s="21" t="n">
        <v>0.468055555555556</v>
      </c>
      <c r="C26" s="21" t="n">
        <v>0.673611111111111</v>
      </c>
      <c r="D26" s="21"/>
      <c r="E26" s="22" t="n">
        <f aca="false">IF(AND(B26&gt;1,B26&gt;1),"",IF(OR(B26&gt;1,C26&gt;1),"",IF(C26&gt;B26,C26-B26,"")))</f>
        <v>0.205555555555555</v>
      </c>
      <c r="F26" s="23" t="n">
        <f aca="false">IF(AND(B26&lt;1000,B26&lt;&gt;""),IF(OR(I26="PROVA",I26="ATESTADO"),B26+$G$1-(0.104167),B26+$G$1),"")</f>
        <v>0.676388888888889</v>
      </c>
      <c r="G26" s="24" t="n">
        <f aca="false">IF(F26="","",IF(E26="",F26-B26,IF((F26-C26&lt;=0),"",(F26-C26)+D26)))</f>
        <v>0.00277777777777799</v>
      </c>
      <c r="H26" s="32" t="str">
        <f aca="false">IF(F26="","",IF((F26-C26&gt;=0),"",(C26-F26)-D26))</f>
        <v/>
      </c>
      <c r="I26" s="26"/>
      <c r="J26" s="27" t="s">
        <v>27</v>
      </c>
      <c r="K26" s="27"/>
    </row>
    <row r="27" customFormat="false" ht="13.8" hidden="false" customHeight="false" outlineLevel="0" collapsed="false">
      <c r="A27" s="30" t="n">
        <v>43732</v>
      </c>
      <c r="B27" s="21" t="n">
        <v>0.459027777777778</v>
      </c>
      <c r="C27" s="21" t="n">
        <v>0.666666666666667</v>
      </c>
      <c r="D27" s="21"/>
      <c r="E27" s="22" t="n">
        <f aca="false">IF(AND(B27&gt;1,B27&gt;1),"",IF(OR(B27&gt;1,C27&gt;1),"",IF(C27&gt;B27,C27-B27,"")))</f>
        <v>0.207638888888889</v>
      </c>
      <c r="F27" s="23" t="n">
        <f aca="false">IF(AND(B27&lt;1000,B27&lt;&gt;""),IF(OR(I27="PROVA",I27="ATESTADO"),B27+$G$1-(0.104167),B27+$G$1),"")</f>
        <v>0.667361111111111</v>
      </c>
      <c r="G27" s="24" t="n">
        <f aca="false">IF(F27="","",IF(E27="",F27-B27,IF((F27-C27&lt;=0),"",(F27-C27)+D27)))</f>
        <v>0.000694444444443998</v>
      </c>
      <c r="H27" s="32" t="str">
        <f aca="false">IF(F27="","",IF((F27-C27&gt;=0),"",(C27-F27)-D27))</f>
        <v/>
      </c>
      <c r="I27" s="26"/>
      <c r="J27" s="27"/>
      <c r="K27" s="27"/>
    </row>
    <row r="28" customFormat="false" ht="13.8" hidden="false" customHeight="false" outlineLevel="0" collapsed="false">
      <c r="A28" s="30" t="n">
        <v>43733</v>
      </c>
      <c r="B28" s="21" t="n">
        <v>0.438194444444444</v>
      </c>
      <c r="C28" s="21" t="n">
        <v>0.646527777777778</v>
      </c>
      <c r="D28" s="21"/>
      <c r="E28" s="22" t="n">
        <f aca="false">IF(AND(B28&gt;1,B28&gt;1),"",IF(OR(B28&gt;1,C28&gt;1),"",IF(C28&gt;B28,C28-B28,"")))</f>
        <v>0.208333333333334</v>
      </c>
      <c r="F28" s="23" t="n">
        <f aca="false">IF(AND(B28&lt;1000,B28&lt;&gt;""),IF(OR(I28="PROVA",I28="ATESTADO"),B28+$G$1-(0.104167),B28+$G$1),"")</f>
        <v>0.646527777777777</v>
      </c>
      <c r="G28" s="24" t="str">
        <f aca="false">IF(F28="","",IF(E28="",F28-B28,IF((F28-C28&lt;=0),"",(F28-C28)+D28)))</f>
        <v/>
      </c>
      <c r="H28" s="32" t="str">
        <f aca="false">IF(F28="","",IF((F28-C28&gt;=0),"",(C28-F28)-D28))</f>
        <v/>
      </c>
      <c r="I28" s="26"/>
      <c r="J28" s="27"/>
      <c r="K28" s="27"/>
    </row>
    <row r="29" customFormat="false" ht="13.8" hidden="false" customHeight="false" outlineLevel="0" collapsed="false">
      <c r="A29" s="30" t="n">
        <v>43734</v>
      </c>
      <c r="B29" s="21" t="n">
        <v>0.475</v>
      </c>
      <c r="C29" s="21" t="n">
        <v>0.693055555555556</v>
      </c>
      <c r="D29" s="21"/>
      <c r="E29" s="22" t="n">
        <f aca="false">IF(AND(B29&gt;1,B29&gt;1),"",IF(OR(B29&gt;1,C29&gt;1),"",IF(C29&gt;B29,C29-B29,"")))</f>
        <v>0.218055555555556</v>
      </c>
      <c r="F29" s="23" t="n">
        <f aca="false">IF(AND(B29&lt;1000,B29&lt;&gt;""),IF(OR(I29="PROVA",I29="ATESTADO"),B29+$G$1-(0.104167),B29+$G$1),"")</f>
        <v>0.683333333333333</v>
      </c>
      <c r="G29" s="24" t="str">
        <f aca="false">IF(F29="","",IF(E29="",F29-B29,IF((F29-C29&lt;=0),"",(F29-C29)+D29)))</f>
        <v/>
      </c>
      <c r="H29" s="32" t="n">
        <f aca="false">IF(F29="","",IF((F29-C29&gt;=0),"",(C29-F29)-D29))</f>
        <v>0.00972222222222308</v>
      </c>
      <c r="I29" s="26"/>
      <c r="J29" s="27" t="s">
        <v>26</v>
      </c>
      <c r="K29" s="27"/>
    </row>
    <row r="30" customFormat="false" ht="13.8" hidden="false" customHeight="false" outlineLevel="0" collapsed="false">
      <c r="A30" s="30" t="n">
        <v>43735</v>
      </c>
      <c r="B30" s="21" t="n">
        <v>0.461805555555556</v>
      </c>
      <c r="C30" s="21" t="n">
        <v>0.670138888888889</v>
      </c>
      <c r="D30" s="21"/>
      <c r="E30" s="22" t="n">
        <f aca="false">IF(AND(B30&gt;1,B30&gt;1),"",IF(OR(B30&gt;1,C30&gt;1),"",IF(C30&gt;B30,C30-B30,"")))</f>
        <v>0.208333333333333</v>
      </c>
      <c r="F30" s="23" t="n">
        <f aca="false">IF(AND(B30&lt;1000,B30&lt;&gt;""),IF(OR(I30="PROVA",I30="ATESTADO"),B30+$G$1-(0.104167),B30+$G$1),"")</f>
        <v>0.670138888888889</v>
      </c>
      <c r="G30" s="24" t="str">
        <f aca="false">IF(F30="","",IF(E30="",F30-B30,IF((F30-C30&lt;=0),"",(F30-C30)+D30)))</f>
        <v/>
      </c>
      <c r="H30" s="32" t="str">
        <f aca="false">IF(F30="","",IF((F30-C30&gt;=0),"",(C30-F30)-D30))</f>
        <v/>
      </c>
      <c r="I30" s="26"/>
      <c r="J30" s="27"/>
      <c r="K30" s="27"/>
    </row>
    <row r="31" customFormat="false" ht="13.8" hidden="false" customHeight="false" outlineLevel="0" collapsed="false">
      <c r="A31" s="30" t="n">
        <v>43736</v>
      </c>
      <c r="B31" s="21" t="s">
        <v>24</v>
      </c>
      <c r="C31" s="21"/>
      <c r="D31" s="21"/>
      <c r="E31" s="22" t="str">
        <f aca="false">IF(AND(B31&gt;1,B31&gt;1),"",IF(OR(B31&gt;1,C31&gt;1),"",IF(C31&gt;B31,C31-B31,"")))</f>
        <v/>
      </c>
      <c r="F31" s="23" t="str">
        <f aca="false">IF(AND(B31&lt;1000,B31&lt;&gt;""),IF(OR(I31="PROVA",I31="ATESTADO"),B31+$G$1-(0.104167),B31+$G$1),"")</f>
        <v/>
      </c>
      <c r="G31" s="24" t="str">
        <f aca="false">IF(F31="","",IF(E31="",F31-B31,IF((F31-C31&lt;=0),"",(F31-C31)+D31)))</f>
        <v/>
      </c>
      <c r="H31" s="32" t="str">
        <f aca="false">IF(F31="","",IF((F31-C31&gt;=0),"",(C31-F31)-D31))</f>
        <v/>
      </c>
      <c r="I31" s="26"/>
      <c r="J31" s="27"/>
      <c r="K31" s="27"/>
    </row>
    <row r="32" customFormat="false" ht="13.8" hidden="false" customHeight="false" outlineLevel="0" collapsed="false">
      <c r="A32" s="30" t="n">
        <v>43737</v>
      </c>
      <c r="B32" s="21" t="s">
        <v>23</v>
      </c>
      <c r="C32" s="21"/>
      <c r="D32" s="21"/>
      <c r="E32" s="22" t="str">
        <f aca="false">IF(AND(B32&gt;1,B32&gt;1),"",IF(OR(B32&gt;1,C32&gt;1),"",IF(C32&gt;B32,C32-B32,"")))</f>
        <v/>
      </c>
      <c r="F32" s="23" t="str">
        <f aca="false">IF(AND(B32&lt;1000,B32&lt;&gt;""),IF(OR(I32="PROVA",I32="ATESTADO"),B32+$G$1-(0.104167),B32+$G$1),"")</f>
        <v/>
      </c>
      <c r="G32" s="24" t="str">
        <f aca="false">IF(F32="","",IF(E32="",F32-B32,IF((F32-C32&lt;=0),"",(F32-C32)+D32)))</f>
        <v/>
      </c>
      <c r="H32" s="32" t="str">
        <f aca="false">IF(F32="","",IF((F32-C32&gt;=0),"",(C32-F32)-D32))</f>
        <v/>
      </c>
      <c r="I32" s="26"/>
      <c r="J32" s="27"/>
      <c r="K32" s="27"/>
    </row>
    <row r="33" customFormat="false" ht="13.8" hidden="false" customHeight="false" outlineLevel="0" collapsed="false">
      <c r="A33" s="30" t="n">
        <v>43738</v>
      </c>
      <c r="B33" s="21" t="n">
        <v>0.490277777777778</v>
      </c>
      <c r="C33" s="21" t="n">
        <v>0.698611111111111</v>
      </c>
      <c r="D33" s="21"/>
      <c r="E33" s="22" t="n">
        <f aca="false">IF(AND(B33&gt;1,B33&gt;1),"",IF(OR(B33&gt;1,C33&gt;1),"",IF(C33&gt;B33,C33-B33,"")))</f>
        <v>0.208333333333333</v>
      </c>
      <c r="F33" s="23" t="n">
        <f aca="false">IF(AND(B33&lt;1000,B33&lt;&gt;""),IF(OR(I33="PROVA",I33="ATESTADO"),B33+$G$1-(0.104167),B33+$G$1),"")</f>
        <v>0.698611111111111</v>
      </c>
      <c r="G33" s="24" t="str">
        <f aca="false">IF(F33="","",IF(E33="",F33-B33,IF((F33-C33&lt;=0),"",(F33-C33)+D33)))</f>
        <v/>
      </c>
      <c r="H33" s="32" t="str">
        <f aca="false">IF(F33="","",IF((F33-C33&gt;=0),"",(C33-F33)-D33))</f>
        <v/>
      </c>
      <c r="I33" s="26"/>
      <c r="J33" s="27"/>
      <c r="K33" s="27"/>
    </row>
    <row r="34" customFormat="false" ht="13.8" hidden="false" customHeight="false" outlineLevel="0" collapsed="false">
      <c r="A34" s="30"/>
      <c r="B34" s="21"/>
      <c r="C34" s="21"/>
      <c r="D34" s="21"/>
      <c r="E34" s="22" t="str">
        <f aca="false">IF(AND(B34&gt;1,B34&gt;1),"",IF(OR(B34&gt;1,C34&gt;1),"",IF(C34&gt;B34,C34-B34,"")))</f>
        <v/>
      </c>
      <c r="F34" s="23" t="str">
        <f aca="false">IF(AND(B34&lt;1000,B34&lt;&gt;""),IF(OR(I34="PROVA",I34="ATESTADO"),B34+$G$1-(0.104167),B34+$G$1),"")</f>
        <v/>
      </c>
      <c r="G34" s="24" t="str">
        <f aca="false">IF(F34="","",IF(E34="",F34-B34,IF((F34-C34&lt;=0),"",(F34-C34)+D34)))</f>
        <v/>
      </c>
      <c r="H34" s="33" t="str">
        <f aca="false">IF(F34="","",IF((F34-C34&gt;=0),"",(C34-F34)-D34))</f>
        <v/>
      </c>
      <c r="I34" s="28"/>
      <c r="J34" s="27"/>
      <c r="K34" s="27"/>
    </row>
  </sheetData>
  <mergeCells count="3">
    <mergeCell ref="A1:C1"/>
    <mergeCell ref="G1:H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" activePane="bottomLeft" state="frozen"/>
      <selection pane="topLeft" activeCell="A1" activeCellId="0" sqref="A1"/>
      <selection pane="bottomLeft" activeCell="B35" activeCellId="0" sqref="B35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7.26"/>
    <col collapsed="false" customWidth="true" hidden="false" outlineLevel="0" max="5" min="5" style="0" width="13.93"/>
    <col collapsed="false" customWidth="true" hidden="false" outlineLevel="0" max="6" min="6" style="0" width="10.18"/>
    <col collapsed="false" customWidth="true" hidden="false" outlineLevel="0" max="7" min="7" style="0" width="9.59"/>
    <col collapsed="false" customWidth="true" hidden="false" outlineLevel="0" max="8" min="8" style="0" width="7.82"/>
    <col collapsed="false" customWidth="true" hidden="false" outlineLevel="0" max="9" min="9" style="0" width="10.84"/>
    <col collapsed="false" customWidth="true" hidden="false" outlineLevel="0" max="10" min="10" style="0" width="9.44"/>
    <col collapsed="false" customWidth="true" hidden="false" outlineLevel="0" max="11" min="11" style="0" width="39.32"/>
    <col collapsed="false" customWidth="true" hidden="false" outlineLevel="0" max="12" min="12" style="0" width="6.16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 t="str">
        <f aca="false">IF((J2&lt;I2),"Devendo:","Compensou!!!")</f>
        <v>Devendo:</v>
      </c>
      <c r="F1" s="3" t="n">
        <f aca="false">IF(E1="Compensou!!!",(J2-I2),IF((E1="Devendo:"),(I2-J2),"Deu erro"))</f>
        <v>0.0229159999999951</v>
      </c>
      <c r="G1" s="4" t="n">
        <v>0.208333333333333</v>
      </c>
      <c r="H1" s="4"/>
      <c r="I1" s="29"/>
      <c r="J1" s="6"/>
      <c r="K1" s="0" t="n">
        <v>0.283</v>
      </c>
      <c r="L1" s="7" t="s">
        <v>1</v>
      </c>
      <c r="N1" s="4"/>
      <c r="O1" s="4"/>
      <c r="P1" s="4"/>
      <c r="Q1" s="4"/>
      <c r="R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10" t="s">
        <v>21</v>
      </c>
      <c r="E2" s="9" t="s">
        <v>5</v>
      </c>
      <c r="F2" s="9" t="s">
        <v>6</v>
      </c>
      <c r="G2" s="9" t="s">
        <v>7</v>
      </c>
      <c r="H2" s="9" t="s">
        <v>8</v>
      </c>
      <c r="I2" s="11" t="n">
        <f aca="false">SUM(I1,G3)</f>
        <v>0.0590274444444441</v>
      </c>
      <c r="J2" s="12" t="n">
        <f aca="false">SUM(J1,H3)</f>
        <v>0.036111444444449</v>
      </c>
      <c r="K2" s="0" t="n">
        <v>0.104167</v>
      </c>
      <c r="L2" s="7" t="s">
        <v>9</v>
      </c>
      <c r="N2" s="9"/>
      <c r="O2" s="8"/>
      <c r="P2" s="8"/>
      <c r="R2" s="9"/>
    </row>
    <row r="3" customFormat="false" ht="13.8" hidden="false" customHeight="false" outlineLevel="0" collapsed="false">
      <c r="A3" s="13" t="n">
        <f aca="false">IF(OR((B3=""),(C3="")),"",C3-B3)</f>
        <v>0.198309178743961</v>
      </c>
      <c r="B3" s="14" t="n">
        <f aca="false">IF(SUM(B4:B34)&lt;=0,"",AVERAGE(B4:B34))</f>
        <v>0.472252415458937</v>
      </c>
      <c r="C3" s="13" t="n">
        <f aca="false">IF(SUM(C4:C34)&lt;=0,"",AVERAGE(C4:C34))</f>
        <v>0.670561594202899</v>
      </c>
      <c r="D3" s="13"/>
      <c r="E3" s="13" t="n">
        <f aca="false">IF(SUM(E4:E34)&lt;=0,"",AVERAGE(E4:E34))</f>
        <v>0.198309178743961</v>
      </c>
      <c r="F3" s="13"/>
      <c r="G3" s="15" t="n">
        <f aca="false">SUM(G4:G33)</f>
        <v>0.0590274444444441</v>
      </c>
      <c r="H3" s="16" t="n">
        <f aca="false">SUM(H4:H33)</f>
        <v>0.036111444444449</v>
      </c>
      <c r="I3" s="17" t="s">
        <v>10</v>
      </c>
      <c r="J3" s="9"/>
      <c r="L3" s="7" t="s">
        <v>11</v>
      </c>
      <c r="N3" s="18"/>
      <c r="O3" s="19"/>
      <c r="P3" s="19"/>
      <c r="Q3" s="19"/>
      <c r="R3" s="8"/>
    </row>
    <row r="4" customFormat="false" ht="13.8" hidden="false" customHeight="false" outlineLevel="0" collapsed="false">
      <c r="A4" s="30" t="n">
        <v>43739</v>
      </c>
      <c r="B4" s="21" t="n">
        <v>0.514583333333333</v>
      </c>
      <c r="C4" s="21" t="n">
        <v>0.723611111111111</v>
      </c>
      <c r="D4" s="21"/>
      <c r="E4" s="22" t="n">
        <f aca="false">IF(AND(B4&gt;1,B4&gt;1),"",IF(OR(B4&gt;1,C4&gt;1),"",IF(C4&gt;B4,C4-B4,"")))</f>
        <v>0.209027777777778</v>
      </c>
      <c r="F4" s="23" t="n">
        <f aca="false">IF(AND(B4&lt;1000,B4&lt;&gt;""),IF(OR(I4="PROVA",I4="ATESTADO"),B4+$G$1-(0.104167),B4+$G$1),"")</f>
        <v>0.722916666666666</v>
      </c>
      <c r="G4" s="31" t="str">
        <f aca="false">IF(F4="","",IF(E4="",((F4-B4)+D4),IF((F4-C4&lt;=0),"",(F4-C4)+D4)))</f>
        <v/>
      </c>
      <c r="H4" s="25" t="n">
        <f aca="false">IF(F4="","",IF(((F4-C4)+D4&gt;=0),"",(C4-F4)))</f>
        <v>0.000694444444444997</v>
      </c>
      <c r="I4" s="26"/>
      <c r="J4" s="27"/>
      <c r="L4" s="7" t="s">
        <v>12</v>
      </c>
      <c r="N4" s="18"/>
      <c r="O4" s="19"/>
      <c r="P4" s="19"/>
      <c r="Q4" s="19"/>
      <c r="R4" s="8"/>
    </row>
    <row r="5" customFormat="false" ht="13.8" hidden="false" customHeight="false" outlineLevel="0" collapsed="false">
      <c r="A5" s="30" t="n">
        <v>43740</v>
      </c>
      <c r="B5" s="21" t="n">
        <v>0.458333333333333</v>
      </c>
      <c r="C5" s="21" t="n">
        <v>0.666666666666667</v>
      </c>
      <c r="D5" s="21"/>
      <c r="E5" s="22" t="n">
        <f aca="false">IF(AND(B5&gt;1,B5&gt;1),"",IF(OR(B5&gt;1,C5&gt;1),"",IF(C5&gt;B5,C5-B5,"")))</f>
        <v>0.208333333333334</v>
      </c>
      <c r="F5" s="23" t="n">
        <f aca="false">IF(AND(B5&lt;1000,B5&lt;&gt;""),IF(OR(I5="PROVA",I5="ATESTADO"),B5+$G$1-(0.104167),B5+$G$1),"")</f>
        <v>0.666666666666666</v>
      </c>
      <c r="G5" s="24" t="str">
        <f aca="false">IF(F5="","",IF(E5="",F5-B5,IF((F5-C5&lt;=0),"",(F5-C5)+D5)))</f>
        <v/>
      </c>
      <c r="H5" s="32" t="str">
        <f aca="false">IF(F5="","",IF((F5-C5&gt;=0),"",(C5-F5)-D5))</f>
        <v/>
      </c>
      <c r="I5" s="26"/>
      <c r="J5" s="27"/>
      <c r="K5" s="27"/>
      <c r="L5" s="7" t="s">
        <v>13</v>
      </c>
      <c r="N5" s="18"/>
      <c r="O5" s="19"/>
      <c r="P5" s="19"/>
      <c r="Q5" s="19"/>
      <c r="R5" s="8"/>
    </row>
    <row r="6" customFormat="false" ht="13.8" hidden="false" customHeight="false" outlineLevel="0" collapsed="false">
      <c r="A6" s="30" t="n">
        <v>43741</v>
      </c>
      <c r="B6" s="21" t="n">
        <v>0.460416666666667</v>
      </c>
      <c r="C6" s="21" t="n">
        <v>0.670138888888889</v>
      </c>
      <c r="D6" s="21"/>
      <c r="E6" s="22" t="n">
        <f aca="false">IF(AND(B6&gt;1,B6&gt;1),"",IF(OR(B6&gt;1,C6&gt;1),"",IF(C6&gt;B6,C6-B6,"")))</f>
        <v>0.209722222222222</v>
      </c>
      <c r="F6" s="23" t="n">
        <f aca="false">IF(AND(B6&lt;1000,B6&lt;&gt;""),IF(OR(I6="PROVA",I6="ATESTADO"),B6+$G$1-(0.104167),B6+$G$1),"")</f>
        <v>0.66875</v>
      </c>
      <c r="G6" s="24" t="str">
        <f aca="false">IF(F6="","",IF(E6="",F6-B6,IF((F6-C6&lt;=0),"",(F6-C6)+D6)))</f>
        <v/>
      </c>
      <c r="H6" s="32" t="n">
        <f aca="false">IF(F6="","",IF((F6-C6&gt;=0),"",(C6-F6)-D6))</f>
        <v>0.001388888888889</v>
      </c>
      <c r="I6" s="26"/>
      <c r="J6" s="27" t="s">
        <v>28</v>
      </c>
      <c r="K6" s="27"/>
      <c r="L6" s="7" t="s">
        <v>12</v>
      </c>
      <c r="Q6" s="19"/>
      <c r="R6" s="8"/>
    </row>
    <row r="7" customFormat="false" ht="13.8" hidden="false" customHeight="false" outlineLevel="0" collapsed="false">
      <c r="A7" s="30" t="n">
        <v>43742</v>
      </c>
      <c r="B7" s="21" t="n">
        <v>0.496527777777778</v>
      </c>
      <c r="C7" s="21" t="n">
        <v>0.704861111111111</v>
      </c>
      <c r="D7" s="21"/>
      <c r="E7" s="22" t="n">
        <f aca="false">IF(AND(B7&gt;1,B7&gt;1),"",IF(OR(B7&gt;1,C7&gt;1),"",IF(C7&gt;B7,C7-B7,"")))</f>
        <v>0.208333333333333</v>
      </c>
      <c r="F7" s="23" t="n">
        <f aca="false">IF(AND(B7&lt;1000,B7&lt;&gt;""),IF(OR(I7="PROVA",I7="ATESTADO"),B7+$G$1-(0.104167),B7+$G$1),"")</f>
        <v>0.704861111111111</v>
      </c>
      <c r="G7" s="24" t="str">
        <f aca="false">IF(F7="","",IF(E7="",F7-B7,IF((F7-C7&lt;=0),"",(F7-C7)+D7)))</f>
        <v/>
      </c>
      <c r="H7" s="32" t="str">
        <f aca="false">IF(F7="","",IF((F7-C7&gt;=0),"",(C7-F7)-D7))</f>
        <v/>
      </c>
      <c r="I7" s="26"/>
      <c r="J7" s="27"/>
      <c r="K7" s="27"/>
      <c r="Q7" s="19"/>
      <c r="R7" s="8"/>
    </row>
    <row r="8" customFormat="false" ht="13.8" hidden="false" customHeight="false" outlineLevel="0" collapsed="false">
      <c r="A8" s="30" t="n">
        <v>43743</v>
      </c>
      <c r="B8" s="21" t="s">
        <v>14</v>
      </c>
      <c r="C8" s="21"/>
      <c r="D8" s="21"/>
      <c r="E8" s="22" t="str">
        <f aca="false">IF(AND(B8&gt;1,B8&gt;1),"",IF(OR(B8&gt;1,C8&gt;1),"",IF(C8&gt;B8,C8-B8,"")))</f>
        <v/>
      </c>
      <c r="F8" s="23" t="str">
        <f aca="false">IF(AND(B8&lt;1000,B8&lt;&gt;""),IF(OR(I8="PROVA",I8="ATESTADO"),B8+$G$1-(0.104167),B8+$G$1),"")</f>
        <v/>
      </c>
      <c r="G8" s="24" t="str">
        <f aca="false">IF(F8="","",IF(E8="",F8-B8,IF((F8-C8&lt;=0),"",(F8-C8)+D8)))</f>
        <v/>
      </c>
      <c r="H8" s="32" t="str">
        <f aca="false">IF(F8="","",IF((F8-C8&gt;=0),"",(C8-F8)-D8))</f>
        <v/>
      </c>
      <c r="I8" s="26"/>
      <c r="J8" s="27"/>
      <c r="K8" s="27"/>
      <c r="L8" s="0" t="str">
        <f aca="false">IF(CONCATENATE(L1,L2,L3,L4,L5,L6)="Girafa"," Certo","Errado")</f>
        <v>Certo</v>
      </c>
      <c r="Q8" s="19"/>
      <c r="R8" s="8"/>
    </row>
    <row r="9" customFormat="false" ht="13.8" hidden="false" customHeight="false" outlineLevel="0" collapsed="false">
      <c r="A9" s="30" t="n">
        <v>43744</v>
      </c>
      <c r="B9" s="21" t="s">
        <v>15</v>
      </c>
      <c r="C9" s="21"/>
      <c r="D9" s="21"/>
      <c r="E9" s="22" t="str">
        <f aca="false">IF(AND(B9&gt;1,B9&gt;1),"",IF(OR(B9&gt;1,C9&gt;1),"",IF(C9&gt;B9,C9-B9,"")))</f>
        <v/>
      </c>
      <c r="F9" s="23" t="str">
        <f aca="false">IF(AND(B9&lt;1000,B9&lt;&gt;""),IF(OR(I9="PROVA",I9="ATESTADO"),B9+$G$1-(0.104167),B9+$G$1),"")</f>
        <v/>
      </c>
      <c r="G9" s="24" t="str">
        <f aca="false">IF(F9="","",IF(E9="",F9-B9,IF((F9-C9&lt;=0),"",(F9-C9)+D9)))</f>
        <v/>
      </c>
      <c r="H9" s="32" t="str">
        <f aca="false">IF(F9="","",IF((F9-C9&gt;=0),"",(C9-F9)-D9))</f>
        <v/>
      </c>
      <c r="I9" s="26"/>
      <c r="J9" s="27"/>
      <c r="K9" s="27"/>
      <c r="Q9" s="19"/>
      <c r="R9" s="8"/>
    </row>
    <row r="10" customFormat="false" ht="13.8" hidden="false" customHeight="false" outlineLevel="0" collapsed="false">
      <c r="A10" s="30" t="n">
        <v>43745</v>
      </c>
      <c r="B10" s="21" t="n">
        <v>0.515277777777778</v>
      </c>
      <c r="C10" s="21" t="n">
        <v>0.619444444444444</v>
      </c>
      <c r="D10" s="21"/>
      <c r="E10" s="22" t="n">
        <f aca="false">IF(AND(B10&gt;1,B10&gt;1),"",IF(OR(B10&gt;1,C10&gt;1),"",IF(C10&gt;B10,C10-B10,"")))</f>
        <v>0.104166666666666</v>
      </c>
      <c r="F10" s="23" t="n">
        <f aca="false">IF(AND(B10&lt;1000,B10&lt;&gt;""),IF(OR(I10="PROVA",I10="ATESTADO"),B10+$G$1-(0.104167),B10+$G$1),"")</f>
        <v>0.619444111111111</v>
      </c>
      <c r="G10" s="24" t="str">
        <f aca="false">IF(F10="","",IF(E10="",F10-B10,IF((F10-C10&lt;=0),"",(F10-C10)+D10)))</f>
        <v/>
      </c>
      <c r="H10" s="32" t="n">
        <f aca="false">IF(F10="","",IF((F10-C10&gt;=0),"",(C10-F10)-D10))</f>
        <v>3.33333332935837E-007</v>
      </c>
      <c r="I10" s="26" t="s">
        <v>18</v>
      </c>
      <c r="J10" s="27"/>
      <c r="K10" s="27"/>
      <c r="Q10" s="19"/>
      <c r="R10" s="8"/>
    </row>
    <row r="11" customFormat="false" ht="13.8" hidden="false" customHeight="false" outlineLevel="0" collapsed="false">
      <c r="A11" s="30" t="n">
        <v>43746</v>
      </c>
      <c r="B11" s="21" t="n">
        <v>0.470138888888889</v>
      </c>
      <c r="C11" s="21" t="n">
        <v>0.678472222222222</v>
      </c>
      <c r="D11" s="21"/>
      <c r="E11" s="22" t="n">
        <f aca="false">IF(AND(B11&gt;1,B11&gt;1),"",IF(OR(B11&gt;1,C11&gt;1),"",IF(C11&gt;B11,C11-B11,"")))</f>
        <v>0.208333333333333</v>
      </c>
      <c r="F11" s="23" t="n">
        <f aca="false">IF(AND(B11&lt;1000,B11&lt;&gt;""),IF(OR(I11="PROVA",I11="ATESTADO"),B11+$G$1-(0.104167),B11+$G$1),"")</f>
        <v>0.678472222222222</v>
      </c>
      <c r="G11" s="24" t="str">
        <f aca="false">IF(F11="","",IF(E11="",F11-B11,IF((F11-C11&lt;=0),"",(F11-C11)+D11)))</f>
        <v/>
      </c>
      <c r="H11" s="32" t="str">
        <f aca="false">IF(F11="","",IF((F11-C11&gt;=0),"",(C11-F11)-D11))</f>
        <v/>
      </c>
      <c r="I11" s="26"/>
      <c r="J11" s="27"/>
      <c r="K11" s="27"/>
      <c r="Q11" s="19"/>
      <c r="R11" s="8"/>
    </row>
    <row r="12" customFormat="false" ht="13.8" hidden="false" customHeight="false" outlineLevel="0" collapsed="false">
      <c r="A12" s="30" t="n">
        <v>43747</v>
      </c>
      <c r="B12" s="21" t="n">
        <v>0.515972222222222</v>
      </c>
      <c r="C12" s="21" t="n">
        <v>0.682638888888889</v>
      </c>
      <c r="D12" s="21"/>
      <c r="E12" s="22" t="n">
        <f aca="false">IF(AND(B12&gt;1,B12&gt;1),"",IF(OR(B12&gt;1,C12&gt;1),"",IF(C12&gt;B12,C12-B12,"")))</f>
        <v>0.166666666666667</v>
      </c>
      <c r="F12" s="23" t="n">
        <f aca="false">IF(AND(B12&lt;1000,B12&lt;&gt;""),IF(OR(I12="PROVA",I12="ATESTADO"),B12+$G$1-(0.104167),B12+$G$1),"")</f>
        <v>0.724305555555555</v>
      </c>
      <c r="G12" s="24" t="n">
        <f aca="false">IF(F12="","",IF(E12="",F12-B12,IF((F12-C12&lt;=0),"",(F12-C12)+D12)))</f>
        <v>0.0416666666666661</v>
      </c>
      <c r="H12" s="32" t="str">
        <f aca="false">IF(F12="","",IF((F12-C12&gt;=0),"",(C12-F12)-D12))</f>
        <v/>
      </c>
      <c r="I12" s="26"/>
      <c r="J12" s="27"/>
      <c r="K12" s="27"/>
      <c r="Q12" s="19"/>
      <c r="R12" s="8"/>
    </row>
    <row r="13" customFormat="false" ht="13.8" hidden="false" customHeight="false" outlineLevel="0" collapsed="false">
      <c r="A13" s="30" t="n">
        <v>43748</v>
      </c>
      <c r="B13" s="21" t="n">
        <v>0.429166666666667</v>
      </c>
      <c r="C13" s="21" t="n">
        <v>0.633333333333333</v>
      </c>
      <c r="D13" s="21"/>
      <c r="E13" s="22" t="n">
        <f aca="false">IF(AND(B13&gt;1,B13&gt;1),"",IF(OR(B13&gt;1,C13&gt;1),"",IF(C13&gt;B13,C13-B13,"")))</f>
        <v>0.204166666666666</v>
      </c>
      <c r="F13" s="23" t="n">
        <f aca="false">IF(AND(B13&lt;1000,B13&lt;&gt;""),IF(OR(I13="PROVA",I13="ATESTADO"),B13+$G$1-(0.104167),B13+$G$1),"")</f>
        <v>0.6375</v>
      </c>
      <c r="G13" s="24" t="n">
        <f aca="false">IF(F13="","",IF(E13="",F13-B13,IF((F13-C13&lt;=0),"",(F13-C13)+D13)))</f>
        <v>0.00416666666666699</v>
      </c>
      <c r="H13" s="32" t="str">
        <f aca="false">IF(F13="","",IF((F13-C13&gt;=0),"",(C13-F13)-D13))</f>
        <v/>
      </c>
      <c r="I13" s="26"/>
      <c r="J13" s="27"/>
      <c r="K13" s="27"/>
    </row>
    <row r="14" customFormat="false" ht="13.8" hidden="false" customHeight="false" outlineLevel="0" collapsed="false">
      <c r="A14" s="30" t="n">
        <v>43749</v>
      </c>
      <c r="B14" s="21" t="n">
        <v>0.425694444444444</v>
      </c>
      <c r="C14" s="21" t="n">
        <v>0.634027777777778</v>
      </c>
      <c r="D14" s="21"/>
      <c r="E14" s="22" t="n">
        <f aca="false">IF(AND(B14&gt;1,B14&gt;1),"",IF(OR(B14&gt;1,C14&gt;1),"",IF(C14&gt;B14,C14-B14,"")))</f>
        <v>0.208333333333334</v>
      </c>
      <c r="F14" s="23" t="n">
        <f aca="false">IF(AND(B14&lt;1000,B14&lt;&gt;""),IF(OR(I14="PROVA",I14="ATESTADO"),B14+$G$1-(0.104167),B14+$G$1),"")</f>
        <v>0.634027777777777</v>
      </c>
      <c r="G14" s="24" t="str">
        <f aca="false">IF(F14="","",IF(E14="",F14-B14,IF((F14-C14&lt;=0),"",(F14-C14)+D14)))</f>
        <v/>
      </c>
      <c r="H14" s="32" t="str">
        <f aca="false">IF(F14="","",IF((F14-C14&gt;=0),"",(C14-F14)-D14))</f>
        <v/>
      </c>
      <c r="I14" s="26"/>
      <c r="J14" s="27"/>
      <c r="K14" s="27"/>
    </row>
    <row r="15" customFormat="false" ht="13.8" hidden="false" customHeight="false" outlineLevel="0" collapsed="false">
      <c r="A15" s="30" t="n">
        <v>43750</v>
      </c>
      <c r="B15" s="21" t="s">
        <v>14</v>
      </c>
      <c r="C15" s="21"/>
      <c r="D15" s="21"/>
      <c r="E15" s="22" t="str">
        <f aca="false">IF(AND(B15&gt;1,B15&gt;1),"",IF(OR(B15&gt;1,C15&gt;1),"",IF(C15&gt;B15,C15-B15,"")))</f>
        <v/>
      </c>
      <c r="F15" s="23" t="str">
        <f aca="false">IF(AND(B15&lt;1000,B15&lt;&gt;""),IF(OR(I15="PROVA",I15="ATESTADO"),B15+$G$1-(0.104167),B15+$G$1),"")</f>
        <v/>
      </c>
      <c r="G15" s="24" t="str">
        <f aca="false">IF(F15="","",IF(E15="",F15-B15,IF((F15-C15&lt;=0),"",(F15-C15)+D15)))</f>
        <v/>
      </c>
      <c r="H15" s="32" t="str">
        <f aca="false">IF(F15="","",IF((F15-C15&gt;=0),"",(C15-F15)-D15))</f>
        <v/>
      </c>
      <c r="I15" s="26"/>
      <c r="J15" s="27"/>
      <c r="K15" s="27"/>
    </row>
    <row r="16" customFormat="false" ht="13.8" hidden="false" customHeight="false" outlineLevel="0" collapsed="false">
      <c r="A16" s="30" t="n">
        <v>43751</v>
      </c>
      <c r="B16" s="21" t="s">
        <v>15</v>
      </c>
      <c r="C16" s="21"/>
      <c r="D16" s="21"/>
      <c r="E16" s="22" t="str">
        <f aca="false">IF(AND(B16&gt;1,B16&gt;1),"",IF(OR(B16&gt;1,C16&gt;1),"",IF(C16&gt;B16,C16-B16,"")))</f>
        <v/>
      </c>
      <c r="F16" s="23" t="str">
        <f aca="false">IF(AND(B16&lt;1000,B16&lt;&gt;""),IF(OR(I16="PROVA",I16="ATESTADO"),B16+$G$1-(0.104167),B16+$G$1),"")</f>
        <v/>
      </c>
      <c r="G16" s="24" t="str">
        <f aca="false">IF(F16="","",IF(E16="",F16-B16,IF((F16-C16&lt;=0),"",(F16-C16)+D16)))</f>
        <v/>
      </c>
      <c r="H16" s="32" t="str">
        <f aca="false">IF(F16="","",IF((F16-C16&gt;=0),"",(C16-F16)-D16))</f>
        <v/>
      </c>
      <c r="I16" s="26"/>
      <c r="J16" s="27"/>
      <c r="K16" s="27"/>
    </row>
    <row r="17" customFormat="false" ht="13.8" hidden="false" customHeight="false" outlineLevel="0" collapsed="false">
      <c r="A17" s="30" t="n">
        <v>43752</v>
      </c>
      <c r="B17" s="21" t="n">
        <v>0.495138888888889</v>
      </c>
      <c r="C17" s="21" t="n">
        <v>0.713888888888889</v>
      </c>
      <c r="D17" s="21"/>
      <c r="E17" s="22" t="n">
        <f aca="false">IF(AND(B17&gt;1,B17&gt;1),"",IF(OR(B17&gt;1,C17&gt;1),"",IF(C17&gt;B17,C17-B17,"")))</f>
        <v>0.21875</v>
      </c>
      <c r="F17" s="23" t="n">
        <f aca="false">IF(AND(B17&lt;1000,B17&lt;&gt;""),IF(OR(I17="PROVA",I17="ATESTADO"),B17+$G$1-(0.104167),B17+$G$1),"")</f>
        <v>0.703472222222222</v>
      </c>
      <c r="G17" s="24" t="str">
        <f aca="false">IF(F17="","",IF(E17="",F17-B17,IF((F17-C17&lt;=0),"",(F17-C17)+D17)))</f>
        <v/>
      </c>
      <c r="H17" s="32" t="n">
        <f aca="false">IF(F17="","",IF((F17-C17&gt;=0),"",(C17-F17)-D17))</f>
        <v>0.010416666666667</v>
      </c>
      <c r="I17" s="26"/>
      <c r="J17" s="27" t="s">
        <v>28</v>
      </c>
      <c r="K17" s="27"/>
    </row>
    <row r="18" customFormat="false" ht="13.8" hidden="false" customHeight="false" outlineLevel="0" collapsed="false">
      <c r="A18" s="30" t="n">
        <v>43753</v>
      </c>
      <c r="B18" s="21" t="n">
        <v>0.445833333333333</v>
      </c>
      <c r="C18" s="21" t="n">
        <v>0.659027777777778</v>
      </c>
      <c r="D18" s="21"/>
      <c r="E18" s="22" t="n">
        <f aca="false">IF(AND(B18&gt;1,B18&gt;1),"",IF(OR(B18&gt;1,C18&gt;1),"",IF(C18&gt;B18,C18-B18,"")))</f>
        <v>0.213194444444445</v>
      </c>
      <c r="F18" s="23" t="n">
        <f aca="false">IF(AND(B18&lt;1000,B18&lt;&gt;""),IF(OR(I18="PROVA",I18="ATESTADO"),B18+$G$1-(0.104167),B18+$G$1),"")</f>
        <v>0.654166666666666</v>
      </c>
      <c r="G18" s="24" t="str">
        <f aca="false">IF(F18="","",IF(E18="",F18-B18,IF((F18-C18&lt;=0),"",(F18-C18)+D18)))</f>
        <v/>
      </c>
      <c r="H18" s="32" t="n">
        <f aca="false">IF(F18="","",IF((F18-C18&gt;=0),"",(C18-F18)-D18))</f>
        <v>0.00486111111111209</v>
      </c>
      <c r="I18" s="26"/>
      <c r="J18" s="27" t="s">
        <v>28</v>
      </c>
      <c r="K18" s="27"/>
    </row>
    <row r="19" customFormat="false" ht="13.8" hidden="false" customHeight="false" outlineLevel="0" collapsed="false">
      <c r="A19" s="30" t="n">
        <v>43754</v>
      </c>
      <c r="B19" s="21" t="n">
        <v>0.478472222222222</v>
      </c>
      <c r="C19" s="21" t="n">
        <v>0.690972222222222</v>
      </c>
      <c r="D19" s="21"/>
      <c r="E19" s="22" t="n">
        <f aca="false">IF(AND(B19&gt;1,B19&gt;1),"",IF(OR(B19&gt;1,C19&gt;1),"",IF(C19&gt;B19,C19-B19,"")))</f>
        <v>0.2125</v>
      </c>
      <c r="F19" s="23" t="n">
        <f aca="false">IF(AND(B19&lt;1000,B19&lt;&gt;""),IF(OR(I19="PROVA",I19="ATESTADO"),B19+$G$1-(0.104167),B19+$G$1),"")</f>
        <v>0.686805555555555</v>
      </c>
      <c r="G19" s="24" t="str">
        <f aca="false">IF(F19="","",IF(E19="",F19-B19,IF((F19-C19&lt;=0),"",(F19-C19)+D19)))</f>
        <v/>
      </c>
      <c r="H19" s="32" t="n">
        <f aca="false">IF(F19="","",IF((F19-C19&gt;=0),"",(C19-F19)-D19))</f>
        <v>0.0041666666666671</v>
      </c>
      <c r="I19" s="26"/>
      <c r="J19" s="27"/>
      <c r="K19" s="27"/>
    </row>
    <row r="20" customFormat="false" ht="13.8" hidden="false" customHeight="false" outlineLevel="0" collapsed="false">
      <c r="A20" s="30" t="n">
        <v>43755</v>
      </c>
      <c r="B20" s="21" t="n">
        <v>0.497916666666667</v>
      </c>
      <c r="C20" s="21" t="n">
        <v>0.707638888888889</v>
      </c>
      <c r="D20" s="21"/>
      <c r="E20" s="22" t="n">
        <f aca="false">IF(AND(B20&gt;1,B20&gt;1),"",IF(OR(B20&gt;1,C20&gt;1),"",IF(C20&gt;B20,C20-B20,"")))</f>
        <v>0.209722222222222</v>
      </c>
      <c r="F20" s="23" t="n">
        <f aca="false">IF(AND(B20&lt;1000,B20&lt;&gt;""),IF(OR(I20="PROVA",I20="ATESTADO"),B20+$G$1-(0.104167),B20+$G$1),"")</f>
        <v>0.70625</v>
      </c>
      <c r="G20" s="24" t="str">
        <f aca="false">IF(F20="","",IF(E20="",F20-B20,IF((F20-C20&lt;=0),"",(F20-C20)+D20)))</f>
        <v/>
      </c>
      <c r="H20" s="32" t="n">
        <f aca="false">IF(F20="","",IF((F20-C20&gt;=0),"",(C20-F20)-D20))</f>
        <v>0.001388888888889</v>
      </c>
      <c r="I20" s="26"/>
      <c r="J20" s="27"/>
      <c r="K20" s="27"/>
    </row>
    <row r="21" customFormat="false" ht="13.8" hidden="false" customHeight="false" outlineLevel="0" collapsed="false">
      <c r="A21" s="30" t="n">
        <v>43756</v>
      </c>
      <c r="B21" s="21" t="n">
        <v>0.454166666666667</v>
      </c>
      <c r="C21" s="21" t="n">
        <v>0.554861111111111</v>
      </c>
      <c r="D21" s="21"/>
      <c r="E21" s="22" t="n">
        <f aca="false">IF(AND(B21&gt;1,B21&gt;1),"",IF(OR(B21&gt;1,C21&gt;1),"",IF(C21&gt;B21,C21-B21,"")))</f>
        <v>0.100694444444444</v>
      </c>
      <c r="F21" s="23" t="n">
        <f aca="false">IF(AND(B21&lt;1000,B21&lt;&gt;""),IF(OR(I21="PROVA",I21="ATESTADO"),B21+$G$1-(0.104167),B21+$G$1),"")</f>
        <v>0.558333</v>
      </c>
      <c r="G21" s="24" t="n">
        <f aca="false">IF(F21="","",IF(E21="",F21-B21,IF((F21-C21&lt;=0),"",(F21-C21)+D21)))</f>
        <v>0.00347188888888905</v>
      </c>
      <c r="H21" s="32" t="str">
        <f aca="false">IF(F21="","",IF((F21-C21&gt;=0),"",(C21-F21)-D21))</f>
        <v/>
      </c>
      <c r="I21" s="26" t="s">
        <v>25</v>
      </c>
      <c r="J21" s="27"/>
      <c r="K21" s="27"/>
    </row>
    <row r="22" customFormat="false" ht="13.8" hidden="false" customHeight="false" outlineLevel="0" collapsed="false">
      <c r="A22" s="30" t="n">
        <v>43757</v>
      </c>
      <c r="B22" s="21" t="s">
        <v>14</v>
      </c>
      <c r="C22" s="21"/>
      <c r="D22" s="21"/>
      <c r="E22" s="22" t="str">
        <f aca="false">IF(AND(B22&gt;1,B22&gt;1),"",IF(OR(B22&gt;1,C22&gt;1),"",IF(C22&gt;B22,C22-B22,"")))</f>
        <v/>
      </c>
      <c r="F22" s="23" t="str">
        <f aca="false">IF(AND(B22&lt;1000,B22&lt;&gt;""),IF(OR(I22="PROVA",I22="ATESTADO"),B22+$G$1-(0.104167),B22+$G$1),"")</f>
        <v/>
      </c>
      <c r="G22" s="24" t="str">
        <f aca="false">IF(F22="","",IF(E22="",F22-B22,IF((F22-C22&lt;=0),"",(F22-C22)+D22)))</f>
        <v/>
      </c>
      <c r="H22" s="32" t="str">
        <f aca="false">IF(F22="","",IF((F22-C22&gt;=0),"",(C22-F22)-D22))</f>
        <v/>
      </c>
      <c r="I22" s="26"/>
      <c r="J22" s="27"/>
      <c r="K22" s="27"/>
    </row>
    <row r="23" customFormat="false" ht="13.8" hidden="false" customHeight="false" outlineLevel="0" collapsed="false">
      <c r="A23" s="30" t="n">
        <v>43758</v>
      </c>
      <c r="B23" s="21" t="s">
        <v>15</v>
      </c>
      <c r="C23" s="21"/>
      <c r="D23" s="21"/>
      <c r="E23" s="22" t="str">
        <f aca="false">IF(AND(B23&gt;1,B23&gt;1),"",IF(OR(B23&gt;1,C23&gt;1),"",IF(C23&gt;B23,C23-B23,"")))</f>
        <v/>
      </c>
      <c r="F23" s="23" t="str">
        <f aca="false">IF(AND(B23&lt;1000,B23&lt;&gt;""),IF(OR(I23="PROVA",I23="ATESTADO"),B23+$G$1-(0.104167),B23+$G$1),"")</f>
        <v/>
      </c>
      <c r="G23" s="24" t="str">
        <f aca="false">IF(F23="","",IF(E23="",F23-B23,IF((F23-C23&lt;=0),"",(F23-C23)+D23)))</f>
        <v/>
      </c>
      <c r="H23" s="32" t="str">
        <f aca="false">IF(F23="","",IF((F23-C23&gt;=0),"",(C23-F23)-D23))</f>
        <v/>
      </c>
      <c r="I23" s="26"/>
      <c r="J23" s="27"/>
      <c r="K23" s="27"/>
    </row>
    <row r="24" customFormat="false" ht="13.8" hidden="false" customHeight="false" outlineLevel="0" collapsed="false">
      <c r="A24" s="30" t="n">
        <v>43759</v>
      </c>
      <c r="B24" s="21" t="n">
        <v>0.445833333333333</v>
      </c>
      <c r="C24" s="21" t="n">
        <v>0.65625</v>
      </c>
      <c r="D24" s="21"/>
      <c r="E24" s="22" t="n">
        <f aca="false">IF(AND(B24&gt;1,B24&gt;1),"",IF(OR(B24&gt;1,C24&gt;1),"",IF(C24&gt;B24,C24-B24,"")))</f>
        <v>0.210416666666667</v>
      </c>
      <c r="F24" s="23" t="n">
        <f aca="false">IF(AND(B24&lt;1000,B24&lt;&gt;""),IF(OR(I24="PROVA",I24="ATESTADO"),B24+$G$1-(0.104167),B24+$G$1),"")</f>
        <v>0.654166666666666</v>
      </c>
      <c r="G24" s="24" t="str">
        <f aca="false">IF(F24="","",IF(E24="",F24-B24,IF((F24-C24&lt;=0),"",(F24-C24)+D24)))</f>
        <v/>
      </c>
      <c r="H24" s="32" t="n">
        <f aca="false">IF(F24="","",IF((F24-C24&gt;=0),"",(C24-F24)-D24))</f>
        <v>0.00208333333333399</v>
      </c>
      <c r="I24" s="26"/>
      <c r="J24" s="27"/>
      <c r="K24" s="27"/>
    </row>
    <row r="25" customFormat="false" ht="13.8" hidden="false" customHeight="false" outlineLevel="0" collapsed="false">
      <c r="A25" s="30" t="n">
        <v>43760</v>
      </c>
      <c r="B25" s="21" t="n">
        <v>0.474305555555556</v>
      </c>
      <c r="C25" s="21" t="n">
        <v>0.682638888888889</v>
      </c>
      <c r="D25" s="21"/>
      <c r="E25" s="22" t="n">
        <f aca="false">IF(AND(B25&gt;1,B25&gt;1),"",IF(OR(B25&gt;1,C25&gt;1),"",IF(C25&gt;B25,C25-B25,"")))</f>
        <v>0.208333333333333</v>
      </c>
      <c r="F25" s="23" t="n">
        <f aca="false">IF(AND(B25&lt;1000,B25&lt;&gt;""),IF(OR(I25="PROVA",I25="ATESTADO"),B25+$G$1-(0.104167),B25+$G$1),"")</f>
        <v>0.682638888888889</v>
      </c>
      <c r="G25" s="24" t="str">
        <f aca="false">IF(F25="","",IF(E25="",F25-B25,IF((F25-C25&lt;=0),"",(F25-C25)+D25)))</f>
        <v/>
      </c>
      <c r="H25" s="32" t="str">
        <f aca="false">IF(F25="","",IF((F25-C25&gt;=0),"",(C25-F25)-D25))</f>
        <v/>
      </c>
      <c r="I25" s="26"/>
      <c r="J25" s="27"/>
      <c r="K25" s="27"/>
    </row>
    <row r="26" customFormat="false" ht="13.8" hidden="false" customHeight="false" outlineLevel="0" collapsed="false">
      <c r="A26" s="30" t="n">
        <v>43761</v>
      </c>
      <c r="B26" s="21" t="n">
        <v>0.463194444444444</v>
      </c>
      <c r="C26" s="21" t="n">
        <v>0.673611111111111</v>
      </c>
      <c r="D26" s="21"/>
      <c r="E26" s="22" t="n">
        <f aca="false">IF(AND(B26&gt;1,B26&gt;1),"",IF(OR(B26&gt;1,C26&gt;1),"",IF(C26&gt;B26,C26-B26,"")))</f>
        <v>0.210416666666667</v>
      </c>
      <c r="F26" s="23" t="n">
        <f aca="false">IF(AND(B26&lt;1000,B26&lt;&gt;""),IF(OR(I26="PROVA",I26="ATESTADO"),B26+$G$1-(0.104167),B26+$G$1),"")</f>
        <v>0.671527777777777</v>
      </c>
      <c r="G26" s="24" t="str">
        <f aca="false">IF(F26="","",IF(E26="",F26-B26,IF((F26-C26&lt;=0),"",(F26-C26)+D26)))</f>
        <v/>
      </c>
      <c r="H26" s="32" t="n">
        <f aca="false">IF(F26="","",IF((F26-C26&gt;=0),"",(C26-F26)-D26))</f>
        <v>0.00208333333333399</v>
      </c>
      <c r="I26" s="26"/>
      <c r="J26" s="27"/>
      <c r="K26" s="27"/>
    </row>
    <row r="27" customFormat="false" ht="13.8" hidden="false" customHeight="false" outlineLevel="0" collapsed="false">
      <c r="A27" s="30" t="n">
        <v>43762</v>
      </c>
      <c r="B27" s="21" t="n">
        <v>0.459027777777778</v>
      </c>
      <c r="C27" s="21" t="n">
        <v>0.672222222222222</v>
      </c>
      <c r="D27" s="21"/>
      <c r="E27" s="22" t="n">
        <f aca="false">IF(AND(B27&gt;1,B27&gt;1),"",IF(OR(B27&gt;1,C27&gt;1),"",IF(C27&gt;B27,C27-B27,"")))</f>
        <v>0.213194444444444</v>
      </c>
      <c r="F27" s="23" t="n">
        <f aca="false">IF(AND(B27&lt;1000,B27&lt;&gt;""),IF(OR(I27="PROVA",I27="ATESTADO"),B27+$G$1-(0.104167),B27+$G$1),"")</f>
        <v>0.667361111111111</v>
      </c>
      <c r="G27" s="24" t="str">
        <f aca="false">IF(F27="","",IF(E27="",F27-B27,IF((F27-C27&lt;=0),"",(F27-C27)+D27)))</f>
        <v/>
      </c>
      <c r="H27" s="32" t="n">
        <f aca="false">IF(F27="","",IF((F27-C27&gt;=0),"",(C27-F27)-D27))</f>
        <v>0.00486111111111098</v>
      </c>
      <c r="I27" s="26"/>
      <c r="J27" s="27"/>
      <c r="K27" s="27"/>
    </row>
    <row r="28" customFormat="false" ht="13.8" hidden="false" customHeight="false" outlineLevel="0" collapsed="false">
      <c r="A28" s="30" t="n">
        <v>43763</v>
      </c>
      <c r="B28" s="21" t="n">
        <v>0.471527777777778</v>
      </c>
      <c r="C28" s="41" t="n">
        <v>0.670138888888889</v>
      </c>
      <c r="D28" s="21"/>
      <c r="E28" s="22" t="n">
        <f aca="false">IF(AND(B28&gt;1,B28&gt;1),"",IF(OR(B28&gt;1,C28&gt;1),"",IF(C28&gt;B28,C28-B28,"")))</f>
        <v>0.198611111111111</v>
      </c>
      <c r="F28" s="23" t="n">
        <f aca="false">IF(AND(B28&lt;1000,B28&lt;&gt;""),IF(OR(I28="PROVA",I28="ATESTADO"),B28+$G$1-(0.104167),B28+$G$1),"")</f>
        <v>0.679861111111111</v>
      </c>
      <c r="G28" s="24" t="n">
        <f aca="false">IF(F28="","",IF(E28="",F28-B28,IF((F28-C28&lt;=0),"",(F28-C28)+D28)))</f>
        <v>0.00972222222222197</v>
      </c>
      <c r="H28" s="32" t="str">
        <f aca="false">IF(F28="","",IF((F28-C28&gt;=0),"",(C28-F28)-D28))</f>
        <v/>
      </c>
      <c r="I28" s="26"/>
      <c r="J28" s="27" t="s">
        <v>28</v>
      </c>
      <c r="K28" s="27"/>
    </row>
    <row r="29" customFormat="false" ht="13.8" hidden="false" customHeight="false" outlineLevel="0" collapsed="false">
      <c r="A29" s="30" t="n">
        <v>43764</v>
      </c>
      <c r="B29" s="21" t="s">
        <v>14</v>
      </c>
      <c r="C29" s="21"/>
      <c r="D29" s="21"/>
      <c r="E29" s="22" t="str">
        <f aca="false">IF(AND(B29&gt;1,B29&gt;1),"",IF(OR(B29&gt;1,C29&gt;1),"",IF(C29&gt;B29,C29-B29,"")))</f>
        <v/>
      </c>
      <c r="F29" s="23" t="str">
        <f aca="false">IF(AND(B29&lt;1000,B29&lt;&gt;""),IF(OR(I29="PROVA",I29="ATESTADO"),B29+$G$1-(0.104167),B29+$G$1),"")</f>
        <v/>
      </c>
      <c r="G29" s="24" t="str">
        <f aca="false">IF(F29="","",IF(E29="",F29-B29,IF((F29-C29&lt;=0),"",(F29-C29)+D29)))</f>
        <v/>
      </c>
      <c r="H29" s="32" t="str">
        <f aca="false">IF(F29="","",IF((F29-C29&gt;=0),"",(C29-F29)-D29))</f>
        <v/>
      </c>
      <c r="I29" s="26"/>
      <c r="J29" s="27"/>
      <c r="K29" s="27"/>
    </row>
    <row r="30" customFormat="false" ht="13.8" hidden="false" customHeight="false" outlineLevel="0" collapsed="false">
      <c r="A30" s="30" t="n">
        <v>43765</v>
      </c>
      <c r="B30" s="21" t="s">
        <v>15</v>
      </c>
      <c r="C30" s="21"/>
      <c r="D30" s="21"/>
      <c r="E30" s="22" t="str">
        <f aca="false">IF(AND(B30&gt;1,B30&gt;1),"",IF(OR(B30&gt;1,C30&gt;1),"",IF(C30&gt;B30,C30-B30,"")))</f>
        <v/>
      </c>
      <c r="F30" s="23" t="str">
        <f aca="false">IF(AND(B30&lt;1000,B30&lt;&gt;""),IF(OR(I30="PROVA",I30="ATESTADO"),B30+$G$1-(0.104167),B30+$G$1),"")</f>
        <v/>
      </c>
      <c r="G30" s="24" t="str">
        <f aca="false">IF(F30="","",IF(E30="",F30-B30,IF((F30-C30&lt;=0),"",(F30-C30)+D30)))</f>
        <v/>
      </c>
      <c r="H30" s="32" t="str">
        <f aca="false">IF(F30="","",IF((F30-C30&gt;=0),"",(C30-F30)-D30))</f>
        <v/>
      </c>
      <c r="I30" s="26"/>
      <c r="J30" s="27"/>
      <c r="K30" s="27"/>
    </row>
    <row r="31" customFormat="false" ht="13.8" hidden="false" customHeight="false" outlineLevel="0" collapsed="false">
      <c r="A31" s="30" t="n">
        <v>43766</v>
      </c>
      <c r="B31" s="21" t="n">
        <v>0.454861111111111</v>
      </c>
      <c r="C31" s="21" t="n">
        <v>0.666666666666667</v>
      </c>
      <c r="D31" s="21"/>
      <c r="E31" s="22" t="n">
        <f aca="false">IF(AND(B31&gt;1,B31&gt;1),"",IF(OR(B31&gt;1,C31&gt;1),"",IF(C31&gt;B31,C31-B31,"")))</f>
        <v>0.211805555555556</v>
      </c>
      <c r="F31" s="23" t="n">
        <f aca="false">IF(AND(B31&lt;1000,B31&lt;&gt;""),IF(OR(I31="PROVA",I31="ATESTADO"),B31+$G$1-(0.104167),B31+$G$1),"")</f>
        <v>0.663194444444444</v>
      </c>
      <c r="G31" s="24" t="str">
        <f aca="false">IF(F31="","",IF(E31="",F31-B31,IF((F31-C31&lt;=0),"",(F31-C31)+D31)))</f>
        <v/>
      </c>
      <c r="H31" s="32" t="n">
        <f aca="false">IF(F31="","",IF((F31-C31&gt;=0),"",(C31-F31)-D31))</f>
        <v>0.00347222222222299</v>
      </c>
      <c r="I31" s="26" t="n">
        <v>0.524305555555556</v>
      </c>
      <c r="J31" s="27" t="s">
        <v>29</v>
      </c>
      <c r="K31" s="27"/>
    </row>
    <row r="32" customFormat="false" ht="13.8" hidden="false" customHeight="false" outlineLevel="0" collapsed="false">
      <c r="A32" s="30" t="n">
        <v>43767</v>
      </c>
      <c r="B32" s="21" t="n">
        <v>0.470138888888889</v>
      </c>
      <c r="C32" s="21" t="n">
        <v>0.678472222222222</v>
      </c>
      <c r="D32" s="21"/>
      <c r="E32" s="22" t="n">
        <f aca="false">IF(AND(B32&gt;1,B32&gt;1),"",IF(OR(B32&gt;1,C32&gt;1),"",IF(C32&gt;B32,C32-B32,"")))</f>
        <v>0.208333333333333</v>
      </c>
      <c r="F32" s="23" t="n">
        <f aca="false">IF(AND(B32&lt;1000,B32&lt;&gt;""),IF(OR(I32="PROVA",I32="ATESTADO"),B32+$G$1-(0.104167),B32+$G$1),"")</f>
        <v>0.678472222222222</v>
      </c>
      <c r="G32" s="24" t="str">
        <f aca="false">IF(F32="","",IF(E32="",F32-B32,IF((F32-C32&lt;=0),"",(F32-C32)+D32)))</f>
        <v/>
      </c>
      <c r="H32" s="32" t="str">
        <f aca="false">IF(F32="","",IF((F32-C32&gt;=0),"",(C32-F32)-D32))</f>
        <v/>
      </c>
      <c r="I32" s="26"/>
      <c r="J32" s="27"/>
      <c r="K32" s="27"/>
    </row>
    <row r="33" customFormat="false" ht="13.8" hidden="false" customHeight="false" outlineLevel="0" collapsed="false">
      <c r="A33" s="30" t="n">
        <v>43768</v>
      </c>
      <c r="B33" s="21" t="n">
        <v>0.471527777777778</v>
      </c>
      <c r="C33" s="21" t="n">
        <v>0.680555555555556</v>
      </c>
      <c r="D33" s="21"/>
      <c r="E33" s="22" t="n">
        <f aca="false">IF(AND(B33&gt;1,B33&gt;1),"",IF(OR(B33&gt;1,C33&gt;1),"",IF(C33&gt;B33,C33-B33,"")))</f>
        <v>0.209027777777778</v>
      </c>
      <c r="F33" s="23" t="n">
        <f aca="false">IF(AND(B33&lt;1000,B33&lt;&gt;""),IF(OR(I33="PROVA",I33="ATESTADO"),B33+$G$1-(0.104167),B33+$G$1),"")</f>
        <v>0.679861111111111</v>
      </c>
      <c r="G33" s="24" t="str">
        <f aca="false">IF(F33="","",IF(E33="",F33-B33,IF((F33-C33&lt;=0),"",(F33-C33)+D33)))</f>
        <v/>
      </c>
      <c r="H33" s="32" t="n">
        <f aca="false">IF(F33="","",IF((F33-C33&gt;=0),"",(C33-F33)-D33))</f>
        <v>0.000694444444444997</v>
      </c>
      <c r="I33" s="26"/>
      <c r="J33" s="27"/>
      <c r="K33" s="27"/>
    </row>
    <row r="34" customFormat="false" ht="13.8" hidden="false" customHeight="false" outlineLevel="0" collapsed="false">
      <c r="A34" s="30" t="n">
        <v>43769</v>
      </c>
      <c r="B34" s="21" t="n">
        <v>0.49375</v>
      </c>
      <c r="C34" s="21" t="n">
        <v>0.702777777777778</v>
      </c>
      <c r="D34" s="21"/>
      <c r="E34" s="22" t="n">
        <f aca="false">IF(AND(B34&gt;1,B34&gt;1),"",IF(OR(B34&gt;1,C34&gt;1),"",IF(C34&gt;B34,C34-B34,"")))</f>
        <v>0.209027777777778</v>
      </c>
      <c r="F34" s="23" t="n">
        <f aca="false">IF(AND(B34&lt;1000,B34&lt;&gt;""),IF(OR(I34="PROVA",I34="ATESTADO"),B34+$G$1-(0.104167),B34+$G$1),"")</f>
        <v>0.702083333333333</v>
      </c>
      <c r="G34" s="24" t="str">
        <f aca="false">IF(F34="","",IF(E34="",F34-B34,IF((F34-C34&lt;=0),"",(F34-C34)+D34)))</f>
        <v/>
      </c>
      <c r="H34" s="33" t="n">
        <f aca="false">IF(F34="","",IF((F34-C34&gt;=0),"",(C34-F34)-D34))</f>
        <v>0.000694444444444997</v>
      </c>
      <c r="I34" s="28"/>
      <c r="J34" s="27"/>
      <c r="K34" s="27"/>
    </row>
  </sheetData>
  <sheetProtection sheet="true" objects="true" scenarios="true"/>
  <mergeCells count="3">
    <mergeCell ref="A1:C1"/>
    <mergeCell ref="G1:H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J34" activeCellId="0" sqref="J34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7.26"/>
    <col collapsed="false" customWidth="true" hidden="false" outlineLevel="0" max="5" min="5" style="0" width="13.93"/>
    <col collapsed="false" customWidth="true" hidden="false" outlineLevel="0" max="6" min="6" style="0" width="10.18"/>
    <col collapsed="false" customWidth="true" hidden="false" outlineLevel="0" max="7" min="7" style="0" width="9.59"/>
    <col collapsed="false" customWidth="true" hidden="false" outlineLevel="0" max="8" min="8" style="0" width="7.82"/>
    <col collapsed="false" customWidth="true" hidden="false" outlineLevel="0" max="9" min="9" style="0" width="10.84"/>
    <col collapsed="false" customWidth="true" hidden="false" outlineLevel="0" max="10" min="10" style="0" width="26.59"/>
    <col collapsed="false" customWidth="true" hidden="false" outlineLevel="0" max="11" min="11" style="0" width="39.32"/>
    <col collapsed="false" customWidth="true" hidden="false" outlineLevel="0" max="12" min="12" style="0" width="6.16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 t="str">
        <f aca="false">IF((J2&lt;I2),"Devendo:","Compensou!!!")</f>
        <v>Devendo:</v>
      </c>
      <c r="F1" s="3" t="n">
        <f aca="false">IF(E1="Compensou!!!",(J2-I2),IF((E1="Devendo:"),(I2-J2),"Deu erro"))</f>
        <v>0.00763822222221888</v>
      </c>
      <c r="G1" s="4" t="n">
        <v>0.208333333333333</v>
      </c>
      <c r="H1" s="4"/>
      <c r="I1" s="29"/>
      <c r="J1" s="6"/>
      <c r="K1" s="0" t="n">
        <v>0.283</v>
      </c>
      <c r="L1" s="7" t="s">
        <v>1</v>
      </c>
      <c r="N1" s="4"/>
      <c r="O1" s="4"/>
      <c r="P1" s="4"/>
      <c r="Q1" s="4"/>
      <c r="R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10" t="s">
        <v>21</v>
      </c>
      <c r="E2" s="9" t="s">
        <v>5</v>
      </c>
      <c r="F2" s="9" t="s">
        <v>6</v>
      </c>
      <c r="G2" s="9" t="s">
        <v>7</v>
      </c>
      <c r="H2" s="9" t="s">
        <v>8</v>
      </c>
      <c r="I2" s="11" t="n">
        <f aca="false">SUM(I1,G3)</f>
        <v>0.150694111111109</v>
      </c>
      <c r="J2" s="12" t="n">
        <f aca="false">SUM(J1,H3)</f>
        <v>0.14305588888889</v>
      </c>
      <c r="K2" s="0" t="n">
        <v>0.104167</v>
      </c>
      <c r="L2" s="7" t="s">
        <v>9</v>
      </c>
      <c r="N2" s="9"/>
      <c r="O2" s="8"/>
      <c r="P2" s="8"/>
      <c r="R2" s="9"/>
    </row>
    <row r="3" customFormat="false" ht="13.8" hidden="false" customHeight="false" outlineLevel="0" collapsed="false">
      <c r="A3" s="13" t="n">
        <f aca="false">IF(OR((B3=""),(C3="")),"",C3-B3)</f>
        <v>0.197534722222222</v>
      </c>
      <c r="B3" s="14" t="n">
        <f aca="false">IF(SUM(B4:B34)&lt;=0,"",AVERAGE(B4:B34))</f>
        <v>0.482881944444445</v>
      </c>
      <c r="C3" s="13" t="n">
        <f aca="false">IF(SUM(C4:C34)&lt;=0,"",AVERAGE(C4:C34))</f>
        <v>0.680416666666667</v>
      </c>
      <c r="D3" s="13"/>
      <c r="E3" s="13" t="n">
        <f aca="false">IF(SUM(E4:E34)&lt;=0,"",AVERAGE(E4:E34))</f>
        <v>0.197534722222222</v>
      </c>
      <c r="F3" s="13"/>
      <c r="G3" s="15" t="n">
        <f aca="false">SUM(G4:G33)</f>
        <v>0.150694111111109</v>
      </c>
      <c r="H3" s="16" t="n">
        <f aca="false">SUM(H4:H33)</f>
        <v>0.14305588888889</v>
      </c>
      <c r="I3" s="17" t="s">
        <v>10</v>
      </c>
      <c r="J3" s="9"/>
      <c r="L3" s="7" t="s">
        <v>11</v>
      </c>
      <c r="N3" s="18"/>
      <c r="O3" s="19"/>
      <c r="P3" s="19"/>
      <c r="Q3" s="19"/>
      <c r="R3" s="8"/>
    </row>
    <row r="4" customFormat="false" ht="13.8" hidden="false" customHeight="false" outlineLevel="0" collapsed="false">
      <c r="A4" s="30" t="n">
        <v>43770</v>
      </c>
      <c r="B4" s="21" t="n">
        <v>0.488888888888889</v>
      </c>
      <c r="C4" s="21" t="n">
        <v>0.661111111111111</v>
      </c>
      <c r="D4" s="21"/>
      <c r="E4" s="22" t="n">
        <f aca="false">IF(AND(B4&gt;1,B4&gt;1),"",IF(OR(B4&gt;1,C4&gt;1),"",IF(C4&gt;B4,C4-B4,"")))</f>
        <v>0.172222222222222</v>
      </c>
      <c r="F4" s="23" t="n">
        <f aca="false">IF(AND(B4&lt;1000,B4&lt;&gt;""),IF(OR(I4="PROVA",I4="ATESTADO"),B4+$G$1-(0.104167),B4+$G$1),"")</f>
        <v>0.697222222222222</v>
      </c>
      <c r="G4" s="31" t="n">
        <f aca="false">IF(F4="","",IF(E4="",((F4-B4)+D4),IF((F4-C4&lt;=0),"",(F4-C4)+D4)))</f>
        <v>0.036111111111111</v>
      </c>
      <c r="H4" s="25" t="str">
        <f aca="false">IF(F4="","",IF(((F4-C4)+D4&gt;=0),"",(C4-F4)))</f>
        <v/>
      </c>
      <c r="I4" s="26" t="n">
        <v>0.702777777777778</v>
      </c>
      <c r="J4" s="27"/>
      <c r="L4" s="7" t="s">
        <v>12</v>
      </c>
      <c r="N4" s="18"/>
      <c r="O4" s="19"/>
      <c r="P4" s="19"/>
      <c r="Q4" s="19"/>
      <c r="R4" s="8"/>
    </row>
    <row r="5" customFormat="false" ht="13.8" hidden="false" customHeight="false" outlineLevel="0" collapsed="false">
      <c r="A5" s="30" t="n">
        <v>43771</v>
      </c>
      <c r="B5" s="21" t="s">
        <v>14</v>
      </c>
      <c r="C5" s="21"/>
      <c r="D5" s="21"/>
      <c r="E5" s="22" t="str">
        <f aca="false">IF(AND(B5&gt;1,B5&gt;1),"",IF(OR(B5&gt;1,C5&gt;1),"",IF(C5&gt;B5,C5-B5,"")))</f>
        <v/>
      </c>
      <c r="F5" s="23" t="str">
        <f aca="false">IF(AND(B5&lt;1000,B5&lt;&gt;""),IF(OR(I5="PROVA",I5="ATESTADO"),B5+$G$1-(0.104167),B5+$G$1),"")</f>
        <v/>
      </c>
      <c r="G5" s="24" t="str">
        <f aca="false">IF(F5="","",IF(E5="",F5-B5,IF((F5-C5&lt;=0),"",(F5-C5)+D5)))</f>
        <v/>
      </c>
      <c r="H5" s="32" t="str">
        <f aca="false">IF(F5="","",IF((F5-C5&gt;=0),"",(C5-F5)-D5))</f>
        <v/>
      </c>
      <c r="I5" s="26"/>
      <c r="J5" s="27"/>
      <c r="K5" s="27"/>
      <c r="L5" s="7" t="s">
        <v>13</v>
      </c>
      <c r="N5" s="18"/>
      <c r="O5" s="19"/>
      <c r="P5" s="19"/>
      <c r="Q5" s="19"/>
      <c r="R5" s="8"/>
    </row>
    <row r="6" customFormat="false" ht="13.8" hidden="false" customHeight="false" outlineLevel="0" collapsed="false">
      <c r="A6" s="30" t="n">
        <v>43772</v>
      </c>
      <c r="B6" s="21" t="s">
        <v>15</v>
      </c>
      <c r="C6" s="21"/>
      <c r="D6" s="21"/>
      <c r="E6" s="22" t="str">
        <f aca="false">IF(AND(B6&gt;1,B6&gt;1),"",IF(OR(B6&gt;1,C6&gt;1),"",IF(C6&gt;B6,C6-B6,"")))</f>
        <v/>
      </c>
      <c r="F6" s="23" t="str">
        <f aca="false">IF(AND(B6&lt;1000,B6&lt;&gt;""),IF(OR(I6="PROVA",I6="ATESTADO"),B6+$G$1-(0.104167),B6+$G$1),"")</f>
        <v/>
      </c>
      <c r="G6" s="24" t="str">
        <f aca="false">IF(F6="","",IF(E6="",F6-B6,IF((F6-C6&lt;=0),"",(F6-C6)+D6)))</f>
        <v/>
      </c>
      <c r="H6" s="32" t="str">
        <f aca="false">IF(F6="","",IF((F6-C6&gt;=0),"",(C6-F6)-D6))</f>
        <v/>
      </c>
      <c r="I6" s="26"/>
      <c r="J6" s="27"/>
      <c r="K6" s="27"/>
      <c r="L6" s="7" t="s">
        <v>12</v>
      </c>
      <c r="Q6" s="19"/>
      <c r="R6" s="8"/>
    </row>
    <row r="7" customFormat="false" ht="13.8" hidden="false" customHeight="false" outlineLevel="0" collapsed="false">
      <c r="A7" s="30" t="n">
        <v>43773</v>
      </c>
      <c r="B7" s="21" t="n">
        <v>0.479861111111111</v>
      </c>
      <c r="C7" s="21" t="n">
        <v>0.695833333333333</v>
      </c>
      <c r="D7" s="21"/>
      <c r="E7" s="22" t="n">
        <f aca="false">IF(AND(B7&gt;1,B7&gt;1),"",IF(OR(B7&gt;1,C7&gt;1),"",IF(C7&gt;B7,C7-B7,"")))</f>
        <v>0.215972222222222</v>
      </c>
      <c r="F7" s="23" t="n">
        <f aca="false">IF(AND(B7&lt;1000,B7&lt;&gt;""),IF(OR(I7="PROVA",I7="ATESTADO"),B7+$G$1-(0.104167),B7+$G$1),"")</f>
        <v>0.688194444444444</v>
      </c>
      <c r="G7" s="24" t="str">
        <f aca="false">IF(F7="","",IF(E7="",F7-B7,IF((F7-C7&lt;=0),"",(F7-C7)+D7)))</f>
        <v/>
      </c>
      <c r="H7" s="32" t="n">
        <f aca="false">IF(F7="","",IF((F7-C7&gt;=0),"",(C7-F7)-D7))</f>
        <v>0.00763888888888908</v>
      </c>
      <c r="I7" s="26"/>
      <c r="J7" s="27" t="s">
        <v>30</v>
      </c>
      <c r="K7" s="27"/>
      <c r="Q7" s="19"/>
      <c r="R7" s="8"/>
    </row>
    <row r="8" customFormat="false" ht="13.8" hidden="false" customHeight="false" outlineLevel="0" collapsed="false">
      <c r="A8" s="30" t="n">
        <v>43774</v>
      </c>
      <c r="B8" s="21" t="n">
        <v>0.478472222222222</v>
      </c>
      <c r="C8" s="21" t="n">
        <v>0.686805555555556</v>
      </c>
      <c r="D8" s="21"/>
      <c r="E8" s="22" t="n">
        <f aca="false">IF(AND(B8&gt;1,B8&gt;1),"",IF(OR(B8&gt;1,C8&gt;1),"",IF(C8&gt;B8,C8-B8,"")))</f>
        <v>0.208333333333334</v>
      </c>
      <c r="F8" s="23" t="n">
        <f aca="false">IF(AND(B8&lt;1000,B8&lt;&gt;""),IF(OR(I8="PROVA",I8="ATESTADO"),B8+$G$1-(0.104167),B8+$G$1),"")</f>
        <v>0.686805555555555</v>
      </c>
      <c r="G8" s="24" t="str">
        <f aca="false">IF(F8="","",IF(E8="",F8-B8,IF((F8-C8&lt;=0),"",(F8-C8)+D8)))</f>
        <v/>
      </c>
      <c r="H8" s="32" t="str">
        <f aca="false">IF(F8="","",IF((F8-C8&gt;=0),"",(C8-F8)-D8))</f>
        <v/>
      </c>
      <c r="I8" s="26"/>
      <c r="J8" s="27"/>
      <c r="K8" s="27"/>
      <c r="L8" s="0" t="str">
        <f aca="false">IF(CONCATENATE(L1,L2,L3,L4,L5,L6)="Girafa"," Certo","Errado")</f>
        <v>Certo</v>
      </c>
      <c r="Q8" s="19"/>
      <c r="R8" s="8"/>
    </row>
    <row r="9" customFormat="false" ht="13.8" hidden="false" customHeight="false" outlineLevel="0" collapsed="false">
      <c r="A9" s="30" t="n">
        <v>43775</v>
      </c>
      <c r="B9" s="21" t="n">
        <v>0.459722222222222</v>
      </c>
      <c r="C9" s="21" t="n">
        <v>0.668055555555555</v>
      </c>
      <c r="D9" s="21"/>
      <c r="E9" s="22" t="n">
        <f aca="false">IF(AND(B9&gt;1,B9&gt;1),"",IF(OR(B9&gt;1,C9&gt;1),"",IF(C9&gt;B9,C9-B9,"")))</f>
        <v>0.208333333333333</v>
      </c>
      <c r="F9" s="23" t="n">
        <f aca="false">IF(AND(B9&lt;1000,B9&lt;&gt;""),IF(OR(I9="PROVA",I9="ATESTADO"),B9+$G$1-(0.104167),B9+$G$1),"")</f>
        <v>0.668055555555555</v>
      </c>
      <c r="G9" s="24" t="str">
        <f aca="false">IF(F9="","",IF(E9="",F9-B9,IF((F9-C9&lt;=0),"",(F9-C9)+D9)))</f>
        <v/>
      </c>
      <c r="H9" s="32" t="str">
        <f aca="false">IF(F9="","",IF((F9-C9&gt;=0),"",(C9-F9)-D9))</f>
        <v/>
      </c>
      <c r="I9" s="26"/>
      <c r="J9" s="27"/>
      <c r="K9" s="27"/>
      <c r="Q9" s="19"/>
      <c r="R9" s="8"/>
    </row>
    <row r="10" customFormat="false" ht="13.8" hidden="false" customHeight="false" outlineLevel="0" collapsed="false">
      <c r="A10" s="30" t="n">
        <v>43776</v>
      </c>
      <c r="B10" s="21" t="n">
        <v>0.515277777777778</v>
      </c>
      <c r="C10" s="21" t="n">
        <v>0.723611111111111</v>
      </c>
      <c r="D10" s="21"/>
      <c r="E10" s="22" t="n">
        <f aca="false">IF(AND(B10&gt;1,B10&gt;1),"",IF(OR(B10&gt;1,C10&gt;1),"",IF(C10&gt;B10,C10-B10,"")))</f>
        <v>0.208333333333333</v>
      </c>
      <c r="F10" s="23" t="n">
        <f aca="false">IF(AND(B10&lt;1000,B10&lt;&gt;""),IF(OR(I10="PROVA",I10="ATESTADO"),B10+$G$1-(0.104167),B10+$G$1),"")</f>
        <v>0.723611111111111</v>
      </c>
      <c r="G10" s="24" t="str">
        <f aca="false">IF(F10="","",IF(E10="",F10-B10,IF((F10-C10&lt;=0),"",(F10-C10)+D10)))</f>
        <v/>
      </c>
      <c r="H10" s="32" t="str">
        <f aca="false">IF(F10="","",IF((F10-C10&gt;=0),"",(C10-F10)-D10))</f>
        <v/>
      </c>
      <c r="I10" s="26"/>
      <c r="J10" s="27"/>
      <c r="K10" s="27"/>
      <c r="Q10" s="19"/>
      <c r="R10" s="8"/>
    </row>
    <row r="11" customFormat="false" ht="13.8" hidden="false" customHeight="false" outlineLevel="0" collapsed="false">
      <c r="A11" s="30" t="n">
        <v>43777</v>
      </c>
      <c r="B11" s="21" t="n">
        <v>0.555555555555556</v>
      </c>
      <c r="C11" s="21" t="n">
        <v>0.763888888888889</v>
      </c>
      <c r="D11" s="21"/>
      <c r="E11" s="22" t="n">
        <f aca="false">IF(AND(B11&gt;1,B11&gt;1),"",IF(OR(B11&gt;1,C11&gt;1),"",IF(C11&gt;B11,C11-B11,"")))</f>
        <v>0.208333333333333</v>
      </c>
      <c r="F11" s="23" t="n">
        <f aca="false">IF(AND(B11&lt;1000,B11&lt;&gt;""),IF(OR(I11="PROVA",I11="ATESTADO"),B11+$G$1-(0.104167),B11+$G$1),"")</f>
        <v>0.763888888888889</v>
      </c>
      <c r="G11" s="24" t="str">
        <f aca="false">IF(F11="","",IF(E11="",F11-B11,IF((F11-C11&lt;=0),"",(F11-C11)+D11)))</f>
        <v/>
      </c>
      <c r="H11" s="32" t="str">
        <f aca="false">IF(F11="","",IF((F11-C11&gt;=0),"",(C11-F11)-D11))</f>
        <v/>
      </c>
      <c r="I11" s="26" t="n">
        <v>0.661111111111111</v>
      </c>
      <c r="J11" s="27"/>
      <c r="K11" s="27" t="s">
        <v>31</v>
      </c>
      <c r="Q11" s="19"/>
      <c r="R11" s="8"/>
    </row>
    <row r="12" customFormat="false" ht="13.8" hidden="false" customHeight="false" outlineLevel="0" collapsed="false">
      <c r="A12" s="30" t="n">
        <v>43778</v>
      </c>
      <c r="B12" s="21" t="s">
        <v>14</v>
      </c>
      <c r="C12" s="21"/>
      <c r="D12" s="21"/>
      <c r="E12" s="22" t="str">
        <f aca="false">IF(AND(B12&gt;1,B12&gt;1),"",IF(OR(B12&gt;1,C12&gt;1),"",IF(C12&gt;B12,C12-B12,"")))</f>
        <v/>
      </c>
      <c r="F12" s="23" t="str">
        <f aca="false">IF(AND(B12&lt;1000,B12&lt;&gt;""),IF(OR(I12="PROVA",I12="ATESTADO"),B12+$G$1-(0.104167),B12+$G$1),"")</f>
        <v/>
      </c>
      <c r="G12" s="24" t="str">
        <f aca="false">IF(F12="","",IF(E12="",F12-B12,IF((F12-C12&lt;=0),"",(F12-C12)+D12)))</f>
        <v/>
      </c>
      <c r="H12" s="32" t="str">
        <f aca="false">IF(F12="","",IF((F12-C12&gt;=0),"",(C12-F12)-D12))</f>
        <v/>
      </c>
      <c r="I12" s="26"/>
      <c r="J12" s="27"/>
      <c r="K12" s="27"/>
      <c r="Q12" s="19"/>
      <c r="R12" s="8"/>
    </row>
    <row r="13" customFormat="false" ht="13.8" hidden="false" customHeight="false" outlineLevel="0" collapsed="false">
      <c r="A13" s="30" t="n">
        <v>43779</v>
      </c>
      <c r="B13" s="21" t="s">
        <v>15</v>
      </c>
      <c r="C13" s="21"/>
      <c r="D13" s="21"/>
      <c r="E13" s="22" t="str">
        <f aca="false">IF(AND(B13&gt;1,B13&gt;1),"",IF(OR(B13&gt;1,C13&gt;1),"",IF(C13&gt;B13,C13-B13,"")))</f>
        <v/>
      </c>
      <c r="F13" s="23" t="str">
        <f aca="false">IF(AND(B13&lt;1000,B13&lt;&gt;""),IF(OR(I13="PROVA",I13="ATESTADO"),B13+$G$1-(0.104167),B13+$G$1),"")</f>
        <v/>
      </c>
      <c r="G13" s="24" t="str">
        <f aca="false">IF(F13="","",IF(E13="",F13-B13,IF((F13-C13&lt;=0),"",(F13-C13)+D13)))</f>
        <v/>
      </c>
      <c r="H13" s="32" t="str">
        <f aca="false">IF(F13="","",IF((F13-C13&gt;=0),"",(C13-F13)-D13))</f>
        <v/>
      </c>
      <c r="I13" s="26"/>
      <c r="J13" s="27"/>
      <c r="K13" s="27"/>
    </row>
    <row r="14" customFormat="false" ht="13.8" hidden="false" customHeight="false" outlineLevel="0" collapsed="false">
      <c r="A14" s="30" t="n">
        <v>43780</v>
      </c>
      <c r="B14" s="21" t="n">
        <v>0.475</v>
      </c>
      <c r="C14" s="21" t="n">
        <v>0.680555555555556</v>
      </c>
      <c r="D14" s="21"/>
      <c r="E14" s="22" t="n">
        <f aca="false">IF(AND(B14&gt;1,B14&gt;1),"",IF(OR(B14&gt;1,C14&gt;1),"",IF(C14&gt;B14,C14-B14,"")))</f>
        <v>0.205555555555556</v>
      </c>
      <c r="F14" s="23" t="n">
        <f aca="false">IF(AND(B14&lt;1000,B14&lt;&gt;""),IF(OR(I14="PROVA",I14="ATESTADO"),B14+$G$1-(0.104167),B14+$G$1),"")</f>
        <v>0.683333333333333</v>
      </c>
      <c r="G14" s="24" t="n">
        <f aca="false">IF(F14="","",IF(E14="",F14-B14,IF((F14-C14&lt;=0),"",(F14-C14)+D14)))</f>
        <v>0.00277777777777699</v>
      </c>
      <c r="H14" s="32" t="str">
        <f aca="false">IF(F14="","",IF((F14-C14&gt;=0),"",(C14-F14)-D14))</f>
        <v/>
      </c>
      <c r="I14" s="26"/>
      <c r="J14" s="27"/>
      <c r="K14" s="27"/>
    </row>
    <row r="15" customFormat="false" ht="13.8" hidden="false" customHeight="false" outlineLevel="0" collapsed="false">
      <c r="A15" s="30" t="n">
        <v>43781</v>
      </c>
      <c r="B15" s="21" t="n">
        <v>0.448611111111111</v>
      </c>
      <c r="C15" s="21" t="n">
        <v>0.656944444444444</v>
      </c>
      <c r="D15" s="21"/>
      <c r="E15" s="22" t="n">
        <f aca="false">IF(AND(B15&gt;1,B15&gt;1),"",IF(OR(B15&gt;1,C15&gt;1),"",IF(C15&gt;B15,C15-B15,"")))</f>
        <v>0.208333333333333</v>
      </c>
      <c r="F15" s="23" t="n">
        <f aca="false">IF(AND(B15&lt;1000,B15&lt;&gt;""),IF(OR(I15="PROVA",I15="ATESTADO"),B15+$G$1-(0.104167),B15+$G$1),"")</f>
        <v>0.656944444444444</v>
      </c>
      <c r="G15" s="24" t="str">
        <f aca="false">IF(F15="","",IF(E15="",F15-B15,IF((F15-C15&lt;=0),"",(F15-C15)+D15)))</f>
        <v/>
      </c>
      <c r="H15" s="32" t="str">
        <f aca="false">IF(F15="","",IF((F15-C15&gt;=0),"",(C15-F15)-D15))</f>
        <v/>
      </c>
      <c r="I15" s="26"/>
      <c r="J15" s="27"/>
      <c r="K15" s="27"/>
    </row>
    <row r="16" customFormat="false" ht="13.8" hidden="false" customHeight="false" outlineLevel="0" collapsed="false">
      <c r="A16" s="30" t="n">
        <v>43782</v>
      </c>
      <c r="B16" s="21" t="n">
        <v>0.471527777777778</v>
      </c>
      <c r="C16" s="21" t="n">
        <v>0.679861111111111</v>
      </c>
      <c r="D16" s="21"/>
      <c r="E16" s="22" t="n">
        <f aca="false">IF(AND(B16&gt;1,B16&gt;1),"",IF(OR(B16&gt;1,C16&gt;1),"",IF(C16&gt;B16,C16-B16,"")))</f>
        <v>0.208333333333333</v>
      </c>
      <c r="F16" s="23" t="n">
        <f aca="false">IF(AND(B16&lt;1000,B16&lt;&gt;""),IF(OR(I16="PROVA",I16="ATESTADO"),B16+$G$1-(0.104167),B16+$G$1),"")</f>
        <v>0.679861111111111</v>
      </c>
      <c r="G16" s="24" t="str">
        <f aca="false">IF(F16="","",IF(E16="",F16-B16,IF((F16-C16&lt;=0),"",(F16-C16)+D16)))</f>
        <v/>
      </c>
      <c r="H16" s="32" t="str">
        <f aca="false">IF(F16="","",IF((F16-C16&gt;=0),"",(C16-F16)-D16))</f>
        <v/>
      </c>
      <c r="I16" s="26"/>
      <c r="J16" s="27" t="s">
        <v>32</v>
      </c>
      <c r="K16" s="27"/>
    </row>
    <row r="17" customFormat="false" ht="13.8" hidden="false" customHeight="false" outlineLevel="0" collapsed="false">
      <c r="A17" s="30" t="n">
        <v>43783</v>
      </c>
      <c r="B17" s="21" t="n">
        <v>0.460416666666667</v>
      </c>
      <c r="C17" s="21" t="n">
        <v>0.66875</v>
      </c>
      <c r="D17" s="21"/>
      <c r="E17" s="22" t="n">
        <f aca="false">IF(AND(B17&gt;1,B17&gt;1),"",IF(OR(B17&gt;1,C17&gt;1),"",IF(C17&gt;B17,C17-B17,"")))</f>
        <v>0.208333333333333</v>
      </c>
      <c r="F17" s="23" t="n">
        <f aca="false">IF(AND(B17&lt;1000,B17&lt;&gt;""),IF(OR(I17="PROVA",I17="ATESTADO"),B17+$G$1-(0.104167),B17+$G$1),"")</f>
        <v>0.66875</v>
      </c>
      <c r="G17" s="24" t="str">
        <f aca="false">IF(F17="","",IF(E17="",F17-B17,IF((F17-C17&lt;=0),"",(F17-C17)+D17)))</f>
        <v/>
      </c>
      <c r="H17" s="32" t="str">
        <f aca="false">IF(F17="","",IF((F17-C17&gt;=0),"",(C17-F17)-D17))</f>
        <v/>
      </c>
      <c r="I17" s="26" t="s">
        <v>33</v>
      </c>
      <c r="J17" s="27"/>
      <c r="K17" s="27"/>
    </row>
    <row r="18" customFormat="false" ht="13.8" hidden="false" customHeight="false" outlineLevel="0" collapsed="false">
      <c r="A18" s="30" t="n">
        <v>43784</v>
      </c>
      <c r="B18" s="21" t="s">
        <v>19</v>
      </c>
      <c r="C18" s="21"/>
      <c r="D18" s="21"/>
      <c r="E18" s="22" t="str">
        <f aca="false">IF(AND(B18&gt;1,B18&gt;1),"",IF(OR(B18&gt;1,C18&gt;1),"",IF(C18&gt;B18,C18-B18,"")))</f>
        <v/>
      </c>
      <c r="F18" s="23" t="str">
        <f aca="false">IF(AND(B18&lt;1000,B18&lt;&gt;""),IF(OR(I18="PROVA",I18="ATESTADO"),B18+$G$1-(0.104167),B18+$G$1),"")</f>
        <v/>
      </c>
      <c r="G18" s="24" t="str">
        <f aca="false">IF(F18="","",IF(E18="",F18-B18,IF((F18-C18&lt;=0),"",(F18-C18)+D18)))</f>
        <v/>
      </c>
      <c r="H18" s="32" t="str">
        <f aca="false">IF(F18="","",IF((F18-C18&gt;=0),"",(C18-F18)-D18))</f>
        <v/>
      </c>
      <c r="I18" s="26"/>
      <c r="J18" s="27"/>
      <c r="K18" s="27"/>
    </row>
    <row r="19" customFormat="false" ht="13.8" hidden="false" customHeight="false" outlineLevel="0" collapsed="false">
      <c r="A19" s="30" t="n">
        <v>43785</v>
      </c>
      <c r="B19" s="21" t="s">
        <v>14</v>
      </c>
      <c r="C19" s="21"/>
      <c r="D19" s="21"/>
      <c r="E19" s="22" t="str">
        <f aca="false">IF(AND(B19&gt;1,B19&gt;1),"",IF(OR(B19&gt;1,C19&gt;1),"",IF(C19&gt;B19,C19-B19,"")))</f>
        <v/>
      </c>
      <c r="F19" s="23" t="str">
        <f aca="false">IF(AND(B19&lt;1000,B19&lt;&gt;""),IF(OR(I19="PROVA",I19="ATESTADO"),B19+$G$1-(0.104167),B19+$G$1),"")</f>
        <v/>
      </c>
      <c r="G19" s="24" t="str">
        <f aca="false">IF(F19="","",IF(E19="",F19-B19,IF((F19-C19&lt;=0),"",(F19-C19)+D19)))</f>
        <v/>
      </c>
      <c r="H19" s="32" t="str">
        <f aca="false">IF(F19="","",IF((F19-C19&gt;=0),"",(C19-F19)-D19))</f>
        <v/>
      </c>
      <c r="I19" s="26"/>
      <c r="J19" s="27"/>
      <c r="K19" s="27"/>
    </row>
    <row r="20" customFormat="false" ht="13.8" hidden="false" customHeight="false" outlineLevel="0" collapsed="false">
      <c r="A20" s="30" t="n">
        <v>43786</v>
      </c>
      <c r="B20" s="21" t="s">
        <v>15</v>
      </c>
      <c r="C20" s="21"/>
      <c r="D20" s="21"/>
      <c r="E20" s="22" t="str">
        <f aca="false">IF(AND(B20&gt;1,B20&gt;1),"",IF(OR(B20&gt;1,C20&gt;1),"",IF(C20&gt;B20,C20-B20,"")))</f>
        <v/>
      </c>
      <c r="F20" s="23" t="str">
        <f aca="false">IF(AND(B20&lt;1000,B20&lt;&gt;""),IF(OR(I20="PROVA",I20="ATESTADO"),B20+$G$1-(0.104167),B20+$G$1),"")</f>
        <v/>
      </c>
      <c r="G20" s="24" t="str">
        <f aca="false">IF(F20="","",IF(E20="",F20-B20,IF((F20-C20&lt;=0),"",(F20-C20)+D20)))</f>
        <v/>
      </c>
      <c r="H20" s="32" t="str">
        <f aca="false">IF(F20="","",IF((F20-C20&gt;=0),"",(C20-F20)-D20))</f>
        <v/>
      </c>
      <c r="I20" s="26"/>
      <c r="J20" s="27"/>
      <c r="K20" s="27"/>
    </row>
    <row r="21" customFormat="false" ht="13.8" hidden="false" customHeight="false" outlineLevel="0" collapsed="false">
      <c r="A21" s="30" t="n">
        <v>43787</v>
      </c>
      <c r="B21" s="21" t="n">
        <v>0.505555555555556</v>
      </c>
      <c r="C21" s="21" t="n">
        <v>0.770833333333333</v>
      </c>
      <c r="D21" s="21"/>
      <c r="E21" s="22" t="n">
        <f aca="false">IF(AND(B21&gt;1,B21&gt;1),"",IF(OR(B21&gt;1,C21&gt;1),"",IF(C21&gt;B21,C21-B21,"")))</f>
        <v>0.265277777777777</v>
      </c>
      <c r="F21" s="42" t="n">
        <f aca="false">IF(AND(B21&lt;1000,B21&lt;&gt;""),IF(OR(I21="PROVA",I21="ATESTADO"),B21+$G$1-(0.104167),B21+$G$1),"")</f>
        <v>0.713888888888889</v>
      </c>
      <c r="G21" s="24" t="str">
        <f aca="false">IF(F21="","",IF(E21="",F21-B21,IF((F21-C21&lt;=0),"",(F21-C21)+D21)))</f>
        <v/>
      </c>
      <c r="H21" s="32" t="n">
        <f aca="false">IF(F21="","",IF((F21-C21&gt;=0),"",(C21-F21)-D21))</f>
        <v>0.0569444444444439</v>
      </c>
      <c r="I21" s="26"/>
      <c r="J21" s="27" t="s">
        <v>30</v>
      </c>
      <c r="K21" s="27"/>
    </row>
    <row r="22" customFormat="false" ht="13.8" hidden="false" customHeight="false" outlineLevel="0" collapsed="false">
      <c r="A22" s="30" t="n">
        <v>43788</v>
      </c>
      <c r="B22" s="21" t="n">
        <v>0.461805555555556</v>
      </c>
      <c r="C22" s="21" t="n">
        <v>0.565972222222222</v>
      </c>
      <c r="D22" s="21"/>
      <c r="E22" s="22" t="n">
        <f aca="false">IF(AND(B22&gt;1,B22&gt;1),"",IF(OR(B22&gt;1,C22&gt;1),"",IF(C22&gt;B22,C22-B22,"")))</f>
        <v>0.104166666666666</v>
      </c>
      <c r="F22" s="23" t="n">
        <f aca="false">IF(AND(B22&lt;1000,B22&lt;&gt;""),IF(OR(I22="PROVA",I22="ATESTADO"),B22+$G$1-(0.104167),B22+$G$1),"")</f>
        <v>0.565971888888889</v>
      </c>
      <c r="G22" s="24" t="str">
        <f aca="false">IF(F22="","",IF(E22="",F22-B22,IF((F22-C22&lt;=0),"",(F22-C22)+D22)))</f>
        <v/>
      </c>
      <c r="H22" s="32" t="n">
        <f aca="false">IF(F22="","",IF((F22-C22&gt;=0),"",(C22-F22)-D22))</f>
        <v>3.33333333046859E-007</v>
      </c>
      <c r="I22" s="26" t="s">
        <v>18</v>
      </c>
      <c r="J22" s="27" t="s">
        <v>30</v>
      </c>
      <c r="K22" s="27" t="s">
        <v>34</v>
      </c>
    </row>
    <row r="23" customFormat="false" ht="13.8" hidden="false" customHeight="false" outlineLevel="0" collapsed="false">
      <c r="A23" s="30" t="n">
        <v>43789</v>
      </c>
      <c r="B23" s="21" t="n">
        <v>0.465972222222222</v>
      </c>
      <c r="C23" s="21" t="n">
        <v>0.746527777777778</v>
      </c>
      <c r="D23" s="21"/>
      <c r="E23" s="22" t="n">
        <f aca="false">IF(AND(B23&gt;1,B23&gt;1),"",IF(OR(B23&gt;1,C23&gt;1),"",IF(C23&gt;B23,C23-B23,"")))</f>
        <v>0.280555555555556</v>
      </c>
      <c r="F23" s="43" t="n">
        <f aca="false">IF(AND(B23&lt;1000,B23&lt;&gt;""),IF(OR(I23="PROVA",I23="ATESTADO"),B23+$G$1-(0.104167),B23+$G$1),"")</f>
        <v>0.674305555555555</v>
      </c>
      <c r="G23" s="24" t="str">
        <f aca="false">IF(F23="","",IF(E23="",F23-B23,IF((F23-C23&lt;=0),"",(F23-C23)+D23)))</f>
        <v/>
      </c>
      <c r="H23" s="32" t="n">
        <f aca="false">IF(F23="","",IF((F23-C23&gt;=0),"",(C23-F23)-D23))</f>
        <v>0.072222222222223</v>
      </c>
      <c r="I23" s="26"/>
      <c r="J23" s="27" t="s">
        <v>30</v>
      </c>
      <c r="K23" s="27" t="n">
        <v>0.678472222222222</v>
      </c>
    </row>
    <row r="24" customFormat="false" ht="13.8" hidden="false" customHeight="false" outlineLevel="0" collapsed="false">
      <c r="A24" s="30" t="n">
        <v>43790</v>
      </c>
      <c r="B24" s="21" t="n">
        <v>0.430555555555556</v>
      </c>
      <c r="C24" s="21" t="n">
        <v>0.638888888888889</v>
      </c>
      <c r="D24" s="21"/>
      <c r="E24" s="22" t="n">
        <f aca="false">IF(AND(B24&gt;1,B24&gt;1),"",IF(OR(B24&gt;1,C24&gt;1),"",IF(C24&gt;B24,C24-B24,"")))</f>
        <v>0.208333333333333</v>
      </c>
      <c r="F24" s="23" t="n">
        <f aca="false">IF(AND(B24&lt;1000,B24&lt;&gt;""),IF(OR(I24="PROVA",I24="ATESTADO"),B24+$G$1-(0.104167),B24+$G$1),"")</f>
        <v>0.638888888888889</v>
      </c>
      <c r="G24" s="24" t="str">
        <f aca="false">IF(F24="","",IF(E24="",F24-B24,IF((F24-C24&lt;=0),"",(F24-C24)+D24)))</f>
        <v/>
      </c>
      <c r="H24" s="32" t="str">
        <f aca="false">IF(F24="","",IF((F24-C24&gt;=0),"",(C24-F24)-D24))</f>
        <v/>
      </c>
      <c r="I24" s="26"/>
      <c r="J24" s="27"/>
      <c r="K24" s="27"/>
    </row>
    <row r="25" customFormat="false" ht="13.8" hidden="false" customHeight="false" outlineLevel="0" collapsed="false">
      <c r="A25" s="30" t="n">
        <v>43791</v>
      </c>
      <c r="B25" s="21" t="n">
        <v>0.445138888888889</v>
      </c>
      <c r="C25" s="21" t="n">
        <v>0.64375</v>
      </c>
      <c r="D25" s="21"/>
      <c r="E25" s="22" t="n">
        <f aca="false">IF(AND(B25&gt;1,B25&gt;1),"",IF(OR(B25&gt;1,C25&gt;1),"",IF(C25&gt;B25,C25-B25,"")))</f>
        <v>0.198611111111111</v>
      </c>
      <c r="F25" s="42" t="n">
        <f aca="false">IF(AND(B25&lt;1000,B25&lt;&gt;""),IF(OR(I25="PROVA",I25="ATESTADO"),B25+$G$1-(0.104167),B25+$G$1),"")</f>
        <v>0.653472222222222</v>
      </c>
      <c r="G25" s="24" t="n">
        <f aca="false">IF(F25="","",IF(E25="",F25-B25,IF((F25-C25&lt;=0),"",(F25-C25)+D25)))</f>
        <v>0.00972222222222197</v>
      </c>
      <c r="H25" s="32" t="str">
        <f aca="false">IF(F25="","",IF((F25-C25&gt;=0),"",(C25-F25)-D25))</f>
        <v/>
      </c>
      <c r="I25" s="26"/>
      <c r="J25" s="27"/>
      <c r="K25" s="27"/>
    </row>
    <row r="26" customFormat="false" ht="13.8" hidden="false" customHeight="false" outlineLevel="0" collapsed="false">
      <c r="A26" s="30" t="n">
        <v>43792</v>
      </c>
      <c r="B26" s="21" t="s">
        <v>14</v>
      </c>
      <c r="C26" s="21"/>
      <c r="D26" s="21"/>
      <c r="E26" s="22" t="str">
        <f aca="false">IF(AND(B26&gt;1,B26&gt;1),"",IF(OR(B26&gt;1,C26&gt;1),"",IF(C26&gt;B26,C26-B26,"")))</f>
        <v/>
      </c>
      <c r="F26" s="23" t="str">
        <f aca="false">IF(AND(B26&lt;1000,B26&lt;&gt;""),IF(OR(I26="PROVA",I26="ATESTADO"),B26+$G$1-(0.104167),B26+$G$1),"")</f>
        <v/>
      </c>
      <c r="G26" s="24" t="str">
        <f aca="false">IF(F26="","",IF(E26="",F26-B26,IF((F26-C26&lt;=0),"",(F26-C26)+D26)))</f>
        <v/>
      </c>
      <c r="H26" s="32" t="str">
        <f aca="false">IF(F26="","",IF((F26-C26&gt;=0),"",(C26-F26)-D26))</f>
        <v/>
      </c>
      <c r="I26" s="26" t="s">
        <v>35</v>
      </c>
      <c r="J26" s="27" t="s">
        <v>36</v>
      </c>
      <c r="K26" s="27"/>
    </row>
    <row r="27" customFormat="false" ht="13.8" hidden="false" customHeight="false" outlineLevel="0" collapsed="false">
      <c r="A27" s="30" t="n">
        <v>43793</v>
      </c>
      <c r="B27" s="21" t="s">
        <v>15</v>
      </c>
      <c r="C27" s="21"/>
      <c r="D27" s="21"/>
      <c r="E27" s="22" t="str">
        <f aca="false">IF(AND(B27&gt;1,B27&gt;1),"",IF(OR(B27&gt;1,C27&gt;1),"",IF(C27&gt;B27,C27-B27,"")))</f>
        <v/>
      </c>
      <c r="F27" s="23" t="str">
        <f aca="false">IF(AND(B27&lt;1000,B27&lt;&gt;""),IF(OR(I27="PROVA",I27="ATESTADO"),B27+$G$1-(0.104167),B27+$G$1),"")</f>
        <v/>
      </c>
      <c r="G27" s="24" t="str">
        <f aca="false">IF(F27="","",IF(E27="",F27-B27,IF((F27-C27&lt;=0),"",(F27-C27)+D27)))</f>
        <v/>
      </c>
      <c r="H27" s="32" t="str">
        <f aca="false">IF(F27="","",IF((F27-C27&gt;=0),"",(C27-F27)-D27))</f>
        <v/>
      </c>
      <c r="I27" s="26"/>
      <c r="J27" s="27"/>
      <c r="K27" s="27"/>
    </row>
    <row r="28" customFormat="false" ht="13.8" hidden="false" customHeight="false" outlineLevel="0" collapsed="false">
      <c r="A28" s="30" t="n">
        <v>43794</v>
      </c>
      <c r="B28" s="44" t="n">
        <v>0.506944444444444</v>
      </c>
      <c r="C28" s="21" t="n">
        <v>0.649305555555556</v>
      </c>
      <c r="D28" s="21"/>
      <c r="E28" s="22" t="n">
        <f aca="false">IF(AND(B28&gt;1,B28&gt;1),"",IF(OR(B28&gt;1,C28&gt;1),"",IF(C28&gt;B28,C28-B28,"")))</f>
        <v>0.142361111111112</v>
      </c>
      <c r="F28" s="23" t="n">
        <f aca="false">IF(AND(B28&lt;1000,B28&lt;&gt;""),IF(OR(I28="PROVA",I28="ATESTADO"),B28+$G$1-(0.104167),B28+$G$1),"")</f>
        <v>0.715277777777777</v>
      </c>
      <c r="G28" s="24" t="n">
        <f aca="false">IF(F28="","",IF(E28="",F28-B28,IF((F28-C28&lt;=0),"",(F28-C28)+D28)))</f>
        <v>0.0659722222222211</v>
      </c>
      <c r="H28" s="32" t="str">
        <f aca="false">IF(F28="","",IF((F28-C28&gt;=0),"",(C28-F28)-D28))</f>
        <v/>
      </c>
      <c r="I28" s="26" t="s">
        <v>37</v>
      </c>
      <c r="J28" s="27"/>
      <c r="K28" s="27"/>
    </row>
    <row r="29" customFormat="false" ht="13.8" hidden="false" customHeight="false" outlineLevel="0" collapsed="false">
      <c r="A29" s="30" t="n">
        <v>43795</v>
      </c>
      <c r="B29" s="21" t="n">
        <v>0.507638888888889</v>
      </c>
      <c r="C29" s="21" t="n">
        <v>0.719444444444444</v>
      </c>
      <c r="D29" s="21"/>
      <c r="E29" s="22" t="n">
        <f aca="false">IF(AND(B29&gt;1,B29&gt;1),"",IF(OR(B29&gt;1,C29&gt;1),"",IF(C29&gt;B29,C29-B29,"")))</f>
        <v>0.211805555555555</v>
      </c>
      <c r="F29" s="23" t="n">
        <f aca="false">IF(AND(B29&lt;1000,B29&lt;&gt;""),IF(OR(I29="PROVA",I29="ATESTADO"),B29+$G$1-(0.104167),B29+$G$1),"")</f>
        <v>0.715972222222222</v>
      </c>
      <c r="G29" s="24" t="str">
        <f aca="false">IF(F29="","",IF(E29="",F29-B29,IF((F29-C29&lt;=0),"",(F29-C29)+D29)))</f>
        <v/>
      </c>
      <c r="H29" s="32" t="n">
        <f aca="false">IF(F29="","",IF((F29-C29&gt;=0),"",(C29-F29)-D29))</f>
        <v>0.00347222222222199</v>
      </c>
      <c r="I29" s="26"/>
      <c r="J29" s="27"/>
      <c r="K29" s="27"/>
    </row>
    <row r="30" customFormat="false" ht="13.8" hidden="false" customHeight="false" outlineLevel="0" collapsed="false">
      <c r="A30" s="30" t="n">
        <v>43796</v>
      </c>
      <c r="B30" s="21" t="n">
        <v>0.463888888888889</v>
      </c>
      <c r="C30" s="21" t="n">
        <v>0.668055555555555</v>
      </c>
      <c r="D30" s="21"/>
      <c r="E30" s="22" t="n">
        <f aca="false">IF(AND(B30&gt;1,B30&gt;1),"",IF(OR(B30&gt;1,C30&gt;1),"",IF(C30&gt;B30,C30-B30,"")))</f>
        <v>0.204166666666666</v>
      </c>
      <c r="F30" s="23" t="n">
        <f aca="false">IF(AND(B30&lt;1000,B30&lt;&gt;""),IF(OR(I30="PROVA",I30="ATESTADO"),B30+$G$1-(0.104167),B30+$G$1),"")</f>
        <v>0.672222222222222</v>
      </c>
      <c r="G30" s="24" t="n">
        <f aca="false">IF(F30="","",IF(E30="",F30-B30,IF((F30-C30&lt;=0),"",(F30-C30)+D30)))</f>
        <v>0.00416666666666699</v>
      </c>
      <c r="H30" s="32" t="str">
        <f aca="false">IF(F30="","",IF((F30-C30&gt;=0),"",(C30-F30)-D30))</f>
        <v/>
      </c>
      <c r="I30" s="26"/>
      <c r="J30" s="27"/>
      <c r="K30" s="27"/>
    </row>
    <row r="31" customFormat="false" ht="13.8" hidden="false" customHeight="false" outlineLevel="0" collapsed="false">
      <c r="A31" s="30" t="n">
        <v>43797</v>
      </c>
      <c r="B31" s="21" t="n">
        <v>0.450694444444444</v>
      </c>
      <c r="C31" s="21" t="n">
        <v>0.661805555555556</v>
      </c>
      <c r="D31" s="21"/>
      <c r="E31" s="22" t="n">
        <f aca="false">IF(AND(B31&gt;1,B31&gt;1),"",IF(OR(B31&gt;1,C31&gt;1),"",IF(C31&gt;B31,C31-B31,"")))</f>
        <v>0.211111111111112</v>
      </c>
      <c r="F31" s="23" t="n">
        <f aca="false">IF(AND(B31&lt;1000,B31&lt;&gt;""),IF(OR(I31="PROVA",I31="ATESTADO"),B31+$G$1-(0.104167),B31+$G$1),"")</f>
        <v>0.659027777777777</v>
      </c>
      <c r="G31" s="24" t="str">
        <f aca="false">IF(F31="","",IF(E31="",F31-B31,IF((F31-C31&lt;=0),"",(F31-C31)+D31)))</f>
        <v/>
      </c>
      <c r="H31" s="32" t="n">
        <f aca="false">IF(F31="","",IF((F31-C31&gt;=0),"",(C31-F31)-D31))</f>
        <v>0.0027777777777791</v>
      </c>
      <c r="I31" s="26"/>
      <c r="J31" s="27"/>
      <c r="K31" s="27"/>
    </row>
    <row r="32" customFormat="false" ht="13.8" hidden="false" customHeight="false" outlineLevel="0" collapsed="false">
      <c r="A32" s="30" t="n">
        <v>43798</v>
      </c>
      <c r="B32" s="45" t="n">
        <v>0.586111111111111</v>
      </c>
      <c r="C32" s="21" t="n">
        <v>0.658333333333333</v>
      </c>
      <c r="D32" s="21"/>
      <c r="E32" s="22" t="n">
        <f aca="false">IF(AND(B32&gt;1,B32&gt;1),"",IF(OR(B32&gt;1,C32&gt;1),"",IF(C32&gt;B32,C32-B32,"")))</f>
        <v>0.0722222222222221</v>
      </c>
      <c r="F32" s="23" t="n">
        <f aca="false">IF(AND(B32&lt;1000,B32&lt;&gt;""),IF(OR(I32="PROVA",I32="ATESTADO"),B32+$G$1-(0.104167),B32+$G$1),"")</f>
        <v>0.690277444444444</v>
      </c>
      <c r="G32" s="24" t="n">
        <f aca="false">IF(F32="","",IF(E32="",F32-B32,IF((F32-C32&lt;=0),"",(F32-C32)+D32)))</f>
        <v>0.0319441111111109</v>
      </c>
      <c r="H32" s="32" t="str">
        <f aca="false">IF(F32="","",IF((F32-C32&gt;=0),"",(C32-F32)-D32))</f>
        <v/>
      </c>
      <c r="I32" s="26" t="s">
        <v>18</v>
      </c>
      <c r="J32" s="27"/>
      <c r="K32" s="27"/>
    </row>
    <row r="33" customFormat="false" ht="13.8" hidden="false" customHeight="false" outlineLevel="0" collapsed="false">
      <c r="A33" s="30" t="n">
        <v>43799</v>
      </c>
      <c r="B33" s="21" t="s">
        <v>14</v>
      </c>
      <c r="C33" s="21"/>
      <c r="D33" s="21"/>
      <c r="E33" s="22" t="str">
        <f aca="false">IF(AND(B33&gt;1,B33&gt;1),"",IF(OR(B33&gt;1,C33&gt;1),"",IF(C33&gt;B33,C33-B33,"")))</f>
        <v/>
      </c>
      <c r="F33" s="23" t="str">
        <f aca="false">IF(AND(B33&lt;1000,B33&lt;&gt;""),IF(OR(I33="PROVA",I33="ATESTADO"),B33+$G$1-(0.104167),B33+$G$1),"")</f>
        <v/>
      </c>
      <c r="G33" s="24" t="str">
        <f aca="false">IF(F33="","",IF(E33="",F33-B33,IF((F33-C33&lt;=0),"",(F33-C33)+D33)))</f>
        <v/>
      </c>
      <c r="H33" s="32" t="str">
        <f aca="false">IF(F33="","",IF((F33-C33&gt;=0),"",(C33-F33)-D33))</f>
        <v/>
      </c>
      <c r="I33" s="26"/>
      <c r="J33" s="27"/>
      <c r="K33" s="27"/>
    </row>
    <row r="34" customFormat="false" ht="13.8" hidden="false" customHeight="false" outlineLevel="0" collapsed="false">
      <c r="A34" s="30"/>
      <c r="B34" s="21"/>
      <c r="C34" s="21"/>
      <c r="D34" s="21"/>
      <c r="E34" s="22" t="str">
        <f aca="false">IF(AND(B34&gt;1,B34&gt;1),"",IF(OR(B34&gt;1,C34&gt;1),"",IF(C34&gt;B34,C34-B34,"")))</f>
        <v/>
      </c>
      <c r="F34" s="23" t="str">
        <f aca="false">IF(AND(B34&lt;1000,B34&lt;&gt;""),IF(OR(I34="PROVA",I34="ATESTADO"),B34+$G$1-(0.104167),B34+$G$1),"")</f>
        <v/>
      </c>
      <c r="G34" s="24" t="str">
        <f aca="false">IF(F34="","",IF(E34="",F34-B34,IF((F34-C34&lt;=0),"",(F34-C34)+D34)))</f>
        <v/>
      </c>
      <c r="H34" s="33" t="str">
        <f aca="false">IF(F34="","",IF((F34-C34&gt;=0),"",(C34-F34)-D34))</f>
        <v/>
      </c>
      <c r="I34" s="28"/>
      <c r="J34" s="27"/>
      <c r="K34" s="27"/>
    </row>
  </sheetData>
  <mergeCells count="3">
    <mergeCell ref="A1:C1"/>
    <mergeCell ref="G1:H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9" activePane="bottomLeft" state="frozen"/>
      <selection pane="topLeft" activeCell="A1" activeCellId="0" sqref="A1"/>
      <selection pane="bottom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7.26"/>
    <col collapsed="false" customWidth="true" hidden="false" outlineLevel="0" max="5" min="5" style="0" width="13.93"/>
    <col collapsed="false" customWidth="true" hidden="false" outlineLevel="0" max="6" min="6" style="0" width="10.18"/>
    <col collapsed="false" customWidth="true" hidden="false" outlineLevel="0" max="7" min="7" style="0" width="9.59"/>
    <col collapsed="false" customWidth="true" hidden="false" outlineLevel="0" max="8" min="8" style="0" width="7.82"/>
    <col collapsed="false" customWidth="true" hidden="false" outlineLevel="0" max="9" min="9" style="0" width="10.84"/>
    <col collapsed="false" customWidth="true" hidden="false" outlineLevel="0" max="10" min="10" style="0" width="9.44"/>
    <col collapsed="false" customWidth="true" hidden="false" outlineLevel="0" max="11" min="11" style="0" width="39.32"/>
    <col collapsed="false" customWidth="true" hidden="false" outlineLevel="0" max="12" min="12" style="0" width="6.16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 t="str">
        <f aca="false">IF((J2&lt;I2),"Devendo:","Compensou!!!")</f>
        <v>Compensou!!!</v>
      </c>
      <c r="F1" s="3" t="n">
        <f aca="false">IF(E1="Compensou!!!",(J2-I2),IF((E1="Devendo:"),(I2-J2),"Deu erro"))</f>
        <v>0.0423611111111171</v>
      </c>
      <c r="G1" s="4" t="n">
        <v>0.208333333333333</v>
      </c>
      <c r="H1" s="4"/>
      <c r="I1" s="29"/>
      <c r="J1" s="6"/>
      <c r="K1" s="0" t="n">
        <v>0.283</v>
      </c>
      <c r="L1" s="7" t="s">
        <v>1</v>
      </c>
      <c r="N1" s="4"/>
      <c r="O1" s="4"/>
      <c r="P1" s="4"/>
      <c r="Q1" s="4"/>
      <c r="R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10" t="s">
        <v>21</v>
      </c>
      <c r="E2" s="9" t="s">
        <v>5</v>
      </c>
      <c r="F2" s="9" t="s">
        <v>6</v>
      </c>
      <c r="G2" s="9" t="s">
        <v>7</v>
      </c>
      <c r="H2" s="9" t="s">
        <v>8</v>
      </c>
      <c r="I2" s="11" t="n">
        <f aca="false">SUM(I1,G3)</f>
        <v>0.00347222222222099</v>
      </c>
      <c r="J2" s="12" t="n">
        <f aca="false">SUM(J1,H3)</f>
        <v>0.0458333333333381</v>
      </c>
      <c r="K2" s="0" t="n">
        <v>0.104167</v>
      </c>
      <c r="L2" s="7" t="s">
        <v>9</v>
      </c>
      <c r="N2" s="9"/>
      <c r="O2" s="8"/>
      <c r="P2" s="8"/>
      <c r="R2" s="9"/>
    </row>
    <row r="3" customFormat="false" ht="13.8" hidden="false" customHeight="false" outlineLevel="0" collapsed="false">
      <c r="A3" s="13" t="n">
        <f aca="false">IF(OR((B3=""),(C3="")),"",C3-B3)</f>
        <v>0.210686728395062</v>
      </c>
      <c r="B3" s="14" t="n">
        <f aca="false">IF(SUM(B4:B34)&lt;=0,"",AVERAGE(B4:B34))</f>
        <v>0.469174382716049</v>
      </c>
      <c r="C3" s="13" t="n">
        <f aca="false">IF(SUM(C4:C34)&lt;=0,"",AVERAGE(C4:C34))</f>
        <v>0.679861111111111</v>
      </c>
      <c r="D3" s="13"/>
      <c r="E3" s="13" t="n">
        <f aca="false">IF(SUM(E4:E34)&lt;=0,"",AVERAGE(E4:E34))</f>
        <v>0.210686728395062</v>
      </c>
      <c r="F3" s="13"/>
      <c r="G3" s="15" t="n">
        <f aca="false">SUM(G4:G33)</f>
        <v>0.00347222222222099</v>
      </c>
      <c r="H3" s="16" t="n">
        <f aca="false">SUM(H4:H33)</f>
        <v>0.0458333333333381</v>
      </c>
      <c r="I3" s="17" t="s">
        <v>10</v>
      </c>
      <c r="J3" s="9"/>
      <c r="L3" s="7" t="s">
        <v>11</v>
      </c>
      <c r="N3" s="18"/>
      <c r="O3" s="19"/>
      <c r="P3" s="19"/>
      <c r="Q3" s="19"/>
      <c r="R3" s="8"/>
    </row>
    <row r="4" customFormat="false" ht="13.8" hidden="false" customHeight="false" outlineLevel="0" collapsed="false">
      <c r="A4" s="30" t="n">
        <v>43800</v>
      </c>
      <c r="B4" s="21" t="s">
        <v>15</v>
      </c>
      <c r="C4" s="21"/>
      <c r="D4" s="21"/>
      <c r="E4" s="22" t="str">
        <f aca="false">IF(AND(B4&gt;1,B4&gt;1),"",IF(OR(B4&gt;1,C4&gt;1),"",IF(C4&gt;B4,C4-B4,"")))</f>
        <v/>
      </c>
      <c r="F4" s="23" t="str">
        <f aca="false">IF(AND(B4&lt;1000,B4&lt;&gt;""),IF(OR(I4="PROVA",I4="ATESTADO"),B4+$G$1-(0.104167),B4+$G$1),"")</f>
        <v/>
      </c>
      <c r="G4" s="24" t="str">
        <f aca="false">IF(F4="","",IF(E4="",((F4-B4)+D4),IF((F4-C4&lt;=0),"",(F4-C4)+D4)))</f>
        <v/>
      </c>
      <c r="H4" s="25" t="str">
        <f aca="false">IF(F4="","",IF(((F4-C4)+D4&gt;=0),"",(C4-F4)))</f>
        <v/>
      </c>
      <c r="I4" s="26"/>
      <c r="J4" s="27"/>
      <c r="K4" s="46"/>
      <c r="L4" s="7" t="s">
        <v>12</v>
      </c>
      <c r="N4" s="18"/>
      <c r="O4" s="19"/>
      <c r="P4" s="19"/>
      <c r="Q4" s="19"/>
      <c r="R4" s="8"/>
    </row>
    <row r="5" customFormat="false" ht="13.8" hidden="false" customHeight="false" outlineLevel="0" collapsed="false">
      <c r="A5" s="30" t="n">
        <v>43801</v>
      </c>
      <c r="B5" s="21" t="n">
        <v>0.451388888888889</v>
      </c>
      <c r="C5" s="21" t="n">
        <v>0.664583333333333</v>
      </c>
      <c r="D5" s="21"/>
      <c r="E5" s="22" t="n">
        <f aca="false">IF(AND(B5&gt;1,B5&gt;1),"",IF(OR(B5&gt;1,C5&gt;1),"",IF(C5&gt;B5,C5-B5,"")))</f>
        <v>0.213194444444444</v>
      </c>
      <c r="F5" s="23" t="n">
        <f aca="false">IF(AND(B5&lt;1000,B5&lt;&gt;""),IF(OR(I5="PROVA",I5="ATESTADO"),B5+$G$1-(0.104167),B5+$G$1),"")</f>
        <v>0.659722222222222</v>
      </c>
      <c r="G5" s="24" t="str">
        <f aca="false">IF(F5="","",IF(E5="",F5-B5,IF((F5-C5&lt;=0),"",(F5-C5)+D5)))</f>
        <v/>
      </c>
      <c r="H5" s="32" t="n">
        <f aca="false">IF(F5="","",IF((F5-C5&gt;=0),"",(C5-F5)-D5))</f>
        <v>0.00486111111111098</v>
      </c>
      <c r="I5" s="26"/>
      <c r="J5" s="27" t="n">
        <v>0.702777777777778</v>
      </c>
      <c r="K5" s="46" t="s">
        <v>30</v>
      </c>
      <c r="L5" s="7" t="s">
        <v>13</v>
      </c>
      <c r="N5" s="18"/>
      <c r="O5" s="19"/>
      <c r="P5" s="19"/>
      <c r="Q5" s="19"/>
      <c r="R5" s="8"/>
    </row>
    <row r="6" customFormat="false" ht="13.8" hidden="false" customHeight="false" outlineLevel="0" collapsed="false">
      <c r="A6" s="30" t="n">
        <v>43802</v>
      </c>
      <c r="B6" s="21" t="n">
        <v>0.525694444444444</v>
      </c>
      <c r="C6" s="21" t="n">
        <v>0.739583333333333</v>
      </c>
      <c r="D6" s="21"/>
      <c r="E6" s="22" t="n">
        <f aca="false">IF(AND(B6&gt;1,B6&gt;1),"",IF(OR(B6&gt;1,C6&gt;1),"",IF(C6&gt;B6,C6-B6,"")))</f>
        <v>0.213888888888889</v>
      </c>
      <c r="F6" s="23" t="n">
        <f aca="false">IF(AND(B6&lt;1000,B6&lt;&gt;""),IF(OR(I6="PROVA",I6="ATESTADO"),B6+$G$1-(0.104167),B6+$G$1),"")</f>
        <v>0.734027777777777</v>
      </c>
      <c r="G6" s="24" t="str">
        <f aca="false">IF(F6="","",IF(E6="",F6-B6,IF((F6-C6&lt;=0),"",(F6-C6)+D6)))</f>
        <v/>
      </c>
      <c r="H6" s="32" t="n">
        <f aca="false">IF(F6="","",IF((F6-C6&gt;=0),"",(C6-F6)-D6))</f>
        <v>0.00555555555555598</v>
      </c>
      <c r="I6" s="26"/>
      <c r="J6" s="27" t="n">
        <v>0.629861111111111</v>
      </c>
      <c r="K6" s="27" t="s">
        <v>30</v>
      </c>
      <c r="L6" s="7" t="s">
        <v>12</v>
      </c>
      <c r="Q6" s="19"/>
      <c r="R6" s="8"/>
    </row>
    <row r="7" customFormat="false" ht="13.8" hidden="false" customHeight="false" outlineLevel="0" collapsed="false">
      <c r="A7" s="30" t="n">
        <v>43803</v>
      </c>
      <c r="B7" s="21" t="n">
        <v>0.478472222222222</v>
      </c>
      <c r="C7" s="21" t="n">
        <v>0.684722222222222</v>
      </c>
      <c r="D7" s="21"/>
      <c r="E7" s="22" t="n">
        <f aca="false">IF(AND(B7&gt;1,B7&gt;1),"",IF(OR(B7&gt;1,C7&gt;1),"",IF(C7&gt;B7,C7-B7,"")))</f>
        <v>0.20625</v>
      </c>
      <c r="F7" s="23" t="n">
        <f aca="false">IF(AND(B7&lt;1000,B7&lt;&gt;""),IF(OR(I7="PROVA",I7="ATESTADO"),B7+$G$1-(0.104167),B7+$G$1),"")</f>
        <v>0.686805555555555</v>
      </c>
      <c r="G7" s="24" t="n">
        <f aca="false">IF(F7="","",IF(E7="",F7-B7,IF((F7-C7&lt;=0),"",(F7-C7)+D7)))</f>
        <v>0.00208333333333299</v>
      </c>
      <c r="H7" s="32" t="str">
        <f aca="false">IF(F7="","",IF((F7-C7&gt;=0),"",(C7-F7)-D7))</f>
        <v/>
      </c>
      <c r="I7" s="26"/>
      <c r="J7" s="27"/>
      <c r="K7" s="27" t="s">
        <v>38</v>
      </c>
      <c r="Q7" s="19"/>
      <c r="R7" s="8"/>
    </row>
    <row r="8" customFormat="false" ht="13.8" hidden="false" customHeight="false" outlineLevel="0" collapsed="false">
      <c r="A8" s="30" t="n">
        <v>43804</v>
      </c>
      <c r="B8" s="21" t="n">
        <v>0.479166666666667</v>
      </c>
      <c r="C8" s="21" t="n">
        <v>0.686805555555556</v>
      </c>
      <c r="D8" s="21"/>
      <c r="E8" s="22" t="n">
        <f aca="false">IF(AND(B8&gt;1,B8&gt;1),"",IF(OR(B8&gt;1,C8&gt;1),"",IF(C8&gt;B8,C8-B8,"")))</f>
        <v>0.207638888888889</v>
      </c>
      <c r="F8" s="23" t="n">
        <f aca="false">IF(AND(B8&lt;1000,B8&lt;&gt;""),IF(OR(I8="PROVA",I8="ATESTADO"),B8+$G$1-(0.104167),B8+$G$1),"")</f>
        <v>0.6875</v>
      </c>
      <c r="G8" s="24" t="n">
        <f aca="false">IF(F8="","",IF(E8="",F8-B8,IF((F8-C8&lt;=0),"",(F8-C8)+D8)))</f>
        <v>0.000694444444443998</v>
      </c>
      <c r="H8" s="32" t="str">
        <f aca="false">IF(F8="","",IF((F8-C8&gt;=0),"",(C8-F8)-D8))</f>
        <v/>
      </c>
      <c r="I8" s="26"/>
      <c r="J8" s="27" t="n">
        <v>0.510416666666667</v>
      </c>
      <c r="K8" s="27"/>
      <c r="L8" s="0" t="str">
        <f aca="false">IF(CONCATENATE(L1,L2,L3,L4,L5,L6)="Girafa"," Certo","Errado")</f>
        <v>Certo</v>
      </c>
      <c r="Q8" s="19"/>
      <c r="R8" s="8"/>
    </row>
    <row r="9" customFormat="false" ht="13.8" hidden="false" customHeight="false" outlineLevel="0" collapsed="false">
      <c r="A9" s="30" t="n">
        <v>43805</v>
      </c>
      <c r="B9" s="21" t="n">
        <v>0.577777777777778</v>
      </c>
      <c r="C9" s="21" t="n">
        <v>0.788888888888889</v>
      </c>
      <c r="D9" s="21"/>
      <c r="E9" s="22" t="n">
        <f aca="false">IF(AND(B9&gt;1,B9&gt;1),"",IF(OR(B9&gt;1,C9&gt;1),"",IF(C9&gt;B9,C9-B9,"")))</f>
        <v>0.211111111111111</v>
      </c>
      <c r="F9" s="23" t="n">
        <f aca="false">IF(AND(B9&lt;1000,B9&lt;&gt;""),IF(OR(I9="PROVA",I9="ATESTADO"),B9+$G$1-(0.104167),B9+$G$1),"")</f>
        <v>0.786111111111111</v>
      </c>
      <c r="G9" s="24" t="str">
        <f aca="false">IF(F9="","",IF(E9="",F9-B9,IF((F9-C9&lt;=0),"",(F9-C9)+D9)))</f>
        <v/>
      </c>
      <c r="H9" s="32" t="n">
        <f aca="false">IF(F9="","",IF((F9-C9&gt;=0),"",(C9-F9)-D9))</f>
        <v>0.00277777777777799</v>
      </c>
      <c r="I9" s="26"/>
      <c r="J9" s="27" t="n">
        <v>0.597222222222222</v>
      </c>
      <c r="K9" s="27" t="s">
        <v>38</v>
      </c>
      <c r="Q9" s="19"/>
      <c r="R9" s="8"/>
    </row>
    <row r="10" customFormat="false" ht="13.8" hidden="false" customHeight="false" outlineLevel="0" collapsed="false">
      <c r="A10" s="30" t="n">
        <v>43806</v>
      </c>
      <c r="B10" s="21" t="s">
        <v>14</v>
      </c>
      <c r="C10" s="21"/>
      <c r="D10" s="21"/>
      <c r="E10" s="22" t="str">
        <f aca="false">IF(AND(B10&gt;1,B10&gt;1),"",IF(OR(B10&gt;1,C10&gt;1),"",IF(C10&gt;B10,C10-B10,"")))</f>
        <v/>
      </c>
      <c r="F10" s="23" t="str">
        <f aca="false">IF(AND(B10&lt;1000,B10&lt;&gt;""),IF(OR(I10="PROVA",I10="ATESTADO"),B10+$G$1-(0.104167),B10+$G$1),"")</f>
        <v/>
      </c>
      <c r="G10" s="24" t="str">
        <f aca="false">IF(F10="","",IF(E10="",F10-B10,IF((F10-C10&lt;=0),"",(F10-C10)+D10)))</f>
        <v/>
      </c>
      <c r="H10" s="32" t="str">
        <f aca="false">IF(F10="","",IF((F10-C10&gt;=0),"",(C10-F10)-D10))</f>
        <v/>
      </c>
      <c r="I10" s="26"/>
      <c r="J10" s="27"/>
      <c r="K10" s="27"/>
      <c r="Q10" s="19"/>
      <c r="R10" s="8"/>
    </row>
    <row r="11" customFormat="false" ht="13.8" hidden="false" customHeight="false" outlineLevel="0" collapsed="false">
      <c r="A11" s="30" t="n">
        <v>43807</v>
      </c>
      <c r="B11" s="21" t="s">
        <v>15</v>
      </c>
      <c r="C11" s="21"/>
      <c r="D11" s="21"/>
      <c r="E11" s="22" t="str">
        <f aca="false">IF(AND(B11&gt;1,B11&gt;1),"",IF(OR(B11&gt;1,C11&gt;1),"",IF(C11&gt;B11,C11-B11,"")))</f>
        <v/>
      </c>
      <c r="F11" s="23" t="str">
        <f aca="false">IF(AND(B11&lt;1000,B11&lt;&gt;""),IF(OR(I11="PROVA",I11="ATESTADO"),B11+$G$1-(0.104167),B11+$G$1),"")</f>
        <v/>
      </c>
      <c r="G11" s="24" t="str">
        <f aca="false">IF(F11="","",IF(E11="",F11-B11,IF((F11-C11&lt;=0),"",(F11-C11)+D11)))</f>
        <v/>
      </c>
      <c r="H11" s="32" t="str">
        <f aca="false">IF(F11="","",IF((F11-C11&gt;=0),"",(C11-F11)-D11))</f>
        <v/>
      </c>
      <c r="I11" s="26"/>
      <c r="J11" s="27"/>
      <c r="K11" s="27"/>
      <c r="Q11" s="19"/>
      <c r="R11" s="8"/>
    </row>
    <row r="12" customFormat="false" ht="13.8" hidden="false" customHeight="false" outlineLevel="0" collapsed="false">
      <c r="A12" s="30" t="n">
        <v>43808</v>
      </c>
      <c r="B12" s="21" t="n">
        <v>0.465972222222222</v>
      </c>
      <c r="C12" s="21" t="n">
        <v>0.674305555555556</v>
      </c>
      <c r="D12" s="21"/>
      <c r="E12" s="22" t="n">
        <f aca="false">IF(AND(B12&gt;1,B12&gt;1),"",IF(OR(B12&gt;1,C12&gt;1),"",IF(C12&gt;B12,C12-B12,"")))</f>
        <v>0.208333333333334</v>
      </c>
      <c r="F12" s="23" t="n">
        <f aca="false">IF(AND(B12&lt;1000,B12&lt;&gt;""),IF(OR(I12="PROVA",I12="ATESTADO"),B12+$G$1-(0.104167),B12+$G$1),"")</f>
        <v>0.674305555555555</v>
      </c>
      <c r="G12" s="24" t="str">
        <f aca="false">IF(F12="","",IF(E12="",F12-B12,IF((F12-C12&lt;=0),"",(F12-C12)+D12)))</f>
        <v/>
      </c>
      <c r="H12" s="32" t="str">
        <f aca="false">IF(F12="","",IF((F12-C12&gt;=0),"",(C12-F12)-D12))</f>
        <v/>
      </c>
      <c r="I12" s="26"/>
      <c r="J12" s="27"/>
      <c r="K12" s="27"/>
      <c r="Q12" s="19"/>
      <c r="R12" s="8"/>
    </row>
    <row r="13" customFormat="false" ht="13.8" hidden="false" customHeight="false" outlineLevel="0" collapsed="false">
      <c r="A13" s="30" t="n">
        <v>43809</v>
      </c>
      <c r="B13" s="21" t="n">
        <v>0.500694444444444</v>
      </c>
      <c r="C13" s="21" t="n">
        <v>0.713888888888889</v>
      </c>
      <c r="D13" s="21"/>
      <c r="E13" s="22" t="n">
        <f aca="false">IF(AND(B13&gt;1,B13&gt;1),"",IF(OR(B13&gt;1,C13&gt;1),"",IF(C13&gt;B13,C13-B13,"")))</f>
        <v>0.213194444444445</v>
      </c>
      <c r="F13" s="23" t="n">
        <f aca="false">IF(AND(B13&lt;1000,B13&lt;&gt;""),IF(OR(I13="PROVA",I13="ATESTADO"),B13+$G$1-(0.104167),B13+$G$1),"")</f>
        <v>0.709027777777777</v>
      </c>
      <c r="G13" s="24" t="str">
        <f aca="false">IF(F13="","",IF(E13="",F13-B13,IF((F13-C13&lt;=0),"",(F13-C13)+D13)))</f>
        <v/>
      </c>
      <c r="H13" s="32" t="n">
        <f aca="false">IF(F13="","",IF((F13-C13&gt;=0),"",(C13-F13)-D13))</f>
        <v>0.00486111111111198</v>
      </c>
      <c r="I13" s="26"/>
      <c r="J13" s="27" t="n">
        <v>0.666666666666667</v>
      </c>
      <c r="K13" s="27" t="s">
        <v>30</v>
      </c>
    </row>
    <row r="14" customFormat="false" ht="13.8" hidden="false" customHeight="false" outlineLevel="0" collapsed="false">
      <c r="A14" s="30" t="n">
        <v>43810</v>
      </c>
      <c r="B14" s="21" t="n">
        <v>0.550694444444444</v>
      </c>
      <c r="C14" s="21" t="n">
        <v>0.759027777777778</v>
      </c>
      <c r="D14" s="21"/>
      <c r="E14" s="22" t="n">
        <f aca="false">IF(AND(B14&gt;1,B14&gt;1),"",IF(OR(B14&gt;1,C14&gt;1),"",IF(C14&gt;B14,C14-B14,"")))</f>
        <v>0.208333333333334</v>
      </c>
      <c r="F14" s="23" t="n">
        <f aca="false">IF(AND(B14&lt;1000,B14&lt;&gt;""),IF(OR(I14="PROVA",I14="ATESTADO"),B14+$G$1-(0.104167),B14+$G$1),"")</f>
        <v>0.759027777777777</v>
      </c>
      <c r="G14" s="24" t="str">
        <f aca="false">IF(F14="","",IF(E14="",F14-B14,IF((F14-C14&lt;=0),"",(F14-C14)+D14)))</f>
        <v/>
      </c>
      <c r="H14" s="32" t="str">
        <f aca="false">IF(F14="","",IF((F14-C14&gt;=0),"",(C14-F14)-D14))</f>
        <v/>
      </c>
      <c r="I14" s="26"/>
      <c r="J14" s="27"/>
      <c r="K14" s="27"/>
    </row>
    <row r="15" customFormat="false" ht="13.8" hidden="false" customHeight="false" outlineLevel="0" collapsed="false">
      <c r="A15" s="30" t="n">
        <v>43811</v>
      </c>
      <c r="B15" s="21" t="n">
        <v>0.425694444444444</v>
      </c>
      <c r="C15" s="21" t="n">
        <v>0.6375</v>
      </c>
      <c r="D15" s="21"/>
      <c r="E15" s="22" t="n">
        <f aca="false">IF(AND(B15&gt;1,B15&gt;1),"",IF(OR(B15&gt;1,C15&gt;1),"",IF(C15&gt;B15,C15-B15,"")))</f>
        <v>0.211805555555556</v>
      </c>
      <c r="F15" s="23" t="n">
        <f aca="false">IF(AND(B15&lt;1000,B15&lt;&gt;""),IF(OR(I15="PROVA",I15="ATESTADO"),B15+$G$1-(0.104167),B15+$G$1),"")</f>
        <v>0.634027777777777</v>
      </c>
      <c r="G15" s="24" t="str">
        <f aca="false">IF(F15="","",IF(E15="",F15-B15,IF((F15-C15&lt;=0),"",(F15-C15)+D15)))</f>
        <v/>
      </c>
      <c r="H15" s="32" t="n">
        <f aca="false">IF(F15="","",IF((F15-C15&gt;=0),"",(C15-F15)-D15))</f>
        <v>0.00347222222222299</v>
      </c>
      <c r="I15" s="26"/>
      <c r="J15" s="27"/>
      <c r="K15" s="27"/>
    </row>
    <row r="16" customFormat="false" ht="13.8" hidden="false" customHeight="false" outlineLevel="0" collapsed="false">
      <c r="A16" s="30" t="n">
        <v>43812</v>
      </c>
      <c r="B16" s="21" t="n">
        <v>0.452083333333333</v>
      </c>
      <c r="C16" s="21" t="n">
        <v>0.665277777777778</v>
      </c>
      <c r="D16" s="21"/>
      <c r="E16" s="22" t="n">
        <f aca="false">IF(AND(B16&gt;1,B16&gt;1),"",IF(OR(B16&gt;1,C16&gt;1),"",IF(C16&gt;B16,C16-B16,"")))</f>
        <v>0.213194444444445</v>
      </c>
      <c r="F16" s="23" t="n">
        <f aca="false">IF(AND(B16&lt;1000,B16&lt;&gt;""),IF(OR(I16="PROVA",I16="ATESTADO"),B16+$G$1-(0.104167),B16+$G$1),"")</f>
        <v>0.660416666666666</v>
      </c>
      <c r="G16" s="24" t="str">
        <f aca="false">IF(F16="","",IF(E16="",F16-B16,IF((F16-C16&lt;=0),"",(F16-C16)+D16)))</f>
        <v/>
      </c>
      <c r="H16" s="32" t="n">
        <f aca="false">IF(F16="","",IF((F16-C16&gt;=0),"",(C16-F16)-D16))</f>
        <v>0.00486111111111198</v>
      </c>
      <c r="I16" s="26"/>
      <c r="J16" s="27"/>
      <c r="K16" s="27" t="s">
        <v>30</v>
      </c>
    </row>
    <row r="17" customFormat="false" ht="13.8" hidden="false" customHeight="false" outlineLevel="0" collapsed="false">
      <c r="A17" s="30" t="n">
        <v>43813</v>
      </c>
      <c r="B17" s="21" t="s">
        <v>14</v>
      </c>
      <c r="C17" s="21"/>
      <c r="D17" s="21"/>
      <c r="E17" s="22" t="str">
        <f aca="false">IF(AND(B17&gt;1,B17&gt;1),"",IF(OR(B17&gt;1,C17&gt;1),"",IF(C17&gt;B17,C17-B17,"")))</f>
        <v/>
      </c>
      <c r="F17" s="23" t="str">
        <f aca="false">IF(AND(B17&lt;1000,B17&lt;&gt;""),IF(OR(I17="PROVA",I17="ATESTADO"),B17+$G$1-(0.104167),B17+$G$1),"")</f>
        <v/>
      </c>
      <c r="G17" s="24" t="str">
        <f aca="false">IF(F17="","",IF(E17="",F17-B17,IF((F17-C17&lt;=0),"",(F17-C17)+D17)))</f>
        <v/>
      </c>
      <c r="H17" s="32" t="str">
        <f aca="false">IF(F17="","",IF((F17-C17&gt;=0),"",(C17-F17)-D17))</f>
        <v/>
      </c>
      <c r="I17" s="26"/>
      <c r="J17" s="27"/>
      <c r="K17" s="27"/>
    </row>
    <row r="18" customFormat="false" ht="13.8" hidden="false" customHeight="false" outlineLevel="0" collapsed="false">
      <c r="A18" s="30" t="n">
        <v>43814</v>
      </c>
      <c r="B18" s="21" t="s">
        <v>15</v>
      </c>
      <c r="C18" s="21"/>
      <c r="D18" s="21"/>
      <c r="E18" s="22" t="str">
        <f aca="false">IF(AND(B18&gt;1,B18&gt;1),"",IF(OR(B18&gt;1,C18&gt;1),"",IF(C18&gt;B18,C18-B18,"")))</f>
        <v/>
      </c>
      <c r="F18" s="23" t="str">
        <f aca="false">IF(AND(B18&lt;1000,B18&lt;&gt;""),IF(OR(I18="PROVA",I18="ATESTADO"),B18+$G$1-(0.104167),B18+$G$1),"")</f>
        <v/>
      </c>
      <c r="G18" s="24" t="str">
        <f aca="false">IF(F18="","",IF(E18="",F18-B18,IF((F18-C18&lt;=0),"",(F18-C18)+D18)))</f>
        <v/>
      </c>
      <c r="H18" s="32" t="str">
        <f aca="false">IF(F18="","",IF((F18-C18&gt;=0),"",(C18-F18)-D18))</f>
        <v/>
      </c>
      <c r="I18" s="26"/>
      <c r="J18" s="27"/>
      <c r="K18" s="27"/>
    </row>
    <row r="19" customFormat="false" ht="13.8" hidden="false" customHeight="false" outlineLevel="0" collapsed="false">
      <c r="A19" s="30" t="n">
        <v>43815</v>
      </c>
      <c r="B19" s="21" t="n">
        <v>0.477083333333333</v>
      </c>
      <c r="C19" s="21" t="n">
        <v>0.688194444444444</v>
      </c>
      <c r="D19" s="21"/>
      <c r="E19" s="22" t="n">
        <f aca="false">IF(AND(B19&gt;1,B19&gt;1),"",IF(OR(B19&gt;1,C19&gt;1),"",IF(C19&gt;B19,C19-B19,"")))</f>
        <v>0.211111111111111</v>
      </c>
      <c r="F19" s="23" t="n">
        <f aca="false">IF(AND(B19&lt;1000,B19&lt;&gt;""),IF(OR(I19="PROVA",I19="ATESTADO"),B19+$G$1-(0.104167),B19+$G$1),"")</f>
        <v>0.685416666666666</v>
      </c>
      <c r="G19" s="24" t="str">
        <f aca="false">IF(F19="","",IF(E19="",F19-B19,IF((F19-C19&lt;=0),"",(F19-C19)+D19)))</f>
        <v/>
      </c>
      <c r="H19" s="32" t="n">
        <f aca="false">IF(F19="","",IF((F19-C19&gt;=0),"",(C19-F19)-D19))</f>
        <v>0.0027777777777781</v>
      </c>
      <c r="I19" s="26"/>
      <c r="J19" s="27" t="n">
        <v>0.736111111111111</v>
      </c>
      <c r="K19" s="27"/>
    </row>
    <row r="20" customFormat="false" ht="13.8" hidden="false" customHeight="false" outlineLevel="0" collapsed="false">
      <c r="A20" s="30" t="n">
        <v>43816</v>
      </c>
      <c r="B20" s="21" t="n">
        <v>0.446527777777778</v>
      </c>
      <c r="C20" s="21" t="n">
        <v>0.655555555555556</v>
      </c>
      <c r="D20" s="21"/>
      <c r="E20" s="22" t="n">
        <f aca="false">IF(AND(B20&gt;1,B20&gt;1),"",IF(OR(B20&gt;1,C20&gt;1),"",IF(C20&gt;B20,C20-B20,"")))</f>
        <v>0.209027777777778</v>
      </c>
      <c r="F20" s="23" t="n">
        <f aca="false">IF(AND(B20&lt;1000,B20&lt;&gt;""),IF(OR(I20="PROVA",I20="ATESTADO"),B20+$G$1-(0.104167),B20+$G$1),"")</f>
        <v>0.654861111111111</v>
      </c>
      <c r="G20" s="24" t="str">
        <f aca="false">IF(F20="","",IF(E20="",F20-B20,IF((F20-C20&lt;=0),"",(F20-C20)+D20)))</f>
        <v/>
      </c>
      <c r="H20" s="32" t="n">
        <f aca="false">IF(F20="","",IF((F20-C20&gt;=0),"",(C20-F20)-D20))</f>
        <v>0.000694444444444997</v>
      </c>
      <c r="I20" s="26"/>
      <c r="J20" s="27"/>
      <c r="K20" s="27"/>
    </row>
    <row r="21" customFormat="false" ht="13.8" hidden="false" customHeight="false" outlineLevel="0" collapsed="false">
      <c r="A21" s="30" t="n">
        <v>43817</v>
      </c>
      <c r="B21" s="21" t="n">
        <v>0.46875</v>
      </c>
      <c r="C21" s="21" t="n">
        <v>0.681944444444444</v>
      </c>
      <c r="D21" s="21"/>
      <c r="E21" s="22" t="n">
        <f aca="false">IF(AND(B21&gt;1,B21&gt;1),"",IF(OR(B21&gt;1,C21&gt;1),"",IF(C21&gt;B21,C21-B21,"")))</f>
        <v>0.213194444444444</v>
      </c>
      <c r="F21" s="23" t="n">
        <f aca="false">IF(AND(B21&lt;1000,B21&lt;&gt;""),IF(OR(I21="PROVA",I21="ATESTADO"),B21+$G$1-(0.104167),B21+$G$1),"")</f>
        <v>0.677083333333333</v>
      </c>
      <c r="G21" s="24" t="str">
        <f aca="false">IF(F21="","",IF(E21="",F21-B21,IF((F21-C21&lt;=0),"",(F21-C21)+D21)))</f>
        <v/>
      </c>
      <c r="H21" s="32" t="n">
        <f aca="false">IF(F21="","",IF((F21-C21&gt;=0),"",(C21-F21)-D21))</f>
        <v>0.00486111111111098</v>
      </c>
      <c r="I21" s="26"/>
      <c r="J21" s="27"/>
      <c r="K21" s="27"/>
    </row>
    <row r="22" customFormat="false" ht="13.8" hidden="false" customHeight="false" outlineLevel="0" collapsed="false">
      <c r="A22" s="30" t="n">
        <v>43818</v>
      </c>
      <c r="B22" s="21" t="n">
        <v>0.375694444444444</v>
      </c>
      <c r="C22" s="21" t="n">
        <v>0.583333333333333</v>
      </c>
      <c r="D22" s="21"/>
      <c r="E22" s="22" t="n">
        <f aca="false">IF(AND(B22&gt;1,B22&gt;1),"",IF(OR(B22&gt;1,C22&gt;1),"",IF(C22&gt;B22,C22-B22,"")))</f>
        <v>0.207638888888889</v>
      </c>
      <c r="F22" s="23" t="n">
        <f aca="false">IF(AND(B22&lt;1000,B22&lt;&gt;""),IF(OR(I22="PROVA",I22="ATESTADO"),B22+$G$1-(0.104167),B22+$G$1),"")</f>
        <v>0.584027777777777</v>
      </c>
      <c r="G22" s="24" t="n">
        <f aca="false">IF(F22="","",IF(E22="",F22-B22,IF((F22-C22&lt;=0),"",(F22-C22)+D22)))</f>
        <v>0.000694444444443998</v>
      </c>
      <c r="H22" s="32" t="str">
        <f aca="false">IF(F22="","",IF((F22-C22&gt;=0),"",(C22-F22)-D22))</f>
        <v/>
      </c>
      <c r="I22" s="26"/>
      <c r="J22" s="27"/>
      <c r="K22" s="27" t="s">
        <v>39</v>
      </c>
    </row>
    <row r="23" customFormat="false" ht="13.8" hidden="false" customHeight="false" outlineLevel="0" collapsed="false">
      <c r="A23" s="30" t="n">
        <v>43819</v>
      </c>
      <c r="B23" s="21" t="n">
        <v>0.448611111111111</v>
      </c>
      <c r="C23" s="21" t="n">
        <v>0.663194444444444</v>
      </c>
      <c r="D23" s="21"/>
      <c r="E23" s="22" t="n">
        <f aca="false">IF(AND(B23&gt;1,B23&gt;1),"",IF(OR(B23&gt;1,C23&gt;1),"",IF(C23&gt;B23,C23-B23,"")))</f>
        <v>0.214583333333333</v>
      </c>
      <c r="F23" s="23" t="n">
        <f aca="false">IF(AND(B23&lt;1000,B23&lt;&gt;""),IF(OR(I23="PROVA",I23="ATESTADO"),B23+$G$1-(0.104167),B23+$G$1),"")</f>
        <v>0.656944444444444</v>
      </c>
      <c r="G23" s="24" t="str">
        <f aca="false">IF(F23="","",IF(E23="",F23-B23,IF((F23-C23&lt;=0),"",(F23-C23)+D23)))</f>
        <v/>
      </c>
      <c r="H23" s="32" t="n">
        <f aca="false">IF(F23="","",IF((F23-C23&gt;=0),"",(C23-F23)-D23))</f>
        <v>0.00625000000000009</v>
      </c>
      <c r="I23" s="26"/>
      <c r="J23" s="27"/>
      <c r="K23" s="27"/>
    </row>
    <row r="24" customFormat="false" ht="13.8" hidden="false" customHeight="false" outlineLevel="0" collapsed="false">
      <c r="A24" s="30" t="n">
        <v>43820</v>
      </c>
      <c r="B24" s="21" t="s">
        <v>14</v>
      </c>
      <c r="C24" s="21"/>
      <c r="D24" s="21"/>
      <c r="E24" s="22" t="str">
        <f aca="false">IF(AND(B24&gt;1,B24&gt;1),"",IF(OR(B24&gt;1,C24&gt;1),"",IF(C24&gt;B24,C24-B24,"")))</f>
        <v/>
      </c>
      <c r="F24" s="23" t="str">
        <f aca="false">IF(AND(B24&lt;1000,B24&lt;&gt;""),IF(OR(I24="PROVA",I24="ATESTADO"),B24+$G$1-(0.104167),B24+$G$1),"")</f>
        <v/>
      </c>
      <c r="G24" s="24" t="str">
        <f aca="false">IF(F24="","",IF(E24="",F24-B24,IF((F24-C24&lt;=0),"",(F24-C24)+D24)))</f>
        <v/>
      </c>
      <c r="H24" s="32" t="str">
        <f aca="false">IF(F24="","",IF((F24-C24&gt;=0),"",(C24-F24)-D24))</f>
        <v/>
      </c>
      <c r="I24" s="26"/>
      <c r="J24" s="27"/>
      <c r="K24" s="27"/>
    </row>
    <row r="25" customFormat="false" ht="13.8" hidden="false" customHeight="false" outlineLevel="0" collapsed="false">
      <c r="A25" s="30" t="n">
        <v>43821</v>
      </c>
      <c r="B25" s="21" t="s">
        <v>15</v>
      </c>
      <c r="C25" s="21"/>
      <c r="D25" s="21"/>
      <c r="E25" s="22" t="str">
        <f aca="false">IF(AND(B25&gt;1,B25&gt;1),"",IF(OR(B25&gt;1,C25&gt;1),"",IF(C25&gt;B25,C25-B25,"")))</f>
        <v/>
      </c>
      <c r="F25" s="23" t="str">
        <f aca="false">IF(AND(B25&lt;1000,B25&lt;&gt;""),IF(OR(I25="PROVA",I25="ATESTADO"),B25+$G$1-(0.104167),B25+$G$1),"")</f>
        <v/>
      </c>
      <c r="G25" s="24" t="str">
        <f aca="false">IF(F25="","",IF(E25="",F25-B25,IF((F25-C25&lt;=0),"",(F25-C25)+D25)))</f>
        <v/>
      </c>
      <c r="H25" s="32" t="str">
        <f aca="false">IF(F25="","",IF((F25-C25&gt;=0),"",(C25-F25)-D25))</f>
        <v/>
      </c>
      <c r="I25" s="26"/>
      <c r="J25" s="27"/>
      <c r="K25" s="27"/>
    </row>
    <row r="26" customFormat="false" ht="13.8" hidden="false" customHeight="false" outlineLevel="0" collapsed="false">
      <c r="A26" s="30" t="n">
        <v>43822</v>
      </c>
      <c r="B26" s="21" t="n">
        <v>0.474305555555556</v>
      </c>
      <c r="C26" s="21" t="n">
        <v>0.683333333333333</v>
      </c>
      <c r="D26" s="21"/>
      <c r="E26" s="22" t="n">
        <f aca="false">IF(AND(B26&gt;1,B26&gt;1),"",IF(OR(B26&gt;1,C26&gt;1),"",IF(C26&gt;B26,C26-B26,"")))</f>
        <v>0.209027777777777</v>
      </c>
      <c r="F26" s="23" t="n">
        <f aca="false">IF(AND(B26&lt;1000,B26&lt;&gt;""),IF(OR(I26="PROVA",I26="ATESTADO"),B26+$G$1-(0.104167),B26+$G$1),"")</f>
        <v>0.682638888888889</v>
      </c>
      <c r="G26" s="24" t="str">
        <f aca="false">IF(F26="","",IF(E26="",F26-B26,IF((F26-C26&lt;=0),"",(F26-C26)+D26)))</f>
        <v/>
      </c>
      <c r="H26" s="32" t="n">
        <f aca="false">IF(F26="","",IF((F26-C26&gt;=0),"",(C26-F26)-D26))</f>
        <v>0.000694444444443998</v>
      </c>
      <c r="I26" s="26"/>
      <c r="J26" s="27"/>
      <c r="K26" s="27"/>
    </row>
    <row r="27" customFormat="false" ht="13.8" hidden="false" customHeight="false" outlineLevel="0" collapsed="false">
      <c r="A27" s="30" t="n">
        <v>43823</v>
      </c>
      <c r="B27" s="21" t="n">
        <v>0.334722222222222</v>
      </c>
      <c r="C27" s="21" t="n">
        <v>0.543055555555555</v>
      </c>
      <c r="D27" s="21"/>
      <c r="E27" s="22" t="n">
        <f aca="false">IF(AND(B27&gt;1,B27&gt;1),"",IF(OR(B27&gt;1,C27&gt;1),"",IF(C27&gt;B27,C27-B27,"")))</f>
        <v>0.208333333333333</v>
      </c>
      <c r="F27" s="23" t="n">
        <f aca="false">IF(AND(B27&lt;1000,B27&lt;&gt;""),IF(OR(I27="PROVA",I27="ATESTADO"),B27+$G$1-(0.104167),B27+$G$1),"")</f>
        <v>0.543055555555555</v>
      </c>
      <c r="G27" s="24" t="str">
        <f aca="false">IF(F27="","",IF(E27="",F27-B27,IF((F27-C27&lt;=0),"",(F27-C27)+D27)))</f>
        <v/>
      </c>
      <c r="H27" s="32" t="str">
        <f aca="false">IF(F27="","",IF((F27-C27&gt;=0),"",(C27-F27)-D27))</f>
        <v/>
      </c>
      <c r="I27" s="26"/>
      <c r="J27" s="27"/>
      <c r="K27" s="27" t="s">
        <v>40</v>
      </c>
    </row>
    <row r="28" customFormat="false" ht="13.8" hidden="false" customHeight="false" outlineLevel="0" collapsed="false">
      <c r="A28" s="30" t="n">
        <v>43824</v>
      </c>
      <c r="B28" s="21" t="s">
        <v>19</v>
      </c>
      <c r="C28" s="21" t="s">
        <v>41</v>
      </c>
      <c r="D28" s="21"/>
      <c r="E28" s="22" t="str">
        <f aca="false">IF(AND(B28&gt;1,B28&gt;1),"",IF(OR(B28&gt;1,C28&gt;1),"",IF(C28&gt;B28,C28-B28,"")))</f>
        <v/>
      </c>
      <c r="F28" s="23" t="str">
        <f aca="false">IF(AND(B28&lt;1000,B28&lt;&gt;""),IF(OR(I28="PROVA",I28="ATESTADO"),B28+$G$1-(0.104167),B28+$G$1),"")</f>
        <v/>
      </c>
      <c r="G28" s="24" t="str">
        <f aca="false">IF(F28="","",IF(E28="",F28-B28,IF((F28-C28&lt;=0),"",(F28-C28)+D28)))</f>
        <v/>
      </c>
      <c r="H28" s="32" t="str">
        <f aca="false">IF(F28="","",IF((F28-C28&gt;=0),"",(C28-F28)-D28))</f>
        <v/>
      </c>
      <c r="I28" s="26"/>
      <c r="J28" s="27"/>
      <c r="K28" s="27"/>
    </row>
    <row r="29" customFormat="false" ht="13.8" hidden="false" customHeight="false" outlineLevel="0" collapsed="false">
      <c r="A29" s="30" t="n">
        <v>43825</v>
      </c>
      <c r="B29" s="21" t="n">
        <v>0.511805555555555</v>
      </c>
      <c r="C29" s="21" t="n">
        <v>0.724305555555556</v>
      </c>
      <c r="D29" s="21"/>
      <c r="E29" s="22" t="n">
        <f aca="false">IF(AND(B29&gt;1,B29&gt;1),"",IF(OR(B29&gt;1,C29&gt;1),"",IF(C29&gt;B29,C29-B29,"")))</f>
        <v>0.212500000000001</v>
      </c>
      <c r="F29" s="23" t="n">
        <f aca="false">IF(AND(B29&lt;1000,B29&lt;&gt;""),IF(OR(I29="PROVA",I29="ATESTADO"),B29+$G$1-(0.104167),B29+$G$1),"")</f>
        <v>0.720138888888888</v>
      </c>
      <c r="G29" s="24" t="str">
        <f aca="false">IF(F29="","",IF(E29="",F29-B29,IF((F29-C29&lt;=0),"",(F29-C29)+D29)))</f>
        <v/>
      </c>
      <c r="H29" s="32" t="n">
        <f aca="false">IF(F29="","",IF((F29-C29&gt;=0),"",(C29-F29)-D29))</f>
        <v>0.00416666666666798</v>
      </c>
      <c r="I29" s="26"/>
      <c r="J29" s="27"/>
      <c r="K29" s="27" t="s">
        <v>30</v>
      </c>
    </row>
    <row r="30" customFormat="false" ht="13.8" hidden="false" customHeight="false" outlineLevel="0" collapsed="false">
      <c r="A30" s="30" t="n">
        <v>43826</v>
      </c>
      <c r="B30" s="21" t="s">
        <v>42</v>
      </c>
      <c r="C30" s="21"/>
      <c r="D30" s="21"/>
      <c r="E30" s="22" t="str">
        <f aca="false">IF(AND(B30&gt;1,B30&gt;1),"",IF(OR(B30&gt;1,C30&gt;1),"",IF(C30&gt;B30,C30-B30,"")))</f>
        <v/>
      </c>
      <c r="F30" s="23" t="str">
        <f aca="false">IF(AND(B30&lt;1000,B30&lt;&gt;""),IF(OR(I30="PROVA",I30="ATESTADO"),B30+$G$1-(0.104167),B30+$G$1),"")</f>
        <v/>
      </c>
      <c r="G30" s="24" t="str">
        <f aca="false">IF(F30="","",IF(E30="",F30-B30,IF((F30-C30&lt;=0),"",(F30-C30)+D30)))</f>
        <v/>
      </c>
      <c r="H30" s="32" t="str">
        <f aca="false">IF(F30="","",IF((F30-C30&gt;=0),"",(C30-F30)-D30))</f>
        <v/>
      </c>
      <c r="I30" s="26"/>
      <c r="J30" s="27"/>
      <c r="K30" s="27" t="s">
        <v>43</v>
      </c>
    </row>
    <row r="31" customFormat="false" ht="13.8" hidden="false" customHeight="false" outlineLevel="0" collapsed="false">
      <c r="A31" s="30" t="n">
        <v>43827</v>
      </c>
      <c r="B31" s="21" t="s">
        <v>42</v>
      </c>
      <c r="C31" s="21"/>
      <c r="D31" s="21"/>
      <c r="E31" s="22" t="str">
        <f aca="false">IF(AND(B31&gt;1,B31&gt;1),"",IF(OR(B31&gt;1,C31&gt;1),"",IF(C31&gt;B31,C31-B31,"")))</f>
        <v/>
      </c>
      <c r="F31" s="23" t="str">
        <f aca="false">IF(AND(B31&lt;1000,B31&lt;&gt;""),IF(OR(I31="PROVA",I31="ATESTADO"),B31+$G$1-(0.104167),B31+$G$1),"")</f>
        <v/>
      </c>
      <c r="G31" s="24" t="str">
        <f aca="false">IF(F31="","",IF(E31="",F31-B31,IF((F31-C31&lt;=0),"",(F31-C31)+D31)))</f>
        <v/>
      </c>
      <c r="H31" s="32" t="str">
        <f aca="false">IF(F31="","",IF((F31-C31&gt;=0),"",(C31-F31)-D31))</f>
        <v/>
      </c>
      <c r="I31" s="26"/>
      <c r="J31" s="27"/>
      <c r="K31" s="27"/>
    </row>
    <row r="32" customFormat="false" ht="13.8" hidden="false" customHeight="false" outlineLevel="0" collapsed="false">
      <c r="A32" s="30" t="n">
        <v>43828</v>
      </c>
      <c r="B32" s="21" t="s">
        <v>42</v>
      </c>
      <c r="C32" s="21"/>
      <c r="D32" s="21"/>
      <c r="E32" s="22" t="str">
        <f aca="false">IF(AND(B32&gt;1,B32&gt;1),"",IF(OR(B32&gt;1,C32&gt;1),"",IF(C32&gt;B32,C32-B32,"")))</f>
        <v/>
      </c>
      <c r="F32" s="23" t="str">
        <f aca="false">IF(AND(B32&lt;1000,B32&lt;&gt;""),IF(OR(I32="PROVA",I32="ATESTADO"),B32+$G$1-(0.104167),B32+$G$1),"")</f>
        <v/>
      </c>
      <c r="G32" s="24" t="str">
        <f aca="false">IF(F32="","",IF(E32="",F32-B32,IF((F32-C32&lt;=0),"",(F32-C32)+D32)))</f>
        <v/>
      </c>
      <c r="H32" s="32" t="str">
        <f aca="false">IF(F32="","",IF((F32-C32&gt;=0),"",(C32-F32)-D32))</f>
        <v/>
      </c>
      <c r="I32" s="26"/>
      <c r="J32" s="27"/>
      <c r="K32" s="27"/>
    </row>
    <row r="33" customFormat="false" ht="13.8" hidden="false" customHeight="false" outlineLevel="0" collapsed="false">
      <c r="A33" s="30" t="n">
        <v>43829</v>
      </c>
      <c r="B33" s="21" t="s">
        <v>42</v>
      </c>
      <c r="C33" s="21"/>
      <c r="D33" s="21"/>
      <c r="E33" s="22" t="str">
        <f aca="false">IF(AND(B33&gt;1,B33&gt;1),"",IF(OR(B33&gt;1,C33&gt;1),"",IF(C33&gt;B33,C33-B33,"")))</f>
        <v/>
      </c>
      <c r="F33" s="23" t="str">
        <f aca="false">IF(AND(B33&lt;1000,B33&lt;&gt;""),IF(OR(I33="PROVA",I33="ATESTADO"),B33+$G$1-(0.104167),B33+$G$1),"")</f>
        <v/>
      </c>
      <c r="G33" s="24" t="str">
        <f aca="false">IF(F33="","",IF(E33="",F33-B33,IF((F33-C33&lt;=0),"",(F33-C33)+D33)))</f>
        <v/>
      </c>
      <c r="H33" s="32" t="str">
        <f aca="false">IF(F33="","",IF((F33-C33&gt;=0),"",(C33-F33)-D33))</f>
        <v/>
      </c>
      <c r="I33" s="26"/>
      <c r="J33" s="27"/>
      <c r="K33" s="27"/>
    </row>
    <row r="34" customFormat="false" ht="13.8" hidden="false" customHeight="false" outlineLevel="0" collapsed="false">
      <c r="A34" s="30" t="n">
        <v>43830</v>
      </c>
      <c r="B34" s="21" t="s">
        <v>42</v>
      </c>
      <c r="C34" s="21"/>
      <c r="D34" s="21"/>
      <c r="E34" s="22" t="str">
        <f aca="false">IF(AND(B34&gt;1,B34&gt;1),"",IF(OR(B34&gt;1,C34&gt;1),"",IF(C34&gt;B34,C34-B34,"")))</f>
        <v/>
      </c>
      <c r="F34" s="23" t="str">
        <f aca="false">IF(AND(B34&lt;1000,B34&lt;&gt;""),IF(OR(I34="PROVA",I34="ATESTADO"),B34+$G$1-(0.104167),B34+$G$1),"")</f>
        <v/>
      </c>
      <c r="G34" s="24" t="str">
        <f aca="false">IF(F34="","",IF(E34="",F34-B34,IF((F34-C34&lt;=0),"",(F34-C34)+D34)))</f>
        <v/>
      </c>
      <c r="H34" s="32" t="str">
        <f aca="false">IF(F34="","",IF((F34-C34&gt;=0),"",(C34-F34)-D34))</f>
        <v/>
      </c>
      <c r="I34" s="26"/>
      <c r="J34" s="27"/>
      <c r="K34" s="27"/>
    </row>
  </sheetData>
  <mergeCells count="3">
    <mergeCell ref="A1:C1"/>
    <mergeCell ref="G1:H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20" activeCellId="0" sqref="E20"/>
    </sheetView>
  </sheetViews>
  <sheetFormatPr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9.07"/>
    <col collapsed="false" customWidth="true" hidden="false" outlineLevel="0" max="3" min="3" style="0" width="8.75"/>
    <col collapsed="false" customWidth="true" hidden="false" outlineLevel="0" max="4" min="4" style="0" width="7.26"/>
    <col collapsed="false" customWidth="true" hidden="false" outlineLevel="0" max="5" min="5" style="0" width="13.93"/>
    <col collapsed="false" customWidth="true" hidden="false" outlineLevel="0" max="6" min="6" style="0" width="10.18"/>
    <col collapsed="false" customWidth="true" hidden="false" outlineLevel="0" max="7" min="7" style="0" width="9.59"/>
    <col collapsed="false" customWidth="true" hidden="false" outlineLevel="0" max="8" min="8" style="0" width="7.82"/>
    <col collapsed="false" customWidth="true" hidden="false" outlineLevel="0" max="9" min="9" style="0" width="10.84"/>
    <col collapsed="false" customWidth="true" hidden="false" outlineLevel="0" max="10" min="10" style="0" width="9.44"/>
    <col collapsed="false" customWidth="true" hidden="false" outlineLevel="0" max="11" min="11" style="0" width="39.32"/>
    <col collapsed="false" customWidth="true" hidden="false" outlineLevel="0" max="12" min="12" style="0" width="6.16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2" t="str">
        <f aca="false">IF((J2&lt;I2),"Devendo:","Compensou!!!")</f>
        <v>Compensou!!!</v>
      </c>
      <c r="F1" s="3" t="n">
        <f aca="false">IF(E1="Compensou!!!",(J2-I2),IF((E1="Devendo:"),(I2-J2),"Deu erro"))</f>
        <v>0.231250000000002</v>
      </c>
      <c r="G1" s="4" t="n">
        <v>0.208333333333333</v>
      </c>
      <c r="H1" s="4"/>
      <c r="I1" s="29"/>
      <c r="J1" s="6"/>
      <c r="K1" s="0" t="n">
        <v>0.283</v>
      </c>
      <c r="L1" s="7" t="s">
        <v>1</v>
      </c>
      <c r="N1" s="4"/>
      <c r="O1" s="4"/>
      <c r="P1" s="4"/>
      <c r="Q1" s="4"/>
      <c r="R1" s="8"/>
    </row>
    <row r="2" customFormat="false" ht="13.8" hidden="false" customHeight="false" outlineLevel="0" collapsed="false">
      <c r="A2" s="9" t="s">
        <v>2</v>
      </c>
      <c r="B2" s="10" t="s">
        <v>3</v>
      </c>
      <c r="C2" s="10" t="s">
        <v>4</v>
      </c>
      <c r="D2" s="10" t="s">
        <v>21</v>
      </c>
      <c r="E2" s="9" t="s">
        <v>5</v>
      </c>
      <c r="F2" s="9" t="s">
        <v>6</v>
      </c>
      <c r="G2" s="9" t="s">
        <v>7</v>
      </c>
      <c r="H2" s="9" t="s">
        <v>8</v>
      </c>
      <c r="I2" s="11" t="n">
        <f aca="false">SUM(I1,G3)</f>
        <v>0.00625000000000009</v>
      </c>
      <c r="J2" s="12" t="n">
        <f aca="false">SUM(J1,H3)</f>
        <v>0.237500000000002</v>
      </c>
      <c r="K2" s="0" t="n">
        <v>0.104167</v>
      </c>
      <c r="L2" s="7" t="s">
        <v>9</v>
      </c>
      <c r="N2" s="9"/>
      <c r="O2" s="8"/>
      <c r="P2" s="8"/>
      <c r="R2" s="9"/>
    </row>
    <row r="3" customFormat="false" ht="13.8" hidden="false" customHeight="false" outlineLevel="0" collapsed="false">
      <c r="A3" s="13" t="n">
        <f aca="false">IF(OR((B3=""),(C3="")),"",C3-B3)</f>
        <v>0.22375</v>
      </c>
      <c r="B3" s="14" t="n">
        <f aca="false">IF(SUM(B4:B34)&lt;=0,"",AVERAGE(B4:B34))</f>
        <v>0.414583333333333</v>
      </c>
      <c r="C3" s="13" t="n">
        <f aca="false">IF(SUM(C4:C34)&lt;=0,"",AVERAGE(C4:C34))</f>
        <v>0.638333333333333</v>
      </c>
      <c r="D3" s="13"/>
      <c r="E3" s="13" t="n">
        <f aca="false">IF(SUM(E4:E34)&lt;=0,"",AVERAGE(E4:E34))</f>
        <v>0.22375</v>
      </c>
      <c r="F3" s="13"/>
      <c r="G3" s="15" t="n">
        <f aca="false">SUM(G4:G34)</f>
        <v>0.00625000000000009</v>
      </c>
      <c r="H3" s="16" t="n">
        <f aca="false">SUM(H4:H34)</f>
        <v>0.237500000000002</v>
      </c>
      <c r="I3" s="17" t="s">
        <v>10</v>
      </c>
      <c r="J3" s="9"/>
      <c r="L3" s="7" t="s">
        <v>11</v>
      </c>
      <c r="N3" s="18"/>
      <c r="O3" s="19"/>
      <c r="P3" s="19"/>
      <c r="Q3" s="19"/>
      <c r="R3" s="8"/>
    </row>
    <row r="4" customFormat="false" ht="13.8" hidden="false" customHeight="false" outlineLevel="0" collapsed="false">
      <c r="A4" s="30" t="n">
        <v>43831</v>
      </c>
      <c r="B4" s="21" t="s">
        <v>42</v>
      </c>
      <c r="C4" s="21"/>
      <c r="D4" s="21"/>
      <c r="E4" s="22" t="str">
        <f aca="false">IF(AND(B4&gt;1,B4&gt;1),"",IF(OR(B4&gt;1,C4&gt;1),"",IF(C4&gt;B4,C4-B4,"")))</f>
        <v/>
      </c>
      <c r="F4" s="23" t="str">
        <f aca="false">IF(AND(B4&lt;1000,B4&lt;&gt;""),IF(OR(I4="PROVA",I4="ATESTADO"),B4+$G$1-(0.104167),B4+$G$1),"")</f>
        <v/>
      </c>
      <c r="G4" s="24" t="str">
        <f aca="false">IF(F4="","",IF(E4="",((F4-B4)+D4),IF((F4-C4&lt;=0),"",(F4-C4)+D4)))</f>
        <v/>
      </c>
      <c r="H4" s="25" t="str">
        <f aca="false">IF(F4="","",IF(((F4-C4)+D4&gt;=0),"",(C4-F4)))</f>
        <v/>
      </c>
      <c r="I4" s="26"/>
      <c r="J4" s="27"/>
      <c r="K4" s="46" t="s">
        <v>44</v>
      </c>
      <c r="L4" s="7" t="s">
        <v>12</v>
      </c>
      <c r="N4" s="18"/>
      <c r="O4" s="19"/>
      <c r="P4" s="19"/>
      <c r="Q4" s="19"/>
      <c r="R4" s="8"/>
    </row>
    <row r="5" customFormat="false" ht="13.8" hidden="false" customHeight="false" outlineLevel="0" collapsed="false">
      <c r="A5" s="30" t="n">
        <v>43832</v>
      </c>
      <c r="B5" s="21" t="s">
        <v>42</v>
      </c>
      <c r="C5" s="21"/>
      <c r="D5" s="21"/>
      <c r="E5" s="22" t="str">
        <f aca="false">IF(AND(B5&gt;1,B5&gt;1),"",IF(OR(B5&gt;1,C5&gt;1),"",IF(C5&gt;B5,C5-B5,"")))</f>
        <v/>
      </c>
      <c r="F5" s="23" t="str">
        <f aca="false">IF(AND(B5&lt;1000,B5&lt;&gt;""),IF(OR(I5="PROVA",I5="ATESTADO"),B5+$G$1-(0.104167),B5+$G$1),"")</f>
        <v/>
      </c>
      <c r="G5" s="24" t="str">
        <f aca="false">IF(F5="","",IF(E5="",F5-B5,IF((F5-C5&lt;=0),"",(F5-C5)+D5)))</f>
        <v/>
      </c>
      <c r="H5" s="32" t="str">
        <f aca="false">IF(F5="","",IF((F5-C5&gt;=0),"",(C5-F5)-D5))</f>
        <v/>
      </c>
      <c r="I5" s="26"/>
      <c r="J5" s="27"/>
      <c r="K5" s="46" t="s">
        <v>44</v>
      </c>
      <c r="L5" s="7" t="s">
        <v>13</v>
      </c>
      <c r="N5" s="18"/>
      <c r="O5" s="19"/>
      <c r="P5" s="19"/>
      <c r="Q5" s="19"/>
      <c r="R5" s="8"/>
    </row>
    <row r="6" customFormat="false" ht="13.8" hidden="false" customHeight="false" outlineLevel="0" collapsed="false">
      <c r="A6" s="30" t="n">
        <v>43833</v>
      </c>
      <c r="B6" s="21" t="s">
        <v>42</v>
      </c>
      <c r="C6" s="21"/>
      <c r="D6" s="21"/>
      <c r="E6" s="22" t="str">
        <f aca="false">IF(AND(B6&gt;1,B6&gt;1),"",IF(OR(B6&gt;1,C6&gt;1),"",IF(C6&gt;B6,C6-B6,"")))</f>
        <v/>
      </c>
      <c r="F6" s="23" t="str">
        <f aca="false">IF(AND(B6&lt;1000,B6&lt;&gt;""),IF(OR(I6="PROVA",I6="ATESTADO"),B6+$G$1-(0.104167),B6+$G$1),"")</f>
        <v/>
      </c>
      <c r="G6" s="24" t="str">
        <f aca="false">IF(F6="","",IF(E6="",F6-B6,IF((F6-C6&lt;=0),"",(F6-C6)+D6)))</f>
        <v/>
      </c>
      <c r="H6" s="32" t="str">
        <f aca="false">IF(F6="","",IF((F6-C6&gt;=0),"",(C6-F6)-D6))</f>
        <v/>
      </c>
      <c r="I6" s="26"/>
      <c r="J6" s="27"/>
      <c r="K6" s="27" t="s">
        <v>44</v>
      </c>
      <c r="L6" s="7" t="s">
        <v>12</v>
      </c>
      <c r="Q6" s="19"/>
      <c r="R6" s="8"/>
    </row>
    <row r="7" customFormat="false" ht="13.8" hidden="false" customHeight="false" outlineLevel="0" collapsed="false">
      <c r="A7" s="30" t="n">
        <v>43834</v>
      </c>
      <c r="B7" s="21" t="s">
        <v>42</v>
      </c>
      <c r="C7" s="21"/>
      <c r="D7" s="21"/>
      <c r="E7" s="22" t="str">
        <f aca="false">IF(AND(B7&gt;1,B7&gt;1),"",IF(OR(B7&gt;1,C7&gt;1),"",IF(C7&gt;B7,C7-B7,"")))</f>
        <v/>
      </c>
      <c r="F7" s="23" t="str">
        <f aca="false">IF(AND(B7&lt;1000,B7&lt;&gt;""),IF(OR(I7="PROVA",I7="ATESTADO"),B7+$G$1-(0.104167),B7+$G$1),"")</f>
        <v/>
      </c>
      <c r="G7" s="24" t="str">
        <f aca="false">IF(F7="","",IF(E7="",F7-B7,IF((F7-C7&lt;=0),"",(F7-C7)+D7)))</f>
        <v/>
      </c>
      <c r="H7" s="32" t="str">
        <f aca="false">IF(F7="","",IF((F7-C7&gt;=0),"",(C7-F7)-D7))</f>
        <v/>
      </c>
      <c r="I7" s="26"/>
      <c r="J7" s="27"/>
      <c r="K7" s="27" t="s">
        <v>44</v>
      </c>
      <c r="Q7" s="19"/>
      <c r="R7" s="8"/>
    </row>
    <row r="8" customFormat="false" ht="13.8" hidden="false" customHeight="false" outlineLevel="0" collapsed="false">
      <c r="A8" s="30" t="n">
        <v>43835</v>
      </c>
      <c r="B8" s="21" t="s">
        <v>42</v>
      </c>
      <c r="C8" s="21"/>
      <c r="D8" s="21"/>
      <c r="E8" s="22" t="str">
        <f aca="false">IF(AND(B8&gt;1,B8&gt;1),"",IF(OR(B8&gt;1,C8&gt;1),"",IF(C8&gt;B8,C8-B8,"")))</f>
        <v/>
      </c>
      <c r="F8" s="23" t="str">
        <f aca="false">IF(AND(B8&lt;1000,B8&lt;&gt;""),IF(OR(I8="PROVA",I8="ATESTADO"),B8+$G$1-(0.104167),B8+$G$1),"")</f>
        <v/>
      </c>
      <c r="G8" s="24" t="str">
        <f aca="false">IF(F8="","",IF(E8="",F8-B8,IF((F8-C8&lt;=0),"",(F8-C8)+D8)))</f>
        <v/>
      </c>
      <c r="H8" s="32" t="str">
        <f aca="false">IF(F8="","",IF((F8-C8&gt;=0),"",(C8-F8)-D8))</f>
        <v/>
      </c>
      <c r="I8" s="26"/>
      <c r="J8" s="27"/>
      <c r="K8" s="27" t="s">
        <v>44</v>
      </c>
      <c r="L8" s="0" t="str">
        <f aca="false">IF(CONCATENATE(L1,L2,L3,L4,L5,L6)="Girafa"," Certo","Errado")</f>
        <v>Certo</v>
      </c>
      <c r="Q8" s="19"/>
      <c r="R8" s="8"/>
    </row>
    <row r="9" customFormat="false" ht="13.8" hidden="false" customHeight="false" outlineLevel="0" collapsed="false">
      <c r="A9" s="30" t="n">
        <v>43836</v>
      </c>
      <c r="B9" s="21" t="s">
        <v>42</v>
      </c>
      <c r="C9" s="21"/>
      <c r="D9" s="21"/>
      <c r="E9" s="22" t="str">
        <f aca="false">IF(AND(B9&gt;1,B9&gt;1),"",IF(OR(B9&gt;1,C9&gt;1),"",IF(C9&gt;B9,C9-B9,"")))</f>
        <v/>
      </c>
      <c r="F9" s="23" t="str">
        <f aca="false">IF(AND(B9&lt;1000,B9&lt;&gt;""),IF(OR(I9="PROVA",I9="ATESTADO"),B9+$G$1-(0.104167),B9+$G$1),"")</f>
        <v/>
      </c>
      <c r="G9" s="24" t="str">
        <f aca="false">IF(F9="","",IF(E9="",F9-B9,IF((F9-C9&lt;=0),"",(F9-C9)+D9)))</f>
        <v/>
      </c>
      <c r="H9" s="32" t="str">
        <f aca="false">IF(F9="","",IF((F9-C9&gt;=0),"",(C9-F9)-D9))</f>
        <v/>
      </c>
      <c r="I9" s="26"/>
      <c r="J9" s="27"/>
      <c r="K9" s="27" t="s">
        <v>44</v>
      </c>
      <c r="Q9" s="19"/>
      <c r="R9" s="8"/>
    </row>
    <row r="10" customFormat="false" ht="13.8" hidden="false" customHeight="false" outlineLevel="0" collapsed="false">
      <c r="A10" s="30" t="n">
        <v>43837</v>
      </c>
      <c r="B10" s="21" t="s">
        <v>42</v>
      </c>
      <c r="C10" s="21"/>
      <c r="D10" s="21"/>
      <c r="E10" s="22" t="str">
        <f aca="false">IF(AND(B10&gt;1,B10&gt;1),"",IF(OR(B10&gt;1,C10&gt;1),"",IF(C10&gt;B10,C10-B10,"")))</f>
        <v/>
      </c>
      <c r="F10" s="23" t="str">
        <f aca="false">IF(AND(B10&lt;1000,B10&lt;&gt;""),IF(OR(I10="PROVA",I10="ATESTADO"),B10+$G$1-(0.104167),B10+$G$1),"")</f>
        <v/>
      </c>
      <c r="G10" s="24" t="str">
        <f aca="false">IF(F10="","",IF(E10="",F10-B10,IF((F10-C10&lt;=0),"",(F10-C10)+D10)))</f>
        <v/>
      </c>
      <c r="H10" s="32" t="str">
        <f aca="false">IF(F10="","",IF((F10-C10&gt;=0),"",(C10-F10)-D10))</f>
        <v/>
      </c>
      <c r="I10" s="26"/>
      <c r="J10" s="27"/>
      <c r="K10" s="27" t="s">
        <v>44</v>
      </c>
      <c r="Q10" s="19"/>
      <c r="R10" s="8"/>
    </row>
    <row r="11" customFormat="false" ht="13.8" hidden="false" customHeight="false" outlineLevel="0" collapsed="false">
      <c r="A11" s="30" t="n">
        <v>43838</v>
      </c>
      <c r="B11" s="21" t="s">
        <v>42</v>
      </c>
      <c r="C11" s="21"/>
      <c r="D11" s="21"/>
      <c r="E11" s="22" t="str">
        <f aca="false">IF(AND(B11&gt;1,B11&gt;1),"",IF(OR(B11&gt;1,C11&gt;1),"",IF(C11&gt;B11,C11-B11,"")))</f>
        <v/>
      </c>
      <c r="F11" s="23" t="str">
        <f aca="false">IF(AND(B11&lt;1000,B11&lt;&gt;""),IF(OR(I11="PROVA",I11="ATESTADO"),B11+$G$1-(0.104167),B11+$G$1),"")</f>
        <v/>
      </c>
      <c r="G11" s="24" t="str">
        <f aca="false">IF(F11="","",IF(E11="",F11-B11,IF((F11-C11&lt;=0),"",(F11-C11)+D11)))</f>
        <v/>
      </c>
      <c r="H11" s="32" t="str">
        <f aca="false">IF(F11="","",IF((F11-C11&gt;=0),"",(C11-F11)-D11))</f>
        <v/>
      </c>
      <c r="I11" s="26"/>
      <c r="J11" s="27"/>
      <c r="K11" s="27" t="s">
        <v>44</v>
      </c>
      <c r="Q11" s="19"/>
      <c r="R11" s="8"/>
    </row>
    <row r="12" customFormat="false" ht="13.8" hidden="false" customHeight="false" outlineLevel="0" collapsed="false">
      <c r="A12" s="30" t="n">
        <v>43839</v>
      </c>
      <c r="B12" s="21" t="s">
        <v>42</v>
      </c>
      <c r="C12" s="21"/>
      <c r="D12" s="21"/>
      <c r="E12" s="22" t="str">
        <f aca="false">IF(AND(B12&gt;1,B12&gt;1),"",IF(OR(B12&gt;1,C12&gt;1),"",IF(C12&gt;B12,C12-B12,"")))</f>
        <v/>
      </c>
      <c r="F12" s="23" t="str">
        <f aca="false">IF(AND(B12&lt;1000,B12&lt;&gt;""),IF(OR(I12="PROVA",I12="ATESTADO"),B12+$G$1-(0.104167),B12+$G$1),"")</f>
        <v/>
      </c>
      <c r="G12" s="24" t="str">
        <f aca="false">IF(F12="","",IF(E12="",F12-B12,IF((F12-C12&lt;=0),"",(F12-C12)+D12)))</f>
        <v/>
      </c>
      <c r="H12" s="32" t="str">
        <f aca="false">IF(F12="","",IF((F12-C12&gt;=0),"",(C12-F12)-D12))</f>
        <v/>
      </c>
      <c r="I12" s="26"/>
      <c r="J12" s="27"/>
      <c r="K12" s="27" t="s">
        <v>44</v>
      </c>
      <c r="Q12" s="19"/>
      <c r="R12" s="8"/>
    </row>
    <row r="13" customFormat="false" ht="13.8" hidden="false" customHeight="false" outlineLevel="0" collapsed="false">
      <c r="A13" s="30" t="n">
        <v>43840</v>
      </c>
      <c r="B13" s="21" t="s">
        <v>42</v>
      </c>
      <c r="C13" s="21"/>
      <c r="D13" s="21"/>
      <c r="E13" s="22" t="str">
        <f aca="false">IF(AND(B13&gt;1,B13&gt;1),"",IF(OR(B13&gt;1,C13&gt;1),"",IF(C13&gt;B13,C13-B13,"")))</f>
        <v/>
      </c>
      <c r="F13" s="23" t="str">
        <f aca="false">IF(AND(B13&lt;1000,B13&lt;&gt;""),IF(OR(I13="PROVA",I13="ATESTADO"),B13+$G$1-(0.104167),B13+$G$1),"")</f>
        <v/>
      </c>
      <c r="G13" s="24" t="str">
        <f aca="false">IF(F13="","",IF(E13="",F13-B13,IF((F13-C13&lt;=0),"",(F13-C13)+D13)))</f>
        <v/>
      </c>
      <c r="H13" s="32" t="str">
        <f aca="false">IF(F13="","",IF((F13-C13&gt;=0),"",(C13-F13)-D13))</f>
        <v/>
      </c>
      <c r="I13" s="26"/>
      <c r="J13" s="27"/>
      <c r="K13" s="27" t="s">
        <v>44</v>
      </c>
    </row>
    <row r="14" customFormat="false" ht="13.8" hidden="false" customHeight="false" outlineLevel="0" collapsed="false">
      <c r="A14" s="30" t="n">
        <v>43841</v>
      </c>
      <c r="B14" s="21" t="s">
        <v>14</v>
      </c>
      <c r="C14" s="21"/>
      <c r="D14" s="21"/>
      <c r="E14" s="22" t="str">
        <f aca="false">IF(AND(B14&gt;1,B14&gt;1),"",IF(OR(B14&gt;1,C14&gt;1),"",IF(C14&gt;B14,C14-B14,"")))</f>
        <v/>
      </c>
      <c r="F14" s="23" t="str">
        <f aca="false">IF(AND(B14&lt;1000,B14&lt;&gt;""),IF(OR(I14="PROVA",I14="ATESTADO"),B14+$G$1-(0.104167),B14+$G$1),"")</f>
        <v/>
      </c>
      <c r="G14" s="24" t="str">
        <f aca="false">IF(F14="","",IF(E14="",F14-B14,IF((F14-C14&lt;=0),"",(F14-C14)+D14)))</f>
        <v/>
      </c>
      <c r="H14" s="32" t="str">
        <f aca="false">IF(F14="","",IF((F14-C14&gt;=0),"",(C14-F14)-D14))</f>
        <v/>
      </c>
      <c r="I14" s="26"/>
      <c r="J14" s="27"/>
      <c r="K14" s="27" t="s">
        <v>14</v>
      </c>
    </row>
    <row r="15" customFormat="false" ht="13.8" hidden="false" customHeight="false" outlineLevel="0" collapsed="false">
      <c r="A15" s="30" t="n">
        <v>43842</v>
      </c>
      <c r="B15" s="21" t="s">
        <v>15</v>
      </c>
      <c r="C15" s="21"/>
      <c r="D15" s="21"/>
      <c r="E15" s="22" t="str">
        <f aca="false">IF(AND(B15&gt;1,B15&gt;1),"",IF(OR(B15&gt;1,C15&gt;1),"",IF(C15&gt;B15,C15-B15,"")))</f>
        <v/>
      </c>
      <c r="F15" s="23" t="str">
        <f aca="false">IF(AND(B15&lt;1000,B15&lt;&gt;""),IF(OR(I15="PROVA",I15="ATESTADO"),B15+$G$1-(0.104167),B15+$G$1),"")</f>
        <v/>
      </c>
      <c r="G15" s="24" t="str">
        <f aca="false">IF(F15="","",IF(E15="",F15-B15,IF((F15-C15&lt;=0),"",(F15-C15)+D15)))</f>
        <v/>
      </c>
      <c r="H15" s="32" t="str">
        <f aca="false">IF(F15="","",IF((F15-C15&gt;=0),"",(C15-F15)-D15))</f>
        <v/>
      </c>
      <c r="I15" s="26"/>
      <c r="J15" s="27"/>
      <c r="K15" s="27" t="s">
        <v>15</v>
      </c>
    </row>
    <row r="16" customFormat="false" ht="13.8" hidden="false" customHeight="false" outlineLevel="0" collapsed="false">
      <c r="A16" s="30" t="n">
        <v>43843</v>
      </c>
      <c r="B16" s="21" t="n">
        <v>0.333333333333333</v>
      </c>
      <c r="C16" s="21" t="n">
        <v>0.541666666666667</v>
      </c>
      <c r="D16" s="21"/>
      <c r="E16" s="22" t="n">
        <f aca="false">IF(AND(B16&gt;1,B16&gt;1),"",IF(OR(B16&gt;1,C16&gt;1),"",IF(C16&gt;B16,C16-B16,"")))</f>
        <v>0.208333333333334</v>
      </c>
      <c r="F16" s="23" t="n">
        <f aca="false">IF(AND(B16&lt;1000,B16&lt;&gt;""),IF(OR(I16="PROVA",I16="ATESTADO"),B16+$G$1-(0.104167),B16+$G$1),"")</f>
        <v>0.541666666666666</v>
      </c>
      <c r="G16" s="24" t="str">
        <f aca="false">IF(F16="","",IF(E16="",F16-B16,IF((F16-C16&lt;=0),"",(F16-C16)+D16)))</f>
        <v/>
      </c>
      <c r="H16" s="32" t="str">
        <f aca="false">IF(F16="","",IF((F16-C16&gt;=0),"",(C16-F16)-D16))</f>
        <v/>
      </c>
      <c r="I16" s="26"/>
      <c r="J16" s="27"/>
      <c r="K16" s="27"/>
    </row>
    <row r="17" customFormat="false" ht="13.8" hidden="false" customHeight="false" outlineLevel="0" collapsed="false">
      <c r="A17" s="30" t="n">
        <v>43844</v>
      </c>
      <c r="B17" s="21" t="n">
        <v>0.458333333333333</v>
      </c>
      <c r="C17" s="21" t="n">
        <v>0.666666666666667</v>
      </c>
      <c r="D17" s="21"/>
      <c r="E17" s="22" t="n">
        <f aca="false">IF(AND(B17&gt;1,B17&gt;1),"",IF(OR(B17&gt;1,C17&gt;1),"",IF(C17&gt;B17,C17-B17,"")))</f>
        <v>0.208333333333334</v>
      </c>
      <c r="F17" s="23" t="n">
        <f aca="false">IF(AND(B17&lt;1000,B17&lt;&gt;""),IF(OR(I17="PROVA",I17="ATESTADO"),B17+$G$1-(0.104167),B17+$G$1),"")</f>
        <v>0.666666666666666</v>
      </c>
      <c r="G17" s="24" t="str">
        <f aca="false">IF(F17="","",IF(E17="",F17-B17,IF((F17-C17&lt;=0),"",(F17-C17)+D17)))</f>
        <v/>
      </c>
      <c r="H17" s="32" t="str">
        <f aca="false">IF(F17="","",IF((F17-C17&gt;=0),"",(C17-F17)-D17))</f>
        <v/>
      </c>
      <c r="I17" s="26"/>
      <c r="J17" s="27"/>
      <c r="K17" s="27"/>
    </row>
    <row r="18" customFormat="false" ht="13.8" hidden="false" customHeight="false" outlineLevel="0" collapsed="false">
      <c r="A18" s="30" t="n">
        <v>43845</v>
      </c>
      <c r="B18" s="21" t="n">
        <v>0.458333333333333</v>
      </c>
      <c r="C18" s="21" t="n">
        <v>0.670138888888889</v>
      </c>
      <c r="D18" s="21"/>
      <c r="E18" s="22" t="n">
        <f aca="false">IF(AND(B18&gt;1,B18&gt;1),"",IF(OR(B18&gt;1,C18&gt;1),"",IF(C18&gt;B18,C18-B18,"")))</f>
        <v>0.211805555555556</v>
      </c>
      <c r="F18" s="23" t="n">
        <f aca="false">IF(AND(B18&lt;1000,B18&lt;&gt;""),IF(OR(I18="PROVA",I18="ATESTADO"),B18+$G$1-(0.104167),B18+$G$1),"")</f>
        <v>0.666666666666666</v>
      </c>
      <c r="G18" s="24" t="str">
        <f aca="false">IF(F18="","",IF(E18="",F18-B18,IF((F18-C18&lt;=0),"",(F18-C18)+D18)))</f>
        <v/>
      </c>
      <c r="H18" s="32" t="n">
        <f aca="false">IF(F18="","",IF((F18-C18&gt;=0),"",(C18-F18)-D18))</f>
        <v>0.00347222222222299</v>
      </c>
      <c r="I18" s="26"/>
      <c r="J18" s="27"/>
      <c r="K18" s="27"/>
    </row>
    <row r="19" customFormat="false" ht="13.8" hidden="false" customHeight="false" outlineLevel="0" collapsed="false">
      <c r="A19" s="30" t="n">
        <v>43846</v>
      </c>
      <c r="B19" s="21" t="n">
        <v>0.449305555555556</v>
      </c>
      <c r="C19" s="21" t="n">
        <v>0.661111111111111</v>
      </c>
      <c r="D19" s="21"/>
      <c r="E19" s="22" t="n">
        <f aca="false">IF(AND(B19&gt;1,B19&gt;1),"",IF(OR(B19&gt;1,C19&gt;1),"",IF(C19&gt;B19,C19-B19,"")))</f>
        <v>0.211805555555555</v>
      </c>
      <c r="F19" s="23" t="n">
        <f aca="false">IF(AND(B19&lt;1000,B19&lt;&gt;""),IF(OR(I19="PROVA",I19="ATESTADO"),B19+$G$1-(0.104167),B19+$G$1),"")</f>
        <v>0.657638888888889</v>
      </c>
      <c r="G19" s="24" t="str">
        <f aca="false">IF(F19="","",IF(E19="",F19-B19,IF((F19-C19&lt;=0),"",(F19-C19)+D19)))</f>
        <v/>
      </c>
      <c r="H19" s="32" t="n">
        <f aca="false">IF(F19="","",IF((F19-C19&gt;=0),"",(C19-F19)-D19))</f>
        <v>0.0034722222222221</v>
      </c>
      <c r="I19" s="26"/>
      <c r="J19" s="27"/>
      <c r="K19" s="27"/>
    </row>
    <row r="20" customFormat="false" ht="13.8" hidden="false" customHeight="false" outlineLevel="0" collapsed="false">
      <c r="A20" s="30" t="n">
        <v>43847</v>
      </c>
      <c r="B20" s="21" t="n">
        <v>0.403472222222222</v>
      </c>
      <c r="C20" s="21" t="n">
        <v>0.6125</v>
      </c>
      <c r="D20" s="21"/>
      <c r="E20" s="22" t="n">
        <f aca="false">IF(AND(B20&gt;1,B20&gt;1),"",IF(OR(B20&gt;1,C20&gt;1),"",IF(C20&gt;B20,C20-B20,"")))</f>
        <v>0.209027777777778</v>
      </c>
      <c r="F20" s="23" t="n">
        <f aca="false">IF(AND(B20&lt;1000,B20&lt;&gt;""),IF(OR(I20="PROVA",I20="ATESTADO"),B20+$G$1-(0.104167),B20+$G$1),"")</f>
        <v>0.611805555555555</v>
      </c>
      <c r="G20" s="24" t="str">
        <f aca="false">IF(F20="","",IF(E20="",F20-B20,IF((F20-C20&lt;=0),"",(F20-C20)+D20)))</f>
        <v/>
      </c>
      <c r="H20" s="32" t="n">
        <f aca="false">IF(F20="","",IF((F20-C20&gt;=0),"",(C20-F20)-D20))</f>
        <v>0.000694444444444997</v>
      </c>
      <c r="I20" s="26"/>
      <c r="J20" s="27"/>
      <c r="K20" s="27"/>
    </row>
    <row r="21" customFormat="false" ht="13.8" hidden="false" customHeight="false" outlineLevel="0" collapsed="false">
      <c r="A21" s="30" t="n">
        <v>43848</v>
      </c>
      <c r="B21" s="21" t="s">
        <v>14</v>
      </c>
      <c r="C21" s="21"/>
      <c r="D21" s="21"/>
      <c r="E21" s="22" t="str">
        <f aca="false">IF(AND(B21&gt;1,B21&gt;1),"",IF(OR(B21&gt;1,C21&gt;1),"",IF(C21&gt;B21,C21-B21,"")))</f>
        <v/>
      </c>
      <c r="F21" s="23" t="str">
        <f aca="false">IF(AND(B21&lt;1000,B21&lt;&gt;""),IF(OR(I21="PROVA",I21="ATESTADO"),B21+$G$1-(0.104167),B21+$G$1),"")</f>
        <v/>
      </c>
      <c r="G21" s="24" t="str">
        <f aca="false">IF(F21="","",IF(E21="",F21-B21,IF((F21-C21&lt;=0),"",(F21-C21)+D21)))</f>
        <v/>
      </c>
      <c r="H21" s="32" t="str">
        <f aca="false">IF(F21="","",IF((F21-C21&gt;=0),"",(C21-F21)-D21))</f>
        <v/>
      </c>
      <c r="I21" s="26"/>
      <c r="J21" s="27"/>
      <c r="K21" s="27"/>
    </row>
    <row r="22" customFormat="false" ht="13.8" hidden="false" customHeight="false" outlineLevel="0" collapsed="false">
      <c r="A22" s="30" t="n">
        <v>43849</v>
      </c>
      <c r="B22" s="21" t="s">
        <v>15</v>
      </c>
      <c r="C22" s="21"/>
      <c r="D22" s="21"/>
      <c r="E22" s="22" t="str">
        <f aca="false">IF(AND(B22&gt;1,B22&gt;1),"",IF(OR(B22&gt;1,C22&gt;1),"",IF(C22&gt;B22,C22-B22,"")))</f>
        <v/>
      </c>
      <c r="F22" s="23" t="str">
        <f aca="false">IF(AND(B22&lt;1000,B22&lt;&gt;""),IF(OR(I22="PROVA",I22="ATESTADO"),B22+$G$1-(0.104167),B22+$G$1),"")</f>
        <v/>
      </c>
      <c r="G22" s="24" t="str">
        <f aca="false">IF(F22="","",IF(E22="",F22-B22,IF((F22-C22&lt;=0),"",(F22-C22)+D22)))</f>
        <v/>
      </c>
      <c r="H22" s="32" t="str">
        <f aca="false">IF(F22="","",IF((F22-C22&gt;=0),"",(C22-F22)-D22))</f>
        <v/>
      </c>
      <c r="I22" s="26"/>
      <c r="J22" s="27"/>
      <c r="K22" s="27"/>
    </row>
    <row r="23" customFormat="false" ht="13.8" hidden="false" customHeight="false" outlineLevel="0" collapsed="false">
      <c r="A23" s="30" t="n">
        <v>43850</v>
      </c>
      <c r="B23" s="21" t="n">
        <v>0.432638888888889</v>
      </c>
      <c r="C23" s="21" t="n">
        <v>0.640972222222222</v>
      </c>
      <c r="D23" s="21"/>
      <c r="E23" s="22" t="n">
        <f aca="false">IF(AND(B23&gt;1,B23&gt;1),"",IF(OR(B23&gt;1,C23&gt;1),"",IF(C23&gt;B23,C23-B23,"")))</f>
        <v>0.208333333333333</v>
      </c>
      <c r="F23" s="23" t="n">
        <f aca="false">IF(AND(B23&lt;1000,B23&lt;&gt;""),IF(OR(I23="PROVA",I23="ATESTADO"),B23+$G$1-(0.104167),B23+$G$1),"")</f>
        <v>0.640972222222222</v>
      </c>
      <c r="G23" s="24" t="str">
        <f aca="false">IF(F23="","",IF(E23="",F23-B23,IF((F23-C23&lt;=0),"",(F23-C23)+D23)))</f>
        <v/>
      </c>
      <c r="H23" s="32" t="str">
        <f aca="false">IF(F23="","",IF((F23-C23&gt;=0),"",(C23-F23)-D23))</f>
        <v/>
      </c>
      <c r="I23" s="26"/>
      <c r="J23" s="27"/>
      <c r="K23" s="27" t="s">
        <v>45</v>
      </c>
    </row>
    <row r="24" customFormat="false" ht="13.8" hidden="false" customHeight="false" outlineLevel="0" collapsed="false">
      <c r="A24" s="30" t="n">
        <v>43851</v>
      </c>
      <c r="B24" s="21" t="n">
        <v>0.447916666666667</v>
      </c>
      <c r="C24" s="21" t="n">
        <v>0.656944444444444</v>
      </c>
      <c r="D24" s="21"/>
      <c r="E24" s="22" t="n">
        <f aca="false">IF(AND(B24&gt;1,B24&gt;1),"",IF(OR(B24&gt;1,C24&gt;1),"",IF(C24&gt;B24,C24-B24,"")))</f>
        <v>0.209027777777777</v>
      </c>
      <c r="F24" s="23" t="n">
        <f aca="false">IF(AND(B24&lt;1000,B24&lt;&gt;""),IF(OR(I24="PROVA",I24="ATESTADO"),B24+$G$1-(0.104167),B24+$G$1),"")</f>
        <v>0.65625</v>
      </c>
      <c r="G24" s="24" t="str">
        <f aca="false">IF(F24="","",IF(E24="",F24-B24,IF((F24-C24&lt;=0),"",(F24-C24)+D24)))</f>
        <v/>
      </c>
      <c r="H24" s="32" t="n">
        <f aca="false">IF(F24="","",IF((F24-C24&gt;=0),"",(C24-F24)-D24))</f>
        <v>0.000694444444443998</v>
      </c>
      <c r="I24" s="26"/>
      <c r="J24" s="27"/>
      <c r="K24" s="27"/>
    </row>
    <row r="25" customFormat="false" ht="13.8" hidden="false" customHeight="false" outlineLevel="0" collapsed="false">
      <c r="A25" s="30" t="n">
        <v>43852</v>
      </c>
      <c r="B25" s="21" t="n">
        <v>0.446527777777778</v>
      </c>
      <c r="C25" s="21" t="n">
        <v>0.659722222222222</v>
      </c>
      <c r="D25" s="21"/>
      <c r="E25" s="22" t="n">
        <f aca="false">IF(AND(B25&gt;1,B25&gt;1),"",IF(OR(B25&gt;1,C25&gt;1),"",IF(C25&gt;B25,C25-B25,"")))</f>
        <v>0.213194444444444</v>
      </c>
      <c r="F25" s="23" t="n">
        <f aca="false">IF(AND(B25&lt;1000,B25&lt;&gt;""),IF(OR(I25="PROVA",I25="ATESTADO"),B25+$G$1-(0.104167),B25+$G$1),"")</f>
        <v>0.654861111111111</v>
      </c>
      <c r="G25" s="24" t="str">
        <f aca="false">IF(F25="","",IF(E25="",F25-B25,IF((F25-C25&lt;=0),"",(F25-C25)+D25)))</f>
        <v/>
      </c>
      <c r="H25" s="32" t="n">
        <f aca="false">IF(F25="","",IF((F25-C25&gt;=0),"",(C25-F25)-D25))</f>
        <v>0.00486111111111109</v>
      </c>
      <c r="I25" s="26"/>
      <c r="J25" s="27"/>
      <c r="K25" s="27"/>
    </row>
    <row r="26" customFormat="false" ht="13.8" hidden="false" customHeight="false" outlineLevel="0" collapsed="false">
      <c r="A26" s="30" t="n">
        <v>43853</v>
      </c>
      <c r="B26" s="21" t="n">
        <v>0.417361111111111</v>
      </c>
      <c r="C26" s="21" t="n">
        <v>0.625694444444444</v>
      </c>
      <c r="D26" s="21"/>
      <c r="E26" s="22" t="n">
        <f aca="false">IF(AND(B26&gt;1,B26&gt;1),"",IF(OR(B26&gt;1,C26&gt;1),"",IF(C26&gt;B26,C26-B26,"")))</f>
        <v>0.208333333333333</v>
      </c>
      <c r="F26" s="23" t="n">
        <f aca="false">IF(AND(B26&lt;1000,B26&lt;&gt;""),IF(OR(I26="PROVA",I26="ATESTADO"),B26+$G$1-(0.104167),B26+$G$1),"")</f>
        <v>0.625694444444444</v>
      </c>
      <c r="G26" s="24" t="str">
        <f aca="false">IF(F26="","",IF(E26="",F26-B26,IF((F26-C26&lt;=0),"",(F26-C26)+D26)))</f>
        <v/>
      </c>
      <c r="H26" s="32" t="str">
        <f aca="false">IF(F26="","",IF((F26-C26&gt;=0),"",(C26-F26)-D26))</f>
        <v/>
      </c>
      <c r="I26" s="26"/>
      <c r="J26" s="27"/>
      <c r="K26" s="27"/>
    </row>
    <row r="27" customFormat="false" ht="13.8" hidden="false" customHeight="false" outlineLevel="0" collapsed="false">
      <c r="A27" s="30" t="n">
        <v>43854</v>
      </c>
      <c r="B27" s="21" t="n">
        <v>0.345833333333333</v>
      </c>
      <c r="C27" s="21" t="n">
        <v>0.563888888888889</v>
      </c>
      <c r="D27" s="21"/>
      <c r="E27" s="22" t="n">
        <f aca="false">IF(AND(B27&gt;1,B27&gt;1),"",IF(OR(B27&gt;1,C27&gt;1),"",IF(C27&gt;B27,C27-B27,"")))</f>
        <v>0.218055555555556</v>
      </c>
      <c r="F27" s="23" t="n">
        <f aca="false">IF(AND(B27&lt;1000,B27&lt;&gt;""),IF(OR(I27="PROVA",I27="ATESTADO"),B27+$G$1-(0.104167),B27+$G$1),"")</f>
        <v>0.554166666666666</v>
      </c>
      <c r="G27" s="24" t="str">
        <f aca="false">IF(F27="","",IF(E27="",F27-B27,IF((F27-C27&lt;=0),"",(F27-C27)+D27)))</f>
        <v/>
      </c>
      <c r="H27" s="32" t="n">
        <f aca="false">IF(F27="","",IF((F27-C27&gt;=0),"",(C27-F27)-D27))</f>
        <v>0.00972222222222296</v>
      </c>
      <c r="I27" s="26"/>
      <c r="J27" s="27"/>
      <c r="K27" s="27"/>
    </row>
    <row r="28" customFormat="false" ht="13.8" hidden="false" customHeight="false" outlineLevel="0" collapsed="false">
      <c r="A28" s="30" t="n">
        <v>43855</v>
      </c>
      <c r="B28" s="21" t="s">
        <v>14</v>
      </c>
      <c r="C28" s="21"/>
      <c r="D28" s="21"/>
      <c r="E28" s="22" t="str">
        <f aca="false">IF(AND(B28&gt;1,B28&gt;1),"",IF(OR(B28&gt;1,C28&gt;1),"",IF(C28&gt;B28,C28-B28,"")))</f>
        <v/>
      </c>
      <c r="F28" s="23" t="str">
        <f aca="false">IF(AND(B28&lt;1000,B28&lt;&gt;""),IF(OR(I28="PROVA",I28="ATESTADO"),B28+$G$1-(0.104167),B28+$G$1),"")</f>
        <v/>
      </c>
      <c r="G28" s="24" t="str">
        <f aca="false">IF(F28="","",IF(E28="",F28-B28,IF((F28-C28&lt;=0),"",(F28-C28)+D28)))</f>
        <v/>
      </c>
      <c r="H28" s="32" t="str">
        <f aca="false">IF(F28="","",IF((F28-C28&gt;=0),"",(C28-F28)-D28))</f>
        <v/>
      </c>
      <c r="I28" s="26"/>
      <c r="J28" s="27"/>
      <c r="K28" s="27"/>
    </row>
    <row r="29" customFormat="false" ht="13.8" hidden="false" customHeight="false" outlineLevel="0" collapsed="false">
      <c r="A29" s="30" t="n">
        <v>43856</v>
      </c>
      <c r="B29" s="21" t="s">
        <v>15</v>
      </c>
      <c r="C29" s="21"/>
      <c r="D29" s="21"/>
      <c r="E29" s="22" t="str">
        <f aca="false">IF(AND(B29&gt;1,B29&gt;1),"",IF(OR(B29&gt;1,C29&gt;1),"",IF(C29&gt;B29,C29-B29,"")))</f>
        <v/>
      </c>
      <c r="F29" s="23" t="str">
        <f aca="false">IF(AND(B29&lt;1000,B29&lt;&gt;""),IF(OR(I29="PROVA",I29="ATESTADO"),B29+$G$1-(0.104167),B29+$G$1),"")</f>
        <v/>
      </c>
      <c r="G29" s="24" t="str">
        <f aca="false">IF(F29="","",IF(E29="",F29-B29,IF((F29-C29&lt;=0),"",(F29-C29)+D29)))</f>
        <v/>
      </c>
      <c r="H29" s="32" t="str">
        <f aca="false">IF(F29="","",IF((F29-C29&gt;=0),"",(C29-F29)-D29))</f>
        <v/>
      </c>
      <c r="I29" s="26"/>
      <c r="J29" s="27"/>
      <c r="K29" s="27"/>
    </row>
    <row r="30" customFormat="false" ht="13.8" hidden="false" customHeight="false" outlineLevel="0" collapsed="false">
      <c r="A30" s="30" t="n">
        <v>43857</v>
      </c>
      <c r="B30" s="21" t="n">
        <v>0.4875</v>
      </c>
      <c r="C30" s="21" t="n">
        <v>0.699305555555555</v>
      </c>
      <c r="D30" s="21"/>
      <c r="E30" s="22" t="n">
        <f aca="false">IF(AND(B30&gt;1,B30&gt;1),"",IF(OR(B30&gt;1,C30&gt;1),"",IF(C30&gt;B30,C30-B30,"")))</f>
        <v>0.211805555555555</v>
      </c>
      <c r="F30" s="23" t="n">
        <f aca="false">IF(AND(B30&lt;1000,B30&lt;&gt;""),IF(OR(I30="PROVA",I30="ATESTADO"),B30+$G$1-(0.104167),B30+$G$1),"")</f>
        <v>0.695833333333333</v>
      </c>
      <c r="G30" s="24" t="str">
        <f aca="false">IF(F30="","",IF(E30="",F30-B30,IF((F30-C30&lt;=0),"",(F30-C30)+D30)))</f>
        <v/>
      </c>
      <c r="H30" s="32" t="n">
        <f aca="false">IF(F30="","",IF((F30-C30&gt;=0),"",(C30-F30)-D30))</f>
        <v>0.00347222222222199</v>
      </c>
      <c r="I30" s="26"/>
      <c r="J30" s="27"/>
      <c r="K30" s="27"/>
    </row>
    <row r="31" customFormat="false" ht="13.8" hidden="false" customHeight="false" outlineLevel="0" collapsed="false">
      <c r="A31" s="30" t="n">
        <v>43858</v>
      </c>
      <c r="B31" s="21" t="n">
        <v>0.409027777777778</v>
      </c>
      <c r="C31" s="21" t="n">
        <v>0.617361111111111</v>
      </c>
      <c r="D31" s="21"/>
      <c r="E31" s="22" t="n">
        <f aca="false">IF(AND(B31&gt;1,B31&gt;1),"",IF(OR(B31&gt;1,C31&gt;1),"",IF(C31&gt;B31,C31-B31,"")))</f>
        <v>0.208333333333333</v>
      </c>
      <c r="F31" s="23" t="n">
        <f aca="false">IF(AND(B31&lt;1000,B31&lt;&gt;""),IF(OR(I31="PROVA",I31="ATESTADO"),B31+$G$1-(0.104167),B31+$G$1),"")</f>
        <v>0.617361111111111</v>
      </c>
      <c r="G31" s="24" t="str">
        <f aca="false">IF(F31="","",IF(E31="",F31-B31,IF((F31-C31&lt;=0),"",(F31-C31)+D31)))</f>
        <v/>
      </c>
      <c r="H31" s="32" t="str">
        <f aca="false">IF(F31="","",IF((F31-C31&gt;=0),"",(C31-F31)-D31))</f>
        <v/>
      </c>
      <c r="I31" s="26"/>
      <c r="J31" s="27"/>
      <c r="K31" s="27"/>
    </row>
    <row r="32" customFormat="false" ht="13.8" hidden="false" customHeight="false" outlineLevel="0" collapsed="false">
      <c r="A32" s="30" t="n">
        <v>43859</v>
      </c>
      <c r="B32" s="21" t="n">
        <v>0.353472222222222</v>
      </c>
      <c r="C32" s="21" t="n">
        <v>0.576388888888889</v>
      </c>
      <c r="D32" s="21"/>
      <c r="E32" s="22" t="n">
        <f aca="false">IF(AND(B32&gt;1,B32&gt;1),"",IF(OR(B32&gt;1,C32&gt;1),"",IF(C32&gt;B32,C32-B32,"")))</f>
        <v>0.222916666666667</v>
      </c>
      <c r="F32" s="23" t="n">
        <f aca="false">IF(AND(B32&lt;1000,B32&lt;&gt;""),IF(OR(I32="PROVA",I32="ATESTADO"),B32+$G$1-(0.104167),B32+$G$1),"")</f>
        <v>0.561805555555555</v>
      </c>
      <c r="G32" s="24" t="str">
        <f aca="false">IF(F32="","",IF(E32="",F32-B32,IF((F32-C32&lt;=0),"",(F32-C32)+D32)))</f>
        <v/>
      </c>
      <c r="H32" s="32" t="n">
        <f aca="false">IF(F32="","",IF((F32-C32&gt;=0),"",(C32-F32)-D32))</f>
        <v>0.0145833333333341</v>
      </c>
      <c r="I32" s="26"/>
      <c r="J32" s="27"/>
      <c r="K32" s="27" t="s">
        <v>46</v>
      </c>
    </row>
    <row r="33" customFormat="false" ht="13.8" hidden="false" customHeight="false" outlineLevel="0" collapsed="false">
      <c r="A33" s="30" t="n">
        <v>43860</v>
      </c>
      <c r="B33" s="21" t="n">
        <v>0.324305555555556</v>
      </c>
      <c r="C33" s="41" t="n">
        <v>0.729166666666667</v>
      </c>
      <c r="D33" s="21"/>
      <c r="E33" s="22" t="n">
        <f aca="false">IF(AND(B33&gt;1,B33&gt;1),"",IF(OR(B33&gt;1,C33&gt;1),"",IF(C33&gt;B33,C33-B33,"")))</f>
        <v>0.404861111111111</v>
      </c>
      <c r="F33" s="23" t="n">
        <f aca="false">IF(AND(B33&lt;1000,B33&lt;&gt;""),IF(OR(I33="PROVA",I33="ATESTADO"),B33+$G$1-(0.104167),B33+$G$1),"")</f>
        <v>0.532638888888889</v>
      </c>
      <c r="G33" s="24" t="str">
        <f aca="false">IF(F33="","",IF(E33="",F33-B33,IF((F33-C33&lt;=0),"",(F33-C33)+D33)))</f>
        <v/>
      </c>
      <c r="H33" s="32" t="n">
        <f aca="false">IF(F33="","",IF((F33-C33&gt;=0),"",(C33-F33)-D33))</f>
        <v>0.196527777777778</v>
      </c>
      <c r="I33" s="26"/>
      <c r="J33" s="27" t="n">
        <v>0.536805555555556</v>
      </c>
      <c r="K33" s="27" t="s">
        <v>46</v>
      </c>
    </row>
    <row r="34" customFormat="false" ht="13.8" hidden="false" customHeight="false" outlineLevel="0" collapsed="false">
      <c r="A34" s="30" t="n">
        <v>43861</v>
      </c>
      <c r="B34" s="41" t="n">
        <v>0.451388888888889</v>
      </c>
      <c r="C34" s="21" t="n">
        <v>0.653472222222222</v>
      </c>
      <c r="D34" s="21"/>
      <c r="E34" s="22" t="n">
        <f aca="false">IF(AND(B34&gt;1,B34&gt;1),"",IF(OR(B34&gt;1,C34&gt;1),"",IF(C34&gt;B34,C34-B34,"")))</f>
        <v>0.202083333333333</v>
      </c>
      <c r="F34" s="23" t="n">
        <f aca="false">IF(AND(B34&lt;1000,B34&lt;&gt;""),IF(OR(I34="PROVA",I34="ATESTADO"),B34+$G$1-(0.104167),B34+$G$1),"")</f>
        <v>0.659722222222222</v>
      </c>
      <c r="G34" s="24" t="n">
        <f aca="false">IF(F34="","",IF(E34="",F34-B34,IF((F34-C34&lt;=0),"",(F34-C34)+D34)))</f>
        <v>0.00625000000000009</v>
      </c>
      <c r="H34" s="32" t="str">
        <f aca="false">IF(F34="","",IF((F34-C34&gt;=0),"",(C34-F34)-D34))</f>
        <v/>
      </c>
      <c r="I34" s="26" t="n">
        <v>0.444444444444444</v>
      </c>
      <c r="J34" s="27" t="n">
        <v>0.444444444444444</v>
      </c>
      <c r="K34" s="27" t="s">
        <v>45</v>
      </c>
    </row>
  </sheetData>
  <mergeCells count="3">
    <mergeCell ref="A1:C1"/>
    <mergeCell ref="G1:H1"/>
    <mergeCell ref="N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68370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2019-06-06T12:48:23Z</dcterms:created>
  <dc:creator/>
  <dc:description/>
  <dc:language>pt-BR</dc:language>
  <cp:lastModifiedBy/>
  <dcterms:modified xsi:type="dcterms:W3CDTF">2020-03-17T16:22:49Z</dcterms:modified>
  <cp:revision>379</cp:revision>
  <dc:subject/>
  <dc:title/>
</cp:coreProperties>
</file>