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shpen\"/>
    </mc:Choice>
  </mc:AlternateContent>
  <xr:revisionPtr revIDLastSave="0" documentId="13_ncr:1_{8F599AA6-CEA1-4FE6-9D3A-0155D180659C}" xr6:coauthVersionLast="47" xr6:coauthVersionMax="47" xr10:uidLastSave="{00000000-0000-0000-0000-000000000000}"/>
  <bookViews>
    <workbookView xWindow="1605" yWindow="1245" windowWidth="21780" windowHeight="135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K32" i="1"/>
  <c r="L32" i="1"/>
  <c r="M32" i="1"/>
  <c r="N32" i="1"/>
  <c r="O32" i="1"/>
  <c r="P32" i="1"/>
  <c r="I32" i="1"/>
  <c r="I31" i="1" l="1"/>
  <c r="J31" i="1"/>
  <c r="K31" i="1"/>
  <c r="L31" i="1"/>
  <c r="M31" i="1"/>
  <c r="N31" i="1"/>
  <c r="O31" i="1"/>
  <c r="P31" i="1"/>
  <c r="C18" i="1" l="1"/>
  <c r="B21" i="1" s="1"/>
  <c r="B18" i="1"/>
  <c r="D15" i="1" l="1"/>
  <c r="E15" i="1" s="1"/>
  <c r="F15" i="1" s="1"/>
  <c r="D17" i="1"/>
  <c r="D16" i="1"/>
  <c r="D3" i="1"/>
  <c r="E3" i="1" s="1"/>
  <c r="D8" i="1"/>
  <c r="E8" i="1" s="1"/>
  <c r="D13" i="1"/>
  <c r="D5" i="1"/>
  <c r="D10" i="1"/>
  <c r="D4" i="1"/>
  <c r="D14" i="1"/>
  <c r="E14" i="1" s="1"/>
  <c r="D6" i="1"/>
  <c r="D7" i="1"/>
  <c r="D12" i="1"/>
  <c r="D9" i="1"/>
  <c r="D11" i="1"/>
  <c r="D2" i="1"/>
  <c r="E17" i="1" l="1"/>
  <c r="F17" i="1" s="1"/>
  <c r="E16" i="1"/>
  <c r="F16" i="1" s="1"/>
  <c r="E2" i="1"/>
  <c r="F2" i="1" s="1"/>
  <c r="F14" i="1"/>
  <c r="E12" i="1"/>
  <c r="F12" i="1" s="1"/>
  <c r="F8" i="1"/>
  <c r="F3" i="1"/>
  <c r="E11" i="1"/>
  <c r="F11" i="1" s="1"/>
  <c r="E9" i="1"/>
  <c r="F9" i="1" s="1"/>
  <c r="E5" i="1"/>
  <c r="F5" i="1" s="1"/>
  <c r="E6" i="1"/>
  <c r="F6" i="1" s="1"/>
  <c r="E10" i="1"/>
  <c r="F10" i="1" s="1"/>
  <c r="E13" i="1"/>
  <c r="F13" i="1" s="1"/>
  <c r="E4" i="1"/>
  <c r="F4" i="1" s="1"/>
  <c r="E7" i="1"/>
  <c r="F7" i="1" s="1"/>
  <c r="D18" i="1"/>
  <c r="E18" i="1" l="1"/>
  <c r="F18" i="1"/>
</calcChain>
</file>

<file path=xl/sharedStrings.xml><?xml version="1.0" encoding="utf-8"?>
<sst xmlns="http://schemas.openxmlformats.org/spreadsheetml/2006/main" count="64" uniqueCount="48">
  <si>
    <t>albredona</t>
  </si>
  <si>
    <t>caldria</t>
  </si>
  <si>
    <t>tanjia</t>
  </si>
  <si>
    <t>ambria</t>
  </si>
  <si>
    <t>frillia</t>
  </si>
  <si>
    <t>bergia</t>
  </si>
  <si>
    <t>astoria</t>
  </si>
  <si>
    <t>meyria</t>
  </si>
  <si>
    <t>cernevora</t>
  </si>
  <si>
    <t>rathania</t>
  </si>
  <si>
    <t>population</t>
  </si>
  <si>
    <t>total</t>
  </si>
  <si>
    <t>free seats</t>
  </si>
  <si>
    <t>total seats</t>
  </si>
  <si>
    <t>proportional seats</t>
  </si>
  <si>
    <t>net pro. seats</t>
  </si>
  <si>
    <t>remainder threshold</t>
  </si>
  <si>
    <t>remainder</t>
  </si>
  <si>
    <t>calsaidona</t>
  </si>
  <si>
    <t>lajdia</t>
  </si>
  <si>
    <t>nicanor</t>
  </si>
  <si>
    <t>ristanna</t>
  </si>
  <si>
    <t>northern albredona</t>
  </si>
  <si>
    <t>tyaunsvald</t>
  </si>
  <si>
    <t>Historical seats allocation</t>
  </si>
  <si>
    <t>841 ER</t>
  </si>
  <si>
    <t>860  ER</t>
  </si>
  <si>
    <t>950 ER</t>
  </si>
  <si>
    <t>1096 ER</t>
  </si>
  <si>
    <t>1193 ER</t>
  </si>
  <si>
    <t>1172 ER</t>
  </si>
  <si>
    <t>1274 ER</t>
  </si>
  <si>
    <t>1325 ER</t>
  </si>
  <si>
    <t>aspra / calsaidona</t>
  </si>
  <si>
    <t>dommilen / lajdia</t>
  </si>
  <si>
    <t>delvi</t>
  </si>
  <si>
    <t>folset</t>
  </si>
  <si>
    <t>turwassad</t>
  </si>
  <si>
    <t>balmora</t>
  </si>
  <si>
    <t>ithlen</t>
  </si>
  <si>
    <t>gandes</t>
  </si>
  <si>
    <t>lunts</t>
  </si>
  <si>
    <t>strait</t>
  </si>
  <si>
    <t>capandora</t>
  </si>
  <si>
    <t>nisseya</t>
  </si>
  <si>
    <t>calmenth</t>
  </si>
  <si>
    <t>great company</t>
  </si>
  <si>
    <t>total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</si>
</sst>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rial"/>
      <family val="2"/>
      <charset val="177"/>
      <scheme val="minor"/>
    </font>
    <font>
      <b/>
      <sz val="10"/>
      <color theme="1"/>
      <name val="Heebo"/>
    </font>
    <font>
      <sz val="10"/>
      <color theme="1"/>
      <name val="Heebo"/>
    </font>
    <font>
      <b/>
      <sz val="10"/>
      <color rgb="FF0070C0"/>
      <name val="Heebo"/>
    </font>
    <font>
      <sz val="10"/>
      <color theme="8" tint="-0.499984740745262"/>
      <name val="Heebo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A63B"/>
      <color rgb="FF00C000"/>
      <color rgb="FF785130"/>
      <color rgb="FF0F9760"/>
      <color rgb="FF0000C0"/>
      <color rgb="FF8D3D70"/>
      <color rgb="FF94643C"/>
      <color rgb="FFC5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rathania</c:v>
                </c:pt>
              </c:strCache>
            </c:strRef>
          </c:tx>
          <c:spPr>
            <a:ln>
              <a:solidFill>
                <a:srgbClr val="00C000"/>
              </a:solidFill>
            </a:ln>
          </c:spPr>
          <c:marker>
            <c:symbol val="square"/>
            <c:size val="7"/>
            <c:spPr>
              <a:solidFill>
                <a:srgbClr val="00C00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Sheet1!$I$3:$P$3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A-4FEB-9CA7-B6DF0F075FF0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cernevora</c:v>
                </c:pt>
              </c:strCache>
            </c:strRef>
          </c:tx>
          <c:spPr>
            <a:ln>
              <a:solidFill>
                <a:srgbClr val="94643C"/>
              </a:solidFill>
            </a:ln>
          </c:spPr>
          <c:marker>
            <c:symbol val="circle"/>
            <c:size val="11"/>
            <c:spPr>
              <a:solidFill>
                <a:srgbClr val="785130"/>
              </a:solidFill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Sheet1!$I$4:$P$4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A-4FEB-9CA7-B6DF0F075FF0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bergia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Sheet1!$I$5:$P$5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A-4FEB-9CA7-B6DF0F075FF0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frillia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Sheet1!$I$6:$P$6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A-4FEB-9CA7-B6DF0F075FF0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ambria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square"/>
            <c:size val="9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Sheet1!$I$7:$P$7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A-4FEB-9CA7-B6DF0F075FF0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tanjia</c:v>
                </c:pt>
              </c:strCache>
            </c:strRef>
          </c:tx>
          <c:spPr>
            <a:ln>
              <a:solidFill>
                <a:srgbClr val="0000C0"/>
              </a:solidFill>
            </a:ln>
          </c:spPr>
          <c:marker>
            <c:symbol val="square"/>
            <c:size val="7"/>
            <c:spPr>
              <a:solidFill>
                <a:srgbClr val="0000C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Sheet1!$I$8:$P$8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A-4FEB-9CA7-B6DF0F075FF0}"/>
            </c:ext>
          </c:extLst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albredona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Sheet1!$I$9:$P$9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A-4FEB-9CA7-B6DF0F075FF0}"/>
            </c:ext>
          </c:extLst>
        </c:ser>
        <c:ser>
          <c:idx val="7"/>
          <c:order val="7"/>
          <c:tx>
            <c:strRef>
              <c:f>Sheet1!$H$10</c:f>
              <c:strCache>
                <c:ptCount val="1"/>
                <c:pt idx="0">
                  <c:v>northern albredona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Sheet1!$I$10:$P$10</c:f>
              <c:numCache>
                <c:formatCode>General</c:formatCode>
                <c:ptCount val="8"/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A-4FEB-9CA7-B6DF0F075FF0}"/>
            </c:ext>
          </c:extLst>
        </c:ser>
        <c:ser>
          <c:idx val="8"/>
          <c:order val="8"/>
          <c:tx>
            <c:strRef>
              <c:f>Sheet1!$H$11</c:f>
              <c:strCache>
                <c:ptCount val="1"/>
                <c:pt idx="0">
                  <c:v>aspra / calsaidona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Sheet1!$I$11:$P$11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AA-4FEB-9CA7-B6DF0F075FF0}"/>
            </c:ext>
          </c:extLst>
        </c:ser>
        <c:ser>
          <c:idx val="9"/>
          <c:order val="9"/>
          <c:tx>
            <c:strRef>
              <c:f>Sheet1!$H$12</c:f>
              <c:strCache>
                <c:ptCount val="1"/>
                <c:pt idx="0">
                  <c:v>dommilen / lajdia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Sheet1!$I$12:$P$12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AA-4FEB-9CA7-B6DF0F075FF0}"/>
            </c:ext>
          </c:extLst>
        </c:ser>
        <c:ser>
          <c:idx val="10"/>
          <c:order val="10"/>
          <c:tx>
            <c:strRef>
              <c:f>Sheet1!$H$13</c:f>
              <c:strCache>
                <c:ptCount val="1"/>
                <c:pt idx="0">
                  <c:v>astoria</c:v>
                </c:pt>
              </c:strCache>
            </c:strRef>
          </c:tx>
          <c:spPr>
            <a:ln>
              <a:solidFill>
                <a:srgbClr val="8D3D70"/>
              </a:solidFill>
            </a:ln>
          </c:spPr>
          <c:marker>
            <c:symbol val="diamond"/>
            <c:size val="13"/>
            <c:spPr>
              <a:solidFill>
                <a:srgbClr val="8D3D7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Sheet1!$I$13:$P$13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AA-4FEB-9CA7-B6DF0F075FF0}"/>
            </c:ext>
          </c:extLst>
        </c:ser>
        <c:ser>
          <c:idx val="11"/>
          <c:order val="11"/>
          <c:tx>
            <c:strRef>
              <c:f>Sheet1!$H$14</c:f>
              <c:strCache>
                <c:ptCount val="1"/>
                <c:pt idx="0">
                  <c:v>caldria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square"/>
            <c:size val="10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Sheet1!$I$14:$P$14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AA-4FEB-9CA7-B6DF0F075FF0}"/>
            </c:ext>
          </c:extLst>
        </c:ser>
        <c:ser>
          <c:idx val="12"/>
          <c:order val="12"/>
          <c:tx>
            <c:strRef>
              <c:f>Sheet1!$H$15</c:f>
              <c:strCache>
                <c:ptCount val="1"/>
                <c:pt idx="0">
                  <c:v>meyria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Sheet1!$I$15:$P$15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AA-4FEB-9CA7-B6DF0F075FF0}"/>
            </c:ext>
          </c:extLst>
        </c:ser>
        <c:ser>
          <c:idx val="13"/>
          <c:order val="13"/>
          <c:tx>
            <c:strRef>
              <c:f>Sheet1!$H$16</c:f>
              <c:strCache>
                <c:ptCount val="1"/>
                <c:pt idx="0">
                  <c:v>tyaunsvald</c:v>
                </c:pt>
              </c:strCache>
            </c:strRef>
          </c:tx>
          <c:spPr>
            <a:ln>
              <a:solidFill>
                <a:srgbClr val="0F9760"/>
              </a:solidFill>
            </a:ln>
          </c:spPr>
          <c:marker>
            <c:symbol val="diamond"/>
            <c:size val="9"/>
            <c:spPr>
              <a:solidFill>
                <a:srgbClr val="0F9760"/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Sheet1!$I$16:$P$16</c:f>
              <c:numCache>
                <c:formatCode>General</c:formatCode>
                <c:ptCount val="8"/>
                <c:pt idx="5">
                  <c:v>4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AA-4FEB-9CA7-B6DF0F075FF0}"/>
            </c:ext>
          </c:extLst>
        </c:ser>
        <c:ser>
          <c:idx val="14"/>
          <c:order val="14"/>
          <c:tx>
            <c:strRef>
              <c:f>Sheet1!$H$17</c:f>
              <c:strCache>
                <c:ptCount val="1"/>
                <c:pt idx="0">
                  <c:v>nicanor</c:v>
                </c:pt>
              </c:strCache>
            </c:strRef>
          </c:tx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Sheet1!$I$17:$P$17</c:f>
              <c:numCache>
                <c:formatCode>General</c:formatCode>
                <c:ptCount val="8"/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AA-4FEB-9CA7-B6DF0F075FF0}"/>
            </c:ext>
          </c:extLst>
        </c:ser>
        <c:ser>
          <c:idx val="15"/>
          <c:order val="15"/>
          <c:tx>
            <c:strRef>
              <c:f>Sheet1!$H$18</c:f>
              <c:strCache>
                <c:ptCount val="1"/>
                <c:pt idx="0">
                  <c:v>ristanna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Sheet1!$I$2:$P$2</c:f>
              <c:strCache>
                <c:ptCount val="8"/>
                <c:pt idx="0">
                  <c:v>841 ER</c:v>
                </c:pt>
                <c:pt idx="1">
                  <c:v>860  ER</c:v>
                </c:pt>
                <c:pt idx="2">
                  <c:v>950 ER</c:v>
                </c:pt>
                <c:pt idx="3">
                  <c:v>1096 ER</c:v>
                </c:pt>
                <c:pt idx="4">
                  <c:v>1172 ER</c:v>
                </c:pt>
                <c:pt idx="5">
                  <c:v>1193 ER</c:v>
                </c:pt>
                <c:pt idx="6">
                  <c:v>1274 ER</c:v>
                </c:pt>
                <c:pt idx="7">
                  <c:v>1325 ER</c:v>
                </c:pt>
              </c:strCache>
            </c:strRef>
          </c:cat>
          <c:val>
            <c:numRef>
              <c:f>Sheet1!$I$18:$P$18</c:f>
              <c:numCache>
                <c:formatCode>General</c:formatCode>
                <c:ptCount val="8"/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AA-4FEB-9CA7-B6DF0F07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1072"/>
        <c:axId val="137332992"/>
      </c:lineChart>
      <c:catAx>
        <c:axId val="1373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332992"/>
        <c:crosses val="autoZero"/>
        <c:auto val="1"/>
        <c:lblAlgn val="ctr"/>
        <c:lblOffset val="100"/>
        <c:noMultiLvlLbl val="0"/>
      </c:catAx>
      <c:valAx>
        <c:axId val="137332992"/>
        <c:scaling>
          <c:orientation val="minMax"/>
          <c:max val="16"/>
        </c:scaling>
        <c:delete val="0"/>
        <c:axPos val="l"/>
        <c:majorGridlines>
          <c:spPr>
            <a:ln w="12700" cap="rnd">
              <a:solidFill>
                <a:schemeClr val="bg1">
                  <a:lumMod val="75000"/>
                  <a:alpha val="40000"/>
                </a:schemeClr>
              </a:solidFill>
              <a:prstDash val="sysDash"/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37331072"/>
        <c:crosses val="autoZero"/>
        <c:crossBetween val="between"/>
        <c:majorUnit val="1"/>
      </c:valAx>
      <c:spPr>
        <a:noFill/>
      </c:spPr>
    </c:plotArea>
    <c:legend>
      <c:legendPos val="l"/>
      <c:overlay val="0"/>
      <c:txPr>
        <a:bodyPr/>
        <a:lstStyle/>
        <a:p>
          <a:pPr rtl="0">
            <a:defRPr/>
          </a:pPr>
          <a:endParaRPr lang="he-IL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>
                <a:latin typeface="Heebo" pitchFamily="2" charset="-79"/>
                <a:cs typeface="Heebo" pitchFamily="2" charset="-79"/>
              </a:defRPr>
            </a:pPr>
            <a:r>
              <a:rPr lang="en-US" sz="1600">
                <a:latin typeface="Heebo" pitchFamily="2" charset="-79"/>
                <a:cs typeface="Heebo" pitchFamily="2" charset="-79"/>
              </a:rPr>
              <a:t>1325 ER</a:t>
            </a:r>
          </a:p>
        </c:rich>
      </c:tx>
      <c:layout>
        <c:manualLayout>
          <c:xMode val="edge"/>
          <c:yMode val="edge"/>
          <c:x val="0.28322445796754814"/>
          <c:y val="1.2042143710184477E-2"/>
        </c:manualLayout>
      </c:layout>
      <c:overlay val="1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C000"/>
              </a:solidFill>
            </c:spPr>
            <c:extLst>
              <c:ext xmlns:c16="http://schemas.microsoft.com/office/drawing/2014/chart" uri="{C3380CC4-5D6E-409C-BE32-E72D297353CC}">
                <c16:uniqueId val="{00000001-16A6-464E-AC62-513C9715E828}"/>
              </c:ext>
            </c:extLst>
          </c:dPt>
          <c:dPt>
            <c:idx val="1"/>
            <c:bubble3D val="0"/>
            <c:spPr>
              <a:solidFill>
                <a:srgbClr val="785130"/>
              </a:solidFill>
            </c:spPr>
            <c:extLst>
              <c:ext xmlns:c16="http://schemas.microsoft.com/office/drawing/2014/chart" uri="{C3380CC4-5D6E-409C-BE32-E72D297353CC}">
                <c16:uniqueId val="{00000003-16A6-464E-AC62-513C9715E828}"/>
              </c:ext>
            </c:extLst>
          </c:dPt>
          <c:dPt>
            <c:idx val="2"/>
            <c:bubble3D val="0"/>
            <c:spPr>
              <a:solidFill>
                <a:srgbClr val="0F9760"/>
              </a:solidFill>
            </c:spPr>
            <c:extLst>
              <c:ext xmlns:c16="http://schemas.microsoft.com/office/drawing/2014/chart" uri="{C3380CC4-5D6E-409C-BE32-E72D297353CC}">
                <c16:uniqueId val="{00000005-16A6-464E-AC62-513C9715E8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16A6-464E-AC62-513C9715E828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9-16A6-464E-AC62-513C9715E828}"/>
              </c:ext>
            </c:extLst>
          </c:dPt>
          <c:dPt>
            <c:idx val="5"/>
            <c:bubble3D val="0"/>
            <c:spPr>
              <a:solidFill>
                <a:srgbClr val="0000C0"/>
              </a:solidFill>
            </c:spPr>
            <c:extLst>
              <c:ext xmlns:c16="http://schemas.microsoft.com/office/drawing/2014/chart" uri="{C3380CC4-5D6E-409C-BE32-E72D297353CC}">
                <c16:uniqueId val="{0000000B-16A6-464E-AC62-513C9715E828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D-16A6-464E-AC62-513C9715E828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F-16A6-464E-AC62-513C9715E828}"/>
              </c:ext>
            </c:extLst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16A6-464E-AC62-513C9715E828}"/>
              </c:ext>
            </c:extLst>
          </c:dPt>
          <c:dPt>
            <c:idx val="9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16A6-464E-AC62-513C9715E828}"/>
              </c:ext>
            </c:extLst>
          </c:dPt>
          <c:dPt>
            <c:idx val="10"/>
            <c:bubble3D val="0"/>
            <c:spPr>
              <a:solidFill>
                <a:srgbClr val="8D3D70"/>
              </a:solidFill>
            </c:spPr>
            <c:extLst>
              <c:ext xmlns:c16="http://schemas.microsoft.com/office/drawing/2014/chart" uri="{C3380CC4-5D6E-409C-BE32-E72D297353CC}">
                <c16:uniqueId val="{00000015-16A6-464E-AC62-513C9715E828}"/>
              </c:ext>
            </c:extLst>
          </c:dPt>
          <c:dPt>
            <c:idx val="1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7-16A6-464E-AC62-513C9715E828}"/>
              </c:ext>
            </c:extLst>
          </c:dPt>
          <c:dPt>
            <c:idx val="1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9-16A6-464E-AC62-513C9715E828}"/>
              </c:ext>
            </c:extLst>
          </c:dPt>
          <c:dPt>
            <c:idx val="13"/>
            <c:bubble3D val="0"/>
            <c:spPr>
              <a:solidFill>
                <a:srgbClr val="00A63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16A6-464E-AC62-513C9715E828}"/>
              </c:ext>
            </c:extLst>
          </c:dPt>
          <c:dPt>
            <c:idx val="14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16A6-464E-AC62-513C9715E828}"/>
              </c:ext>
            </c:extLst>
          </c:dPt>
          <c:dPt>
            <c:idx val="1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F-16A6-464E-AC62-513C9715E828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1" i="0" cap="none" spc="0">
                    <a:ln w="12700">
                      <a:noFill/>
                      <a:prstDash val="solid"/>
                    </a:ln>
                    <a:solidFill>
                      <a:schemeClr val="bg2">
                        <a:tint val="85000"/>
                        <a:satMod val="15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Heebo" pitchFamily="2" charset="-79"/>
                    <a:ea typeface="Noto Serif" panose="02020600060500020200" pitchFamily="18" charset="0"/>
                    <a:cs typeface="Heebo" pitchFamily="2" charset="-79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Sheet1!$H$3:$H$18</c:f>
              <c:strCache>
                <c:ptCount val="16"/>
                <c:pt idx="0">
                  <c:v>rathania</c:v>
                </c:pt>
                <c:pt idx="1">
                  <c:v>cernevora</c:v>
                </c:pt>
                <c:pt idx="2">
                  <c:v>bergia</c:v>
                </c:pt>
                <c:pt idx="3">
                  <c:v>frillia</c:v>
                </c:pt>
                <c:pt idx="4">
                  <c:v>ambria</c:v>
                </c:pt>
                <c:pt idx="5">
                  <c:v>tanjia</c:v>
                </c:pt>
                <c:pt idx="6">
                  <c:v>albredona</c:v>
                </c:pt>
                <c:pt idx="7">
                  <c:v>northern albredona</c:v>
                </c:pt>
                <c:pt idx="8">
                  <c:v>aspra / calsaidona</c:v>
                </c:pt>
                <c:pt idx="9">
                  <c:v>dommilen / lajdia</c:v>
                </c:pt>
                <c:pt idx="10">
                  <c:v>astoria</c:v>
                </c:pt>
                <c:pt idx="11">
                  <c:v>caldria</c:v>
                </c:pt>
                <c:pt idx="12">
                  <c:v>meyria</c:v>
                </c:pt>
                <c:pt idx="13">
                  <c:v>tyaunsvald</c:v>
                </c:pt>
                <c:pt idx="14">
                  <c:v>nicanor</c:v>
                </c:pt>
                <c:pt idx="15">
                  <c:v>ristanna</c:v>
                </c:pt>
              </c:strCache>
            </c:strRef>
          </c:cat>
          <c:val>
            <c:numRef>
              <c:f>Sheet1!$P$3:$P$18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6A6-464E-AC62-513C9715E8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</c:plotArea>
    <c:legend>
      <c:legendPos val="l"/>
      <c:overlay val="0"/>
    </c:legend>
    <c:plotVisOnly val="1"/>
    <c:dispBlanksAs val="gap"/>
    <c:showDLblsOverMax val="0"/>
  </c:chart>
  <c:spPr>
    <a:ln w="19050"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677333</xdr:colOff>
      <xdr:row>1</xdr:row>
      <xdr:rowOff>190501</xdr:rowOff>
    </xdr:from>
    <xdr:to>
      <xdr:col>31</xdr:col>
      <xdr:colOff>10583</xdr:colOff>
      <xdr:row>30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391584</xdr:colOff>
      <xdr:row>25</xdr:row>
      <xdr:rowOff>14816</xdr:rowOff>
    </xdr:from>
    <xdr:to>
      <xdr:col>6</xdr:col>
      <xdr:colOff>539750</xdr:colOff>
      <xdr:row>46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E19" sqref="E19"/>
    </sheetView>
  </sheetViews>
  <sheetFormatPr defaultRowHeight="15.75" x14ac:dyDescent="0.35"/>
  <cols>
    <col min="1" max="1" width="15.5" style="3" customWidth="1"/>
    <col min="2" max="2" width="10.875" style="3" customWidth="1"/>
    <col min="3" max="3" width="9.625" style="3" customWidth="1"/>
    <col min="4" max="4" width="12.375" style="3" customWidth="1"/>
    <col min="5" max="5" width="11.5" style="3" customWidth="1"/>
    <col min="6" max="7" width="11.75" style="3" customWidth="1"/>
    <col min="8" max="8" width="15.5" style="3" customWidth="1"/>
    <col min="9" max="16384" width="9" style="3"/>
  </cols>
  <sheetData>
    <row r="1" spans="1:17" s="1" customFormat="1" x14ac:dyDescent="0.35">
      <c r="B1" s="2" t="s">
        <v>10</v>
      </c>
      <c r="C1" s="2" t="s">
        <v>12</v>
      </c>
      <c r="D1" s="2" t="s">
        <v>15</v>
      </c>
      <c r="E1" s="2" t="s">
        <v>17</v>
      </c>
      <c r="F1" s="2" t="s">
        <v>13</v>
      </c>
      <c r="G1" s="2"/>
      <c r="H1" s="2"/>
      <c r="I1" s="22" t="s">
        <v>24</v>
      </c>
      <c r="J1" s="22"/>
      <c r="K1" s="22"/>
      <c r="L1" s="22"/>
      <c r="M1" s="22"/>
      <c r="N1" s="22"/>
      <c r="O1" s="22"/>
      <c r="P1" s="22"/>
    </row>
    <row r="2" spans="1:17" x14ac:dyDescent="0.35">
      <c r="A2" s="3" t="s">
        <v>9</v>
      </c>
      <c r="B2" s="4">
        <v>7.3</v>
      </c>
      <c r="C2" s="4">
        <v>2</v>
      </c>
      <c r="D2" s="10">
        <f t="shared" ref="D2:D14" si="0">INT(B$21*B2/B$18)</f>
        <v>4</v>
      </c>
      <c r="E2" s="9">
        <f t="shared" ref="E2:E14" si="1">(B$21*B2/B$18)-D2</f>
        <v>0.15389589395408976</v>
      </c>
      <c r="F2" s="17">
        <f t="shared" ref="F2:F14" si="2">C2+D2+COUNTIF(E2, "&gt;" &amp; B$23)</f>
        <v>6</v>
      </c>
      <c r="G2" s="17"/>
      <c r="H2" s="19"/>
      <c r="I2" s="18" t="s">
        <v>25</v>
      </c>
      <c r="J2" s="18" t="s">
        <v>26</v>
      </c>
      <c r="K2" s="18" t="s">
        <v>27</v>
      </c>
      <c r="L2" s="18" t="s">
        <v>28</v>
      </c>
      <c r="M2" s="18" t="s">
        <v>30</v>
      </c>
      <c r="N2" s="18" t="s">
        <v>29</v>
      </c>
      <c r="O2" s="18" t="s">
        <v>31</v>
      </c>
      <c r="P2" s="18" t="s">
        <v>32</v>
      </c>
    </row>
    <row r="3" spans="1:17" x14ac:dyDescent="0.35">
      <c r="A3" s="3" t="s">
        <v>8</v>
      </c>
      <c r="B3" s="4">
        <v>16.5</v>
      </c>
      <c r="C3" s="4">
        <v>2</v>
      </c>
      <c r="D3" s="10">
        <f t="shared" si="0"/>
        <v>9</v>
      </c>
      <c r="E3" s="9">
        <f t="shared" si="1"/>
        <v>0.38894277400581956</v>
      </c>
      <c r="F3" s="17">
        <f t="shared" si="2"/>
        <v>11</v>
      </c>
      <c r="G3" s="17"/>
      <c r="H3" s="3" t="s">
        <v>9</v>
      </c>
      <c r="I3" s="4">
        <v>1</v>
      </c>
      <c r="J3" s="4">
        <v>2</v>
      </c>
      <c r="K3" s="4">
        <v>3</v>
      </c>
      <c r="L3" s="4">
        <v>4</v>
      </c>
      <c r="M3" s="4">
        <v>6</v>
      </c>
      <c r="N3" s="4">
        <v>6</v>
      </c>
      <c r="O3" s="4">
        <v>6</v>
      </c>
      <c r="P3" s="4">
        <v>6</v>
      </c>
      <c r="Q3" s="4"/>
    </row>
    <row r="4" spans="1:17" x14ac:dyDescent="0.35">
      <c r="A4" s="3" t="s">
        <v>5</v>
      </c>
      <c r="B4" s="4">
        <v>5.8</v>
      </c>
      <c r="C4" s="4">
        <v>2</v>
      </c>
      <c r="D4" s="10">
        <f t="shared" si="0"/>
        <v>3</v>
      </c>
      <c r="E4" s="9">
        <f t="shared" si="1"/>
        <v>0.30035564177174257</v>
      </c>
      <c r="F4" s="17">
        <f t="shared" si="2"/>
        <v>5</v>
      </c>
      <c r="G4" s="17"/>
      <c r="H4" s="3" t="s">
        <v>8</v>
      </c>
      <c r="I4" s="4">
        <v>1</v>
      </c>
      <c r="J4" s="4">
        <v>3</v>
      </c>
      <c r="K4" s="4">
        <v>5</v>
      </c>
      <c r="L4" s="4">
        <v>7</v>
      </c>
      <c r="M4" s="4">
        <v>11</v>
      </c>
      <c r="N4" s="4">
        <v>10</v>
      </c>
      <c r="O4" s="4">
        <v>11</v>
      </c>
      <c r="P4" s="4">
        <v>11</v>
      </c>
      <c r="Q4" s="4"/>
    </row>
    <row r="5" spans="1:17" x14ac:dyDescent="0.35">
      <c r="A5" s="3" t="s">
        <v>4</v>
      </c>
      <c r="B5" s="4">
        <v>4.4000000000000004</v>
      </c>
      <c r="C5" s="4">
        <v>2</v>
      </c>
      <c r="D5" s="10">
        <f t="shared" si="0"/>
        <v>2</v>
      </c>
      <c r="E5" s="9">
        <f t="shared" si="1"/>
        <v>0.5037180730682187</v>
      </c>
      <c r="F5" s="17">
        <f t="shared" si="2"/>
        <v>5</v>
      </c>
      <c r="G5" s="17"/>
      <c r="H5" s="3" t="s">
        <v>5</v>
      </c>
      <c r="I5" s="4">
        <v>2</v>
      </c>
      <c r="J5" s="4">
        <v>3</v>
      </c>
      <c r="K5" s="4">
        <v>3</v>
      </c>
      <c r="L5" s="4">
        <v>4</v>
      </c>
      <c r="M5" s="4">
        <v>5</v>
      </c>
      <c r="N5" s="4">
        <v>5</v>
      </c>
      <c r="O5" s="4">
        <v>6</v>
      </c>
      <c r="P5" s="4">
        <v>5</v>
      </c>
      <c r="Q5" s="4"/>
    </row>
    <row r="6" spans="1:17" x14ac:dyDescent="0.35">
      <c r="A6" s="3" t="s">
        <v>3</v>
      </c>
      <c r="B6" s="4">
        <v>10.9</v>
      </c>
      <c r="C6" s="4">
        <v>2</v>
      </c>
      <c r="D6" s="10">
        <f t="shared" si="0"/>
        <v>6</v>
      </c>
      <c r="E6" s="9">
        <f t="shared" si="1"/>
        <v>0.2023924991917232</v>
      </c>
      <c r="F6" s="17">
        <f t="shared" si="2"/>
        <v>8</v>
      </c>
      <c r="G6" s="17"/>
      <c r="H6" s="3" t="s">
        <v>4</v>
      </c>
      <c r="I6" s="4">
        <v>2</v>
      </c>
      <c r="J6" s="4">
        <v>2</v>
      </c>
      <c r="K6" s="4">
        <v>3</v>
      </c>
      <c r="L6" s="4">
        <v>3</v>
      </c>
      <c r="M6" s="4">
        <v>5</v>
      </c>
      <c r="N6" s="4">
        <v>4</v>
      </c>
      <c r="O6" s="4">
        <v>4</v>
      </c>
      <c r="P6" s="4">
        <v>4</v>
      </c>
      <c r="Q6" s="4"/>
    </row>
    <row r="7" spans="1:17" x14ac:dyDescent="0.35">
      <c r="A7" s="3" t="s">
        <v>2</v>
      </c>
      <c r="B7" s="4">
        <v>14</v>
      </c>
      <c r="C7" s="4">
        <v>2</v>
      </c>
      <c r="D7" s="10">
        <f t="shared" si="0"/>
        <v>7</v>
      </c>
      <c r="E7" s="9">
        <f t="shared" si="1"/>
        <v>0.96637568703524046</v>
      </c>
      <c r="F7" s="17">
        <f t="shared" si="2"/>
        <v>10</v>
      </c>
      <c r="G7" s="17"/>
      <c r="H7" s="3" t="s">
        <v>3</v>
      </c>
      <c r="I7" s="4">
        <v>2</v>
      </c>
      <c r="J7" s="4">
        <v>5</v>
      </c>
      <c r="K7" s="4">
        <v>6</v>
      </c>
      <c r="L7" s="4">
        <v>6</v>
      </c>
      <c r="M7" s="4">
        <v>9</v>
      </c>
      <c r="N7" s="4">
        <v>9</v>
      </c>
      <c r="O7" s="4">
        <v>9</v>
      </c>
      <c r="P7" s="4">
        <v>8</v>
      </c>
      <c r="Q7" s="4"/>
    </row>
    <row r="8" spans="1:17" x14ac:dyDescent="0.35">
      <c r="A8" s="3" t="s">
        <v>0</v>
      </c>
      <c r="B8" s="4">
        <v>11.8</v>
      </c>
      <c r="C8" s="4">
        <v>2</v>
      </c>
      <c r="D8" s="10">
        <f t="shared" si="0"/>
        <v>6</v>
      </c>
      <c r="E8" s="9">
        <f t="shared" si="1"/>
        <v>0.71451665050113178</v>
      </c>
      <c r="F8" s="17">
        <f t="shared" si="2"/>
        <v>9</v>
      </c>
      <c r="G8" s="17"/>
      <c r="H8" s="3" t="s">
        <v>2</v>
      </c>
      <c r="I8" s="4">
        <v>2</v>
      </c>
      <c r="J8" s="4">
        <v>4</v>
      </c>
      <c r="K8" s="4">
        <v>5</v>
      </c>
      <c r="L8" s="4">
        <v>7</v>
      </c>
      <c r="M8" s="4">
        <v>10</v>
      </c>
      <c r="N8" s="4">
        <v>10</v>
      </c>
      <c r="O8" s="4">
        <v>10</v>
      </c>
      <c r="P8" s="4">
        <v>10</v>
      </c>
      <c r="Q8" s="4"/>
    </row>
    <row r="9" spans="1:17" x14ac:dyDescent="0.35">
      <c r="A9" s="3" t="s">
        <v>22</v>
      </c>
      <c r="B9" s="4">
        <v>10.6</v>
      </c>
      <c r="C9" s="4">
        <v>2</v>
      </c>
      <c r="D9" s="10">
        <f t="shared" si="0"/>
        <v>6</v>
      </c>
      <c r="E9" s="9">
        <f t="shared" si="1"/>
        <v>3.1684448755253669E-2</v>
      </c>
      <c r="F9" s="17">
        <f t="shared" si="2"/>
        <v>8</v>
      </c>
      <c r="G9" s="17"/>
      <c r="H9" s="3" t="s">
        <v>0</v>
      </c>
      <c r="I9" s="4">
        <v>2</v>
      </c>
      <c r="J9" s="4">
        <v>10</v>
      </c>
      <c r="K9" s="4">
        <v>9</v>
      </c>
      <c r="L9" s="4">
        <v>10</v>
      </c>
      <c r="M9" s="4">
        <v>16</v>
      </c>
      <c r="N9" s="4">
        <v>8</v>
      </c>
      <c r="O9" s="4">
        <v>9</v>
      </c>
      <c r="P9" s="4">
        <v>9</v>
      </c>
      <c r="Q9" s="4"/>
    </row>
    <row r="10" spans="1:17" x14ac:dyDescent="0.35">
      <c r="A10" s="3" t="s">
        <v>18</v>
      </c>
      <c r="B10" s="4">
        <v>2.4</v>
      </c>
      <c r="C10" s="4">
        <v>2</v>
      </c>
      <c r="D10" s="10">
        <f t="shared" si="0"/>
        <v>1</v>
      </c>
      <c r="E10" s="9">
        <f t="shared" si="1"/>
        <v>0.36566440349175555</v>
      </c>
      <c r="F10" s="17">
        <f t="shared" si="2"/>
        <v>3</v>
      </c>
      <c r="G10" s="17"/>
      <c r="H10" s="3" t="s">
        <v>22</v>
      </c>
      <c r="I10" s="4"/>
      <c r="J10" s="4"/>
      <c r="K10" s="4"/>
      <c r="L10" s="4"/>
      <c r="M10" s="4"/>
      <c r="N10" s="4">
        <v>8</v>
      </c>
      <c r="O10" s="4">
        <v>8</v>
      </c>
      <c r="P10" s="4">
        <v>8</v>
      </c>
      <c r="Q10" s="4"/>
    </row>
    <row r="11" spans="1:17" x14ac:dyDescent="0.35">
      <c r="A11" s="3" t="s">
        <v>19</v>
      </c>
      <c r="B11" s="4">
        <v>8.1999999999999993</v>
      </c>
      <c r="C11" s="4">
        <v>2</v>
      </c>
      <c r="D11" s="10">
        <f t="shared" si="0"/>
        <v>4</v>
      </c>
      <c r="E11" s="9">
        <f t="shared" si="1"/>
        <v>0.66602004526349745</v>
      </c>
      <c r="F11" s="17">
        <f t="shared" si="2"/>
        <v>7</v>
      </c>
      <c r="G11" s="17"/>
      <c r="H11" s="3" t="s">
        <v>33</v>
      </c>
      <c r="I11" s="4">
        <v>2</v>
      </c>
      <c r="J11" s="4">
        <v>2</v>
      </c>
      <c r="K11" s="4">
        <v>2</v>
      </c>
      <c r="L11" s="4">
        <v>3</v>
      </c>
      <c r="M11" s="4">
        <v>3</v>
      </c>
      <c r="N11" s="4">
        <v>3</v>
      </c>
      <c r="O11" s="4">
        <v>3</v>
      </c>
      <c r="P11" s="4">
        <v>3</v>
      </c>
      <c r="Q11" s="4"/>
    </row>
    <row r="12" spans="1:17" x14ac:dyDescent="0.35">
      <c r="A12" s="3" t="s">
        <v>6</v>
      </c>
      <c r="B12" s="4">
        <v>21.5</v>
      </c>
      <c r="C12" s="4">
        <v>2</v>
      </c>
      <c r="D12" s="10">
        <f t="shared" si="0"/>
        <v>12</v>
      </c>
      <c r="E12" s="9">
        <f t="shared" si="1"/>
        <v>0.23407694794697598</v>
      </c>
      <c r="F12" s="17">
        <f t="shared" si="2"/>
        <v>14</v>
      </c>
      <c r="G12" s="17"/>
      <c r="H12" s="3" t="s">
        <v>34</v>
      </c>
      <c r="I12" s="4">
        <v>1</v>
      </c>
      <c r="J12" s="4">
        <v>4</v>
      </c>
      <c r="K12" s="4">
        <v>4</v>
      </c>
      <c r="L12" s="4">
        <v>5</v>
      </c>
      <c r="M12" s="4">
        <v>7</v>
      </c>
      <c r="N12" s="4">
        <v>7</v>
      </c>
      <c r="O12" s="4">
        <v>7</v>
      </c>
      <c r="P12" s="4">
        <v>7</v>
      </c>
      <c r="Q12" s="4"/>
    </row>
    <row r="13" spans="1:17" x14ac:dyDescent="0.35">
      <c r="A13" s="3" t="s">
        <v>1</v>
      </c>
      <c r="B13" s="4">
        <v>16</v>
      </c>
      <c r="C13" s="4">
        <v>2</v>
      </c>
      <c r="D13" s="10">
        <f t="shared" si="0"/>
        <v>9</v>
      </c>
      <c r="E13" s="9">
        <f t="shared" si="1"/>
        <v>0.10442935661170338</v>
      </c>
      <c r="F13" s="17">
        <f t="shared" si="2"/>
        <v>11</v>
      </c>
      <c r="G13" s="17"/>
      <c r="H13" s="3" t="s">
        <v>6</v>
      </c>
      <c r="I13" s="4">
        <v>2</v>
      </c>
      <c r="J13" s="4">
        <v>6</v>
      </c>
      <c r="K13" s="4">
        <v>7</v>
      </c>
      <c r="L13" s="4">
        <v>9</v>
      </c>
      <c r="M13" s="4">
        <v>15</v>
      </c>
      <c r="N13" s="4">
        <v>14</v>
      </c>
      <c r="O13" s="4">
        <v>15</v>
      </c>
      <c r="P13" s="4">
        <v>15</v>
      </c>
      <c r="Q13" s="4"/>
    </row>
    <row r="14" spans="1:17" x14ac:dyDescent="0.35">
      <c r="A14" s="3" t="s">
        <v>7</v>
      </c>
      <c r="B14" s="4">
        <v>18.7</v>
      </c>
      <c r="C14" s="4">
        <v>2</v>
      </c>
      <c r="D14" s="10">
        <f t="shared" si="0"/>
        <v>10</v>
      </c>
      <c r="E14" s="9">
        <f t="shared" si="1"/>
        <v>0.64080181053992824</v>
      </c>
      <c r="F14" s="17">
        <f t="shared" si="2"/>
        <v>13</v>
      </c>
      <c r="G14" s="17"/>
      <c r="H14" s="3" t="s">
        <v>1</v>
      </c>
      <c r="I14" s="4">
        <v>2</v>
      </c>
      <c r="J14" s="4">
        <v>8</v>
      </c>
      <c r="K14" s="4">
        <v>7</v>
      </c>
      <c r="L14" s="4">
        <v>8</v>
      </c>
      <c r="M14" s="4">
        <v>12</v>
      </c>
      <c r="N14" s="4">
        <v>11</v>
      </c>
      <c r="O14" s="4">
        <v>11</v>
      </c>
      <c r="P14" s="4">
        <v>11</v>
      </c>
      <c r="Q14" s="4"/>
    </row>
    <row r="15" spans="1:17" x14ac:dyDescent="0.35">
      <c r="A15" s="3" t="s">
        <v>23</v>
      </c>
      <c r="B15" s="4">
        <v>4.5</v>
      </c>
      <c r="C15" s="4">
        <v>2</v>
      </c>
      <c r="D15" s="10">
        <f t="shared" ref="D15:D17" si="3">INT(B$21*B15/B$18)</f>
        <v>2</v>
      </c>
      <c r="E15" s="9">
        <f t="shared" ref="E15:E16" si="4">(B$21*B15/B$18)-D15</f>
        <v>0.56062075654704158</v>
      </c>
      <c r="F15" s="17">
        <f t="shared" ref="F15:F16" si="5">C15+D15+COUNTIF(E15, "&gt;" &amp; B$23)</f>
        <v>5</v>
      </c>
      <c r="G15" s="17"/>
      <c r="H15" s="3" t="s">
        <v>7</v>
      </c>
      <c r="I15" s="4">
        <v>2</v>
      </c>
      <c r="J15" s="4">
        <v>5</v>
      </c>
      <c r="K15" s="4">
        <v>6</v>
      </c>
      <c r="L15" s="4">
        <v>7</v>
      </c>
      <c r="M15" s="4">
        <v>12</v>
      </c>
      <c r="N15" s="4">
        <v>11</v>
      </c>
      <c r="O15" s="4">
        <v>12</v>
      </c>
      <c r="P15" s="4">
        <v>13</v>
      </c>
      <c r="Q15" s="4"/>
    </row>
    <row r="16" spans="1:17" x14ac:dyDescent="0.35">
      <c r="A16" s="3" t="s">
        <v>20</v>
      </c>
      <c r="B16" s="4">
        <v>1.3</v>
      </c>
      <c r="C16" s="4">
        <v>2</v>
      </c>
      <c r="D16" s="10">
        <f t="shared" si="3"/>
        <v>0</v>
      </c>
      <c r="E16" s="9">
        <f t="shared" si="4"/>
        <v>0.73973488522470099</v>
      </c>
      <c r="F16" s="17">
        <f t="shared" si="5"/>
        <v>3</v>
      </c>
      <c r="G16" s="17"/>
      <c r="H16" s="3" t="s">
        <v>23</v>
      </c>
      <c r="I16" s="4"/>
      <c r="J16" s="4"/>
      <c r="K16" s="4"/>
      <c r="L16" s="4"/>
      <c r="M16" s="4"/>
      <c r="N16" s="4">
        <v>4</v>
      </c>
      <c r="O16" s="4">
        <v>4</v>
      </c>
      <c r="P16" s="4">
        <v>5</v>
      </c>
      <c r="Q16" s="4"/>
    </row>
    <row r="17" spans="1:17" x14ac:dyDescent="0.35">
      <c r="A17" s="5" t="s">
        <v>21</v>
      </c>
      <c r="B17" s="6">
        <v>0.75</v>
      </c>
      <c r="C17" s="6">
        <v>2</v>
      </c>
      <c r="D17" s="11">
        <f t="shared" si="3"/>
        <v>0</v>
      </c>
      <c r="E17" s="14">
        <f>(B$21*B17/B$18)-D17</f>
        <v>0.4267701260911736</v>
      </c>
      <c r="F17" s="16">
        <f>C17+D17+COUNTIF(E17, "&gt;" &amp; B$23)</f>
        <v>2</v>
      </c>
      <c r="G17" s="17"/>
      <c r="H17" s="3" t="s">
        <v>20</v>
      </c>
      <c r="I17" s="4"/>
      <c r="J17" s="4"/>
      <c r="K17" s="4"/>
      <c r="L17" s="4">
        <v>2</v>
      </c>
      <c r="M17" s="4">
        <v>3</v>
      </c>
      <c r="N17" s="4">
        <v>2</v>
      </c>
      <c r="O17" s="4">
        <v>3</v>
      </c>
      <c r="P17" s="4">
        <v>3</v>
      </c>
      <c r="Q17" s="4"/>
    </row>
    <row r="18" spans="1:17" x14ac:dyDescent="0.35">
      <c r="A18" s="1" t="s">
        <v>11</v>
      </c>
      <c r="B18" s="2">
        <f>SUM(B2:B17)</f>
        <v>154.65</v>
      </c>
      <c r="C18" s="2">
        <f>SUM(C2:C17)</f>
        <v>32</v>
      </c>
      <c r="D18" s="2">
        <f>SUM(D2:D17)</f>
        <v>81</v>
      </c>
      <c r="E18" s="2">
        <f>COUNTIF(E2:E17, "&gt;" &amp; B23)</f>
        <v>7</v>
      </c>
      <c r="F18" s="15">
        <f>SUM(F2:F17)</f>
        <v>120</v>
      </c>
      <c r="G18" s="15"/>
      <c r="H18" s="5" t="s">
        <v>21</v>
      </c>
      <c r="I18" s="6"/>
      <c r="J18" s="6"/>
      <c r="K18" s="6"/>
      <c r="L18" s="6"/>
      <c r="M18" s="6"/>
      <c r="N18" s="6">
        <v>2</v>
      </c>
      <c r="O18" s="6">
        <v>2</v>
      </c>
      <c r="P18" s="6">
        <v>2</v>
      </c>
      <c r="Q18" s="4"/>
    </row>
    <row r="19" spans="1:17" x14ac:dyDescent="0.35">
      <c r="H19" s="3" t="s">
        <v>35</v>
      </c>
      <c r="I19" s="4">
        <v>1</v>
      </c>
      <c r="J19" s="4">
        <v>2</v>
      </c>
      <c r="K19" s="4"/>
      <c r="L19" s="4"/>
      <c r="M19" s="4"/>
      <c r="N19" s="4"/>
      <c r="O19" s="4"/>
      <c r="P19" s="4"/>
      <c r="Q19" s="4"/>
    </row>
    <row r="20" spans="1:17" x14ac:dyDescent="0.35">
      <c r="A20" s="7" t="s">
        <v>13</v>
      </c>
      <c r="B20" s="8">
        <v>120</v>
      </c>
      <c r="H20" s="3" t="s">
        <v>37</v>
      </c>
      <c r="I20" s="4">
        <v>1</v>
      </c>
      <c r="J20" s="4">
        <v>1</v>
      </c>
      <c r="K20" s="4"/>
      <c r="L20" s="4"/>
      <c r="M20" s="4"/>
      <c r="N20" s="4"/>
      <c r="O20" s="4"/>
      <c r="P20" s="4"/>
      <c r="Q20" s="4"/>
    </row>
    <row r="21" spans="1:17" x14ac:dyDescent="0.35">
      <c r="A21" s="7" t="s">
        <v>14</v>
      </c>
      <c r="B21" s="8">
        <f>B20-C18</f>
        <v>88</v>
      </c>
      <c r="H21" s="3" t="s">
        <v>36</v>
      </c>
      <c r="I21" s="4">
        <v>1</v>
      </c>
      <c r="J21" s="4">
        <v>1</v>
      </c>
      <c r="K21" s="4"/>
      <c r="L21" s="4"/>
      <c r="M21" s="4"/>
      <c r="N21" s="4"/>
      <c r="O21" s="4"/>
      <c r="P21" s="4"/>
      <c r="Q21" s="4"/>
    </row>
    <row r="22" spans="1:17" x14ac:dyDescent="0.35">
      <c r="H22" s="3" t="s">
        <v>38</v>
      </c>
      <c r="I22" s="4">
        <v>1</v>
      </c>
      <c r="J22" s="4">
        <v>1</v>
      </c>
      <c r="K22" s="4"/>
      <c r="L22" s="4"/>
      <c r="M22" s="4"/>
      <c r="N22" s="4"/>
      <c r="O22" s="4"/>
      <c r="P22" s="4"/>
      <c r="Q22" s="4"/>
    </row>
    <row r="23" spans="1:17" x14ac:dyDescent="0.35">
      <c r="A23" s="12" t="s">
        <v>16</v>
      </c>
      <c r="B23" s="13">
        <v>0.5</v>
      </c>
      <c r="H23" s="3" t="s">
        <v>39</v>
      </c>
      <c r="I23" s="4">
        <v>1</v>
      </c>
      <c r="J23" s="4">
        <v>1</v>
      </c>
      <c r="K23" s="4"/>
      <c r="L23" s="4"/>
      <c r="M23" s="4"/>
      <c r="N23" s="4"/>
      <c r="O23" s="4"/>
      <c r="P23" s="4"/>
      <c r="Q23" s="4"/>
    </row>
    <row r="24" spans="1:17" x14ac:dyDescent="0.35">
      <c r="H24" s="3" t="s">
        <v>40</v>
      </c>
      <c r="I24" s="4">
        <v>1</v>
      </c>
    </row>
    <row r="25" spans="1:17" x14ac:dyDescent="0.35">
      <c r="H25" s="3" t="s">
        <v>41</v>
      </c>
      <c r="I25" s="4">
        <v>1</v>
      </c>
    </row>
    <row r="26" spans="1:17" x14ac:dyDescent="0.35">
      <c r="H26" s="3" t="s">
        <v>42</v>
      </c>
      <c r="I26" s="4">
        <v>1</v>
      </c>
    </row>
    <row r="27" spans="1:17" x14ac:dyDescent="0.35">
      <c r="H27" s="3" t="s">
        <v>43</v>
      </c>
      <c r="I27" s="4">
        <v>1</v>
      </c>
    </row>
    <row r="28" spans="1:17" x14ac:dyDescent="0.35">
      <c r="H28" s="3" t="s">
        <v>44</v>
      </c>
      <c r="I28" s="4">
        <v>1</v>
      </c>
    </row>
    <row r="29" spans="1:17" x14ac:dyDescent="0.35">
      <c r="H29" s="3" t="s">
        <v>45</v>
      </c>
      <c r="I29" s="4">
        <v>1</v>
      </c>
    </row>
    <row r="30" spans="1:17" x14ac:dyDescent="0.35">
      <c r="H30" s="5" t="s">
        <v>46</v>
      </c>
      <c r="I30" s="6">
        <v>1</v>
      </c>
      <c r="J30" s="5"/>
      <c r="K30" s="5"/>
      <c r="L30" s="5"/>
      <c r="M30" s="5"/>
      <c r="N30" s="5"/>
      <c r="O30" s="5"/>
      <c r="P30" s="5"/>
    </row>
    <row r="31" spans="1:17" x14ac:dyDescent="0.35">
      <c r="H31" s="1" t="s">
        <v>11</v>
      </c>
      <c r="I31" s="2">
        <f>SUM(I3:I30)</f>
        <v>33</v>
      </c>
      <c r="J31" s="2">
        <f t="shared" ref="J31:P31" si="6">SUM(J3:J23)</f>
        <v>60</v>
      </c>
      <c r="K31" s="2">
        <f t="shared" si="6"/>
        <v>60</v>
      </c>
      <c r="L31" s="2">
        <f t="shared" si="6"/>
        <v>75</v>
      </c>
      <c r="M31" s="2">
        <f t="shared" si="6"/>
        <v>114</v>
      </c>
      <c r="N31" s="2">
        <f t="shared" si="6"/>
        <v>114</v>
      </c>
      <c r="O31" s="2">
        <f t="shared" si="6"/>
        <v>120</v>
      </c>
      <c r="P31" s="2">
        <f t="shared" si="6"/>
        <v>120</v>
      </c>
    </row>
    <row r="32" spans="1:17" x14ac:dyDescent="0.35">
      <c r="H32" s="20" t="s">
        <v>47</v>
      </c>
      <c r="I32" s="21">
        <f>COUNT(I3:I30)</f>
        <v>24</v>
      </c>
      <c r="J32" s="21">
        <f t="shared" ref="J32:P32" si="7">COUNT(J3:J30)</f>
        <v>17</v>
      </c>
      <c r="K32" s="21">
        <f t="shared" si="7"/>
        <v>12</v>
      </c>
      <c r="L32" s="21">
        <f t="shared" si="7"/>
        <v>13</v>
      </c>
      <c r="M32" s="21">
        <f t="shared" si="7"/>
        <v>13</v>
      </c>
      <c r="N32" s="21">
        <f t="shared" si="7"/>
        <v>16</v>
      </c>
      <c r="O32" s="21">
        <f t="shared" si="7"/>
        <v>16</v>
      </c>
      <c r="P32" s="21">
        <f t="shared" si="7"/>
        <v>16</v>
      </c>
    </row>
  </sheetData>
  <mergeCells count="1">
    <mergeCell ref="I1:P1"/>
  </mergeCells>
  <conditionalFormatting sqref="E2:E17">
    <cfRule type="cellIs" dxfId="1" priority="2" operator="greaterThan">
      <formula>$B$23</formula>
    </cfRule>
  </conditionalFormatting>
  <conditionalFormatting sqref="F18:G18">
    <cfRule type="cellIs" dxfId="0" priority="1" operator="equal">
      <formula>$B$20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Myke</dc:creator>
  <cp:lastModifiedBy>Michael Glukhman</cp:lastModifiedBy>
  <dcterms:created xsi:type="dcterms:W3CDTF">2021-02-08T17:31:05Z</dcterms:created>
  <dcterms:modified xsi:type="dcterms:W3CDTF">2024-02-28T21:53:26Z</dcterms:modified>
</cp:coreProperties>
</file>