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shpen\"/>
    </mc:Choice>
  </mc:AlternateContent>
  <xr:revisionPtr revIDLastSave="0" documentId="13_ncr:1_{C8DD8FBE-399B-4D57-B398-36652F76A453}" xr6:coauthVersionLast="47" xr6:coauthVersionMax="47" xr10:uidLastSave="{00000000-0000-0000-0000-000000000000}"/>
  <bookViews>
    <workbookView xWindow="-120" yWindow="-120" windowWidth="29040" windowHeight="15840" xr2:uid="{AED5403F-7C25-4EB7-BE7B-72C303388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E122" i="1"/>
  <c r="E123" i="1"/>
  <c r="E124" i="1"/>
  <c r="E125" i="1"/>
  <c r="E126" i="1"/>
  <c r="E127" i="1"/>
  <c r="E128" i="1"/>
  <c r="E129" i="1"/>
  <c r="E130" i="1"/>
  <c r="E121" i="1"/>
  <c r="F21" i="1"/>
  <c r="I4" i="1"/>
  <c r="C29" i="1" s="1"/>
  <c r="F27" i="1"/>
  <c r="F28" i="1"/>
  <c r="F29" i="1"/>
  <c r="F30" i="1"/>
  <c r="F31" i="1"/>
  <c r="F25" i="1"/>
  <c r="F26" i="1"/>
  <c r="F5" i="1"/>
  <c r="F6" i="1"/>
  <c r="F7" i="1"/>
  <c r="F8" i="1"/>
  <c r="F9" i="1"/>
  <c r="F10" i="1"/>
  <c r="F11" i="1"/>
  <c r="F12" i="1"/>
  <c r="F16" i="1"/>
  <c r="F17" i="1"/>
  <c r="F18" i="1"/>
  <c r="F19" i="1"/>
  <c r="F20" i="1"/>
  <c r="I3" i="1"/>
  <c r="I14" i="1"/>
  <c r="E29" i="1" l="1"/>
  <c r="C25" i="1"/>
  <c r="E25" i="1" s="1"/>
  <c r="C16" i="1"/>
  <c r="E16" i="1" s="1"/>
  <c r="C26" i="1"/>
  <c r="E26" i="1" s="1"/>
  <c r="C18" i="1"/>
  <c r="E18" i="1" s="1"/>
  <c r="C9" i="1"/>
  <c r="E9" i="1" s="1"/>
  <c r="C31" i="1"/>
  <c r="E31" i="1" s="1"/>
  <c r="C28" i="1"/>
  <c r="E28" i="1" s="1"/>
  <c r="C5" i="1"/>
  <c r="E5" i="1" s="1"/>
  <c r="C27" i="1"/>
  <c r="E27" i="1" s="1"/>
  <c r="C12" i="1"/>
  <c r="E12" i="1" s="1"/>
  <c r="C11" i="1"/>
  <c r="E11" i="1" s="1"/>
  <c r="C21" i="1"/>
  <c r="E21" i="1" s="1"/>
  <c r="C10" i="1"/>
  <c r="E10" i="1" s="1"/>
  <c r="C20" i="1"/>
  <c r="E20" i="1" s="1"/>
  <c r="C8" i="1"/>
  <c r="E8" i="1" s="1"/>
  <c r="C19" i="1"/>
  <c r="E19" i="1" s="1"/>
  <c r="C7" i="1"/>
  <c r="E7" i="1" s="1"/>
  <c r="C17" i="1"/>
  <c r="E17" i="1" s="1"/>
  <c r="C6" i="1"/>
  <c r="E6" i="1" s="1"/>
  <c r="C30" i="1"/>
  <c r="E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Myke</author>
    <author>Glukhman, Michael - Dell Team</author>
  </authors>
  <commentList>
    <comment ref="F4" authorId="0" shapeId="0" xr:uid="{E1F9C5EF-7E85-4D72-AE75-B57EA6A76278}">
      <text>
        <r>
          <rPr>
            <sz val="10"/>
            <color indexed="81"/>
            <rFont val="Roboto Condensed"/>
          </rPr>
          <t>In 2018 dollars</t>
        </r>
      </text>
    </comment>
    <comment ref="A5" authorId="1" shapeId="0" xr:uid="{8F0F9924-5F29-4DD7-BECB-C9E9BB04BB15}">
      <text>
        <r>
          <rPr>
            <sz val="10"/>
            <color indexed="81"/>
            <rFont val="Roboto Condensed"/>
          </rPr>
          <t xml:space="preserve">In </t>
        </r>
        <r>
          <rPr>
            <b/>
            <sz val="10"/>
            <color indexed="81"/>
            <rFont val="Roboto Condensed"/>
          </rPr>
          <t>gray:</t>
        </r>
        <r>
          <rPr>
            <sz val="10"/>
            <color indexed="81"/>
            <rFont val="Roboto Condensed"/>
          </rPr>
          <t xml:space="preserve"> rare or colonial coins </t>
        </r>
      </text>
    </comment>
    <comment ref="F15" authorId="0" shapeId="0" xr:uid="{3754201E-4242-46D3-AFB1-4E2708C2755B}">
      <text>
        <r>
          <rPr>
            <sz val="10"/>
            <color indexed="81"/>
            <rFont val="Roboto Condensed"/>
          </rPr>
          <t>In 2018 dollars</t>
        </r>
      </text>
    </comment>
    <comment ref="F24" authorId="0" shapeId="0" xr:uid="{BEBA104A-9E83-470C-A52D-5E8424C288EF}">
      <text>
        <r>
          <rPr>
            <sz val="10"/>
            <color indexed="81"/>
            <rFont val="Roboto Condensed"/>
          </rPr>
          <t>In 2018 dollars</t>
        </r>
      </text>
    </comment>
    <comment ref="K88" authorId="0" shapeId="0" xr:uid="{0ABBA3CB-C116-401D-A173-948F16C34C2D}">
      <text>
        <r>
          <rPr>
            <sz val="10"/>
            <color indexed="81"/>
            <rFont val="Roboto Condensed"/>
          </rPr>
          <t>Pewter to copper ratio = 1.6</t>
        </r>
      </text>
    </comment>
    <comment ref="C91" authorId="0" shapeId="0" xr:uid="{E5E7E0CC-B9EB-46D6-9C18-395C175AD0E5}">
      <text>
        <r>
          <rPr>
            <sz val="10"/>
            <color indexed="81"/>
            <rFont val="Roboto Condensed"/>
          </rPr>
          <t>Weight reduced accordingly</t>
        </r>
      </text>
    </comment>
    <comment ref="B92" authorId="0" shapeId="0" xr:uid="{81609930-20A2-48AA-B8D2-296D25DC26AD}">
      <text>
        <r>
          <rPr>
            <sz val="10"/>
            <color indexed="81"/>
            <rFont val="Roboto Condensed"/>
          </rPr>
          <t>An ounce of copper</t>
        </r>
      </text>
    </comment>
    <comment ref="B101" authorId="0" shapeId="0" xr:uid="{A4874062-584C-46FF-9556-9BD5EC8777E0}">
      <text>
        <r>
          <rPr>
            <sz val="10"/>
            <color indexed="81"/>
            <rFont val="Roboto Condensed"/>
          </rPr>
          <t>Initially worth 10p</t>
        </r>
      </text>
    </comment>
    <comment ref="C101" authorId="0" shapeId="0" xr:uid="{6B91C9A0-207E-45CE-893D-A66391382C40}">
      <text>
        <r>
          <rPr>
            <sz val="10"/>
            <color indexed="81"/>
            <rFont val="Roboto Condensed"/>
          </rPr>
          <t>Renominated at 20p,
with a small loss of weight</t>
        </r>
      </text>
    </comment>
    <comment ref="K101" authorId="0" shapeId="0" xr:uid="{8517B995-70B0-477F-BC01-12B5422ED97C}">
      <text>
        <r>
          <rPr>
            <sz val="10"/>
            <color indexed="81"/>
            <rFont val="Roboto Condensed"/>
          </rPr>
          <t>Initially worth 10p</t>
        </r>
      </text>
    </comment>
    <comment ref="L101" authorId="0" shapeId="0" xr:uid="{AE6FA1AC-A861-4536-8258-1B8164B96F2D}">
      <text>
        <r>
          <rPr>
            <sz val="10"/>
            <color indexed="81"/>
            <rFont val="Roboto Condensed"/>
          </rPr>
          <t>Renominated at 20p,
with a small loss of weight</t>
        </r>
      </text>
    </comment>
    <comment ref="D105" authorId="0" shapeId="0" xr:uid="{11D97FA0-5024-469D-AA38-1F1B10E0059A}">
      <text>
        <r>
          <rPr>
            <sz val="10"/>
            <color indexed="81"/>
            <rFont val="Roboto Condensed"/>
          </rPr>
          <t>Renominated at 4/-</t>
        </r>
      </text>
    </comment>
    <comment ref="M105" authorId="0" shapeId="0" xr:uid="{88851E5D-95B5-4D60-A813-E0702FC8BDAB}">
      <text>
        <r>
          <rPr>
            <sz val="10"/>
            <color indexed="81"/>
            <rFont val="Roboto Condensed"/>
          </rPr>
          <t>Renominated at 4/-</t>
        </r>
      </text>
    </comment>
    <comment ref="E108" authorId="0" shapeId="0" xr:uid="{9ABDAFAB-6B2E-4349-9910-705ED43E4BB5}">
      <text>
        <r>
          <rPr>
            <sz val="10"/>
            <color indexed="81"/>
            <rFont val="Roboto Condensed"/>
          </rPr>
          <t>24 shields = 8 ducats</t>
        </r>
      </text>
    </comment>
    <comment ref="F108" authorId="0" shapeId="0" xr:uid="{18FEA763-5D56-4EC2-A570-F5504862AC12}">
      <text>
        <r>
          <rPr>
            <sz val="10"/>
            <color indexed="81"/>
            <rFont val="Roboto Condensed"/>
          </rPr>
          <t>30 shields = 6 crowns</t>
        </r>
      </text>
    </comment>
    <comment ref="G108" authorId="0" shapeId="0" xr:uid="{4B944AB7-BE4C-4020-B45C-D9F86F5F7897}">
      <text>
        <r>
          <rPr>
            <sz val="10"/>
            <color indexed="81"/>
            <rFont val="Roboto Condensed"/>
          </rPr>
          <t>15 shields = 3 crowns</t>
        </r>
      </text>
    </comment>
    <comment ref="N108" authorId="0" shapeId="0" xr:uid="{EF0962D6-3F29-4396-8ACA-641AD0E5304A}">
      <text>
        <r>
          <rPr>
            <sz val="10"/>
            <color indexed="81"/>
            <rFont val="Roboto Condensed"/>
          </rPr>
          <t>24 shields = 8 ducats</t>
        </r>
      </text>
    </comment>
    <comment ref="O108" authorId="0" shapeId="0" xr:uid="{2D2D1140-3B0A-4C1D-A57F-C1E1CEB5AAD0}">
      <text>
        <r>
          <rPr>
            <sz val="10"/>
            <color indexed="81"/>
            <rFont val="Roboto Condensed"/>
          </rPr>
          <t>30 shields = 6 crowns</t>
        </r>
      </text>
    </comment>
    <comment ref="P108" authorId="0" shapeId="0" xr:uid="{C781E54C-55C6-44FD-9D14-D62485D92202}">
      <text>
        <r>
          <rPr>
            <sz val="10"/>
            <color indexed="81"/>
            <rFont val="Roboto Condensed"/>
          </rPr>
          <t>15 shields = 3 crowns</t>
        </r>
      </text>
    </comment>
    <comment ref="A113" authorId="0" shapeId="0" xr:uid="{E4791D65-76DC-4364-BEBA-E88C83FAE4F4}">
      <text>
        <r>
          <rPr>
            <sz val="10"/>
            <color indexed="81"/>
            <rFont val="Roboto Condensed"/>
          </rPr>
          <t>= 60 pounds = 720 oz</t>
        </r>
      </text>
    </comment>
    <comment ref="A129" authorId="1" shapeId="0" xr:uid="{7EF8B672-E58D-4196-A9C7-9339F1754BB3}">
      <text>
        <r>
          <rPr>
            <sz val="10"/>
            <color indexed="81"/>
            <rFont val="Roboto Condensed"/>
          </rPr>
          <t xml:space="preserve">In </t>
        </r>
        <r>
          <rPr>
            <b/>
            <sz val="10"/>
            <color indexed="81"/>
            <rFont val="Roboto Condensed"/>
          </rPr>
          <t>gray:</t>
        </r>
        <r>
          <rPr>
            <sz val="10"/>
            <color indexed="81"/>
            <rFont val="Roboto Condensed"/>
          </rPr>
          <t xml:space="preserve"> rare denominations</t>
        </r>
      </text>
    </comment>
    <comment ref="H134" authorId="0" shapeId="0" xr:uid="{E55DC4D1-915B-423C-B47F-702FF889CA46}">
      <text>
        <r>
          <rPr>
            <sz val="10"/>
            <color indexed="81"/>
            <rFont val="Roboto Condensed"/>
          </rPr>
          <t xml:space="preserve">Coins shaded </t>
        </r>
        <r>
          <rPr>
            <b/>
            <i/>
            <sz val="10"/>
            <color indexed="81"/>
            <rFont val="Roboto Condensed"/>
          </rPr>
          <t>blue</t>
        </r>
        <r>
          <rPr>
            <i/>
            <sz val="10"/>
            <color indexed="81"/>
            <rFont val="Roboto Condensed"/>
          </rPr>
          <t xml:space="preserve"> </t>
        </r>
        <r>
          <rPr>
            <sz val="10"/>
            <color indexed="81"/>
            <rFont val="Roboto Condensed"/>
          </rPr>
          <t>had to be reminted despite their matching values, because of their different metal</t>
        </r>
      </text>
    </comment>
  </commentList>
</comments>
</file>

<file path=xl/sharedStrings.xml><?xml version="1.0" encoding="utf-8"?>
<sst xmlns="http://schemas.openxmlformats.org/spreadsheetml/2006/main" count="632" uniqueCount="437">
  <si>
    <t>Imperial coinage</t>
  </si>
  <si>
    <t>density</t>
  </si>
  <si>
    <t>pence</t>
  </si>
  <si>
    <t>wt (g)</t>
  </si>
  <si>
    <t>Penny</t>
  </si>
  <si>
    <t>Spear</t>
  </si>
  <si>
    <t>Shield</t>
  </si>
  <si>
    <t>Floreal</t>
  </si>
  <si>
    <t>Crown</t>
  </si>
  <si>
    <t>pwt</t>
  </si>
  <si>
    <t>(1/100 of an imperial oz = 1.1 troy oz)</t>
  </si>
  <si>
    <t>Sovereign</t>
  </si>
  <si>
    <t>Laureate</t>
  </si>
  <si>
    <t>Ralna</t>
  </si>
  <si>
    <t>Imperial</t>
  </si>
  <si>
    <t>Gold/Silver</t>
  </si>
  <si>
    <t>Bronze coins</t>
  </si>
  <si>
    <t>(token; market value about 60)</t>
  </si>
  <si>
    <t>Farthing</t>
  </si>
  <si>
    <t>Ha'penny</t>
  </si>
  <si>
    <t>Twopence</t>
  </si>
  <si>
    <t>Rhadibari</t>
  </si>
  <si>
    <t>Senddagari</t>
  </si>
  <si>
    <t>Equivalence with other nations' coins</t>
  </si>
  <si>
    <t>Silver</t>
  </si>
  <si>
    <t>Gold</t>
  </si>
  <si>
    <t>Silver standard</t>
  </si>
  <si>
    <t>= 1½ ₢</t>
  </si>
  <si>
    <t>= 3 ₢</t>
  </si>
  <si>
    <t>= 2 s = 6 ₢</t>
  </si>
  <si>
    <t>= 2/-</t>
  </si>
  <si>
    <t>= 2/10</t>
  </si>
  <si>
    <t>= 5/-</t>
  </si>
  <si>
    <t>= 7/10</t>
  </si>
  <si>
    <t>= 15/-</t>
  </si>
  <si>
    <t>= 30/-</t>
  </si>
  <si>
    <t>= 75/-</t>
  </si>
  <si>
    <t>Bronze</t>
  </si>
  <si>
    <t>Rand</t>
  </si>
  <si>
    <t>Ončir</t>
  </si>
  <si>
    <t>Dbenk</t>
  </si>
  <si>
    <t>½ Crown</t>
  </si>
  <si>
    <t>½ Shield</t>
  </si>
  <si>
    <t>½ Sovereign</t>
  </si>
  <si>
    <t>Youktann</t>
  </si>
  <si>
    <t>Tann</t>
  </si>
  <si>
    <t>= 5 č</t>
  </si>
  <si>
    <t>≈2</t>
  </si>
  <si>
    <t>≈0.4</t>
  </si>
  <si>
    <t>≈0.1</t>
  </si>
  <si>
    <t>≈0.2</t>
  </si>
  <si>
    <t>Karčihl</t>
  </si>
  <si>
    <t>= ¼ č</t>
  </si>
  <si>
    <t>Mozčihl</t>
  </si>
  <si>
    <t>= ½ č</t>
  </si>
  <si>
    <t>Čihl</t>
  </si>
  <si>
    <t>≈0.8</t>
  </si>
  <si>
    <t>Shečihl</t>
  </si>
  <si>
    <t>= 2 č</t>
  </si>
  <si>
    <t>Mozbenk</t>
  </si>
  <si>
    <t>Shedbenk</t>
  </si>
  <si>
    <t>Mozrand</t>
  </si>
  <si>
    <t>= 60 č</t>
  </si>
  <si>
    <t>Mozončir</t>
  </si>
  <si>
    <t>Gvendli</t>
  </si>
  <si>
    <t>5 tganor</t>
  </si>
  <si>
    <t>2 tganor</t>
  </si>
  <si>
    <t>Tgana</t>
  </si>
  <si>
    <t>½ Tgana</t>
  </si>
  <si>
    <t>¼ Tgana</t>
  </si>
  <si>
    <t>Brass</t>
  </si>
  <si>
    <t>= 200 ₼</t>
  </si>
  <si>
    <t>= 500 ₼</t>
  </si>
  <si>
    <t>2 yranter</t>
  </si>
  <si>
    <t>= 10 ₼</t>
  </si>
  <si>
    <t>Yrantet</t>
  </si>
  <si>
    <t>= 5 ₼</t>
  </si>
  <si>
    <t>2 kshedder</t>
  </si>
  <si>
    <t>Ksheddet</t>
  </si>
  <si>
    <t>Pewter</t>
  </si>
  <si>
    <t>Brass / copper</t>
  </si>
  <si>
    <t>½ Anteri</t>
  </si>
  <si>
    <t>Anteri</t>
  </si>
  <si>
    <t>Double anteri</t>
  </si>
  <si>
    <t>Ger'deran</t>
  </si>
  <si>
    <t>Kirtx</t>
  </si>
  <si>
    <t>= 100 ₮</t>
  </si>
  <si>
    <t>½ Geuld</t>
  </si>
  <si>
    <t>¼ Geuld</t>
  </si>
  <si>
    <t>Geuld</t>
  </si>
  <si>
    <t>½ Kirtx</t>
  </si>
  <si>
    <t>= 50 ₮</t>
  </si>
  <si>
    <t>¼ Kirtx</t>
  </si>
  <si>
    <t>= 25 ₮</t>
  </si>
  <si>
    <t>= 3 ₮</t>
  </si>
  <si>
    <t>2 skoteir</t>
  </si>
  <si>
    <t>= 6 ₮</t>
  </si>
  <si>
    <t>4 skoteir</t>
  </si>
  <si>
    <t>= 12 ₮</t>
  </si>
  <si>
    <t>Billon: 50% copper 50% silver</t>
  </si>
  <si>
    <t>Tugrok</t>
  </si>
  <si>
    <t>½ Tugrok</t>
  </si>
  <si>
    <t>¼ Tugrok</t>
  </si>
  <si>
    <t>½ Farthing</t>
  </si>
  <si>
    <t>Threepence</t>
  </si>
  <si>
    <t>¼ Crown</t>
  </si>
  <si>
    <t>Double Ralna</t>
  </si>
  <si>
    <t>= 1⅔ s = 5 ₢</t>
  </si>
  <si>
    <t>= 3⅓ s = 10 ₢</t>
  </si>
  <si>
    <t>= 50/-</t>
  </si>
  <si>
    <t>= 25/-</t>
  </si>
  <si>
    <t>pence, nominal</t>
  </si>
  <si>
    <t>crowns</t>
  </si>
  <si>
    <t>shields</t>
  </si>
  <si>
    <t>kshedder</t>
  </si>
  <si>
    <t>pence, actual</t>
  </si>
  <si>
    <t>čihls</t>
  </si>
  <si>
    <t>tugrots</t>
  </si>
  <si>
    <t/>
  </si>
  <si>
    <t>= 5 Ұ = 25 ₼</t>
  </si>
  <si>
    <t>= 10 Ұ = 50 ₼</t>
  </si>
  <si>
    <t>= 20 Ұ = 100 ₼</t>
  </si>
  <si>
    <t>= 10 ꜩ = 1000 ₼</t>
  </si>
  <si>
    <t>= 20 ꜩ = 2000 ₼</t>
  </si>
  <si>
    <t>= 40 ꜩ = 4000 ₼</t>
  </si>
  <si>
    <t>= 80 ꜩ = 8000 ₼</t>
  </si>
  <si>
    <t>= 3 ₸ = 15 č</t>
  </si>
  <si>
    <t>= ½ ȸ = 6 ₸ = 30 č</t>
  </si>
  <si>
    <t>= 2 ȸ = 120 č</t>
  </si>
  <si>
    <t>= ½ ℟ = 5 ȸ = 300 č</t>
  </si>
  <si>
    <t>= 10 ȸ = 600 č</t>
  </si>
  <si>
    <t>= 2½ ℟ = 25 ȸ = 1500 č</t>
  </si>
  <si>
    <t>= 5 ℟ = 50 ȸ = 3000 č</t>
  </si>
  <si>
    <t>= 2½ Ꞣ = 250 ₮</t>
  </si>
  <si>
    <t>= 5 Ꞣ = 500 ₮</t>
  </si>
  <si>
    <t>= 10 Ꞣ = 1000 ₮</t>
  </si>
  <si>
    <t>½ Ralna</t>
  </si>
  <si>
    <t>―</t>
  </si>
  <si>
    <t>⅓ Farthing</t>
  </si>
  <si>
    <t>Enn</t>
  </si>
  <si>
    <t>enns</t>
  </si>
  <si>
    <t>Serandion</t>
  </si>
  <si>
    <t>Caran</t>
  </si>
  <si>
    <t>= 3 ŋ</t>
  </si>
  <si>
    <t>½ Halis</t>
  </si>
  <si>
    <t>Halis</t>
  </si>
  <si>
    <t>= 6 ŋ</t>
  </si>
  <si>
    <t>= 12 ŋ</t>
  </si>
  <si>
    <t>Nwihaliar</t>
  </si>
  <si>
    <t>= 2 ħ = 24 ŋ</t>
  </si>
  <si>
    <t>Copper</t>
  </si>
  <si>
    <t>Ruviel</t>
  </si>
  <si>
    <t>Tonde</t>
  </si>
  <si>
    <t>= 60 ħ = 720 ŋ</t>
  </si>
  <si>
    <t>Meutonde</t>
  </si>
  <si>
    <t>= 30 ħ = 360 ŋ</t>
  </si>
  <si>
    <t>= 15 ħ = 180 ŋ</t>
  </si>
  <si>
    <t>Nalto</t>
  </si>
  <si>
    <t>= 5 ħ = 60 ŋ</t>
  </si>
  <si>
    <t>Nwitondir</t>
  </si>
  <si>
    <t>= 120 ħ = 1440 ŋ</t>
  </si>
  <si>
    <t>Guensalte</t>
  </si>
  <si>
    <t>Meu-Guensalte</t>
  </si>
  <si>
    <t>Silver/Bronze</t>
  </si>
  <si>
    <t>US$ value, PPP</t>
  </si>
  <si>
    <t>thickness (mm)</t>
  </si>
  <si>
    <t>diameter (mm)</t>
  </si>
  <si>
    <t>= 5 Ṯ = 3600 ŋ</t>
  </si>
  <si>
    <t>= 10 Ṯ = 7200 ŋ</t>
  </si>
  <si>
    <t>Base metal</t>
  </si>
  <si>
    <t>Old Empire</t>
  </si>
  <si>
    <t>IX century</t>
  </si>
  <si>
    <t>XII - mid XIII cc.</t>
  </si>
  <si>
    <t>XIII - XIV cc.</t>
  </si>
  <si>
    <t>X - XI cc.</t>
  </si>
  <si>
    <t>Value in XIV century pence, nominal</t>
  </si>
  <si>
    <t>½</t>
  </si>
  <si>
    <t>Coin name</t>
  </si>
  <si>
    <t>Au:Ag = 15</t>
  </si>
  <si>
    <t>Imperial (5s)</t>
  </si>
  <si>
    <t>Imperial (3s)</t>
  </si>
  <si>
    <t>½ Imperial (1.5s)</t>
  </si>
  <si>
    <t>Caldwin's kdm.</t>
  </si>
  <si>
    <t>Au:Ag = 16</t>
  </si>
  <si>
    <t>Au:Ag = 10.5</t>
  </si>
  <si>
    <t>Au:Ag = 20</t>
  </si>
  <si>
    <t>Au:Ag = 30</t>
  </si>
  <si>
    <t>Au:Ag = 24</t>
  </si>
  <si>
    <t>¼</t>
  </si>
  <si>
    <t>1½</t>
  </si>
  <si>
    <t>¾</t>
  </si>
  <si>
    <t>⅜</t>
  </si>
  <si>
    <t>7½</t>
  </si>
  <si>
    <t>2¼</t>
  </si>
  <si>
    <t>Ducat (3/-)</t>
  </si>
  <si>
    <t>1⅛</t>
  </si>
  <si>
    <t>Mid-Interregnum</t>
  </si>
  <si>
    <t>4½</t>
  </si>
  <si>
    <t>Double crown</t>
  </si>
  <si>
    <t>½ Spear</t>
  </si>
  <si>
    <t>Floreal (2/-)</t>
  </si>
  <si>
    <t>No standard</t>
  </si>
  <si>
    <t>Debasement of Imperial coinage throughout history</t>
  </si>
  <si>
    <t>Talent silver =</t>
  </si>
  <si>
    <t>240 s</t>
  </si>
  <si>
    <t>72,000 p</t>
  </si>
  <si>
    <t>48,000 p</t>
  </si>
  <si>
    <t>160 s</t>
  </si>
  <si>
    <t>80 s</t>
  </si>
  <si>
    <t>32,000 p</t>
  </si>
  <si>
    <t>Crown (5/-)</t>
  </si>
  <si>
    <t>12,000 p</t>
  </si>
  <si>
    <t>600/-</t>
  </si>
  <si>
    <t>200/-</t>
  </si>
  <si>
    <t>180/-</t>
  </si>
  <si>
    <t>1 oz silver =</t>
  </si>
  <si>
    <t>100 p</t>
  </si>
  <si>
    <t>66⅔ p</t>
  </si>
  <si>
    <t>16⅔ p</t>
  </si>
  <si>
    <t>2½</t>
  </si>
  <si>
    <t>1¼</t>
  </si>
  <si>
    <t>½ As</t>
  </si>
  <si>
    <t>¼ As</t>
  </si>
  <si>
    <t>⅝</t>
  </si>
  <si>
    <t>2½ p = 40 Æ</t>
  </si>
  <si>
    <t>Ag:Cu = 40</t>
  </si>
  <si>
    <t>Ag:Cu = 33⅓</t>
  </si>
  <si>
    <t>Token…</t>
  </si>
  <si>
    <t>1 lb silver =</t>
  </si>
  <si>
    <t>4 s</t>
  </si>
  <si>
    <t>2⅔ s = 800 p</t>
  </si>
  <si>
    <t>1⅓ s = 800 p</t>
  </si>
  <si>
    <t>200 p</t>
  </si>
  <si>
    <t>1800 p</t>
  </si>
  <si>
    <t>4,000 p</t>
  </si>
  <si>
    <t>30 p</t>
  </si>
  <si>
    <t>Skotaa</t>
  </si>
  <si>
    <r>
      <t xml:space="preserve">Silver coins </t>
    </r>
    <r>
      <rPr>
        <sz val="11"/>
        <color theme="1"/>
        <rFont val="Roboto Condensed"/>
      </rPr>
      <t>(.925 sterling)</t>
    </r>
  </si>
  <si>
    <r>
      <t xml:space="preserve">Gold coins </t>
    </r>
    <r>
      <rPr>
        <sz val="11"/>
        <color theme="1"/>
        <rFont val="Roboto Condensed"/>
      </rPr>
      <t>(.9166 proof = 22 carat)</t>
    </r>
  </si>
  <si>
    <r>
      <t xml:space="preserve">¼ Crown </t>
    </r>
    <r>
      <rPr>
        <i/>
        <sz val="11"/>
        <color theme="0" tint="-0.34998626667073579"/>
        <rFont val="Roboto Condensed"/>
      </rPr>
      <t>or</t>
    </r>
    <r>
      <rPr>
        <sz val="11"/>
        <color theme="0" tint="-0.34998626667073579"/>
        <rFont val="Roboto Condensed"/>
      </rPr>
      <t xml:space="preserve"> Dbenk</t>
    </r>
  </si>
  <si>
    <r>
      <rPr>
        <b/>
        <sz val="11"/>
        <color theme="7" tint="-0.499984740745262"/>
        <rFont val="Roboto Condensed"/>
      </rPr>
      <t>15</t>
    </r>
    <r>
      <rPr>
        <sz val="11"/>
        <color theme="7" tint="-0.499984740745262"/>
        <rFont val="Roboto Condensed"/>
      </rPr>
      <t>x silver</t>
    </r>
  </si>
  <si>
    <r>
      <rPr>
        <b/>
        <sz val="11"/>
        <color theme="7" tint="-0.499984740745262"/>
        <rFont val="Roboto Condensed"/>
      </rPr>
      <t>16</t>
    </r>
    <r>
      <rPr>
        <sz val="11"/>
        <color theme="7" tint="-0.499984740745262"/>
        <rFont val="Roboto Condensed"/>
      </rPr>
      <t>x silver</t>
    </r>
  </si>
  <si>
    <r>
      <rPr>
        <b/>
        <sz val="11"/>
        <color theme="7" tint="-0.249977111117893"/>
        <rFont val="Roboto Condensed"/>
      </rPr>
      <t>Gold standard.</t>
    </r>
    <r>
      <rPr>
        <b/>
        <sz val="11"/>
        <color theme="7" tint="-0.499984740745262"/>
        <rFont val="Roboto Condensed"/>
      </rPr>
      <t xml:space="preserve"> 11.5</t>
    </r>
    <r>
      <rPr>
        <sz val="11"/>
        <color theme="7" tint="-0.499984740745262"/>
        <rFont val="Roboto Condensed"/>
      </rPr>
      <t>x silver</t>
    </r>
  </si>
  <si>
    <r>
      <t>Obol (</t>
    </r>
    <r>
      <rPr>
        <vertAlign val="superscript"/>
        <sz val="10"/>
        <rFont val="Roboto Condensed"/>
      </rPr>
      <t>1</t>
    </r>
    <r>
      <rPr>
        <sz val="10"/>
        <rFont val="Roboto Condensed"/>
      </rPr>
      <t>/</t>
    </r>
    <r>
      <rPr>
        <vertAlign val="subscript"/>
        <sz val="10"/>
        <rFont val="Roboto Condensed"/>
      </rPr>
      <t>12</t>
    </r>
    <r>
      <rPr>
        <sz val="11"/>
        <rFont val="Roboto Condensed"/>
      </rPr>
      <t xml:space="preserve"> Æ)</t>
    </r>
  </si>
  <si>
    <r>
      <rPr>
        <vertAlign val="superscript"/>
        <sz val="10"/>
        <rFont val="Roboto Condensed"/>
      </rPr>
      <t>5</t>
    </r>
    <r>
      <rPr>
        <sz val="10"/>
        <rFont val="Roboto Condensed"/>
      </rPr>
      <t>/</t>
    </r>
    <r>
      <rPr>
        <vertAlign val="subscript"/>
        <sz val="10"/>
        <rFont val="Roboto Condensed"/>
      </rPr>
      <t>24</t>
    </r>
    <r>
      <rPr>
        <sz val="10"/>
        <rFont val="Roboto Condensed"/>
      </rPr>
      <t xml:space="preserve">  </t>
    </r>
    <r>
      <rPr>
        <sz val="11"/>
        <rFont val="Roboto Condensed"/>
      </rPr>
      <t>≈ 0.21</t>
    </r>
  </si>
  <si>
    <r>
      <t>Deuce (</t>
    </r>
    <r>
      <rPr>
        <vertAlign val="superscript"/>
        <sz val="10"/>
        <rFont val="Roboto Condensed"/>
      </rPr>
      <t>1</t>
    </r>
    <r>
      <rPr>
        <sz val="10"/>
        <rFont val="Roboto Condensed"/>
      </rPr>
      <t>/</t>
    </r>
    <r>
      <rPr>
        <vertAlign val="subscript"/>
        <sz val="10"/>
        <rFont val="Roboto Condensed"/>
      </rPr>
      <t>6</t>
    </r>
    <r>
      <rPr>
        <sz val="11"/>
        <rFont val="Roboto Condensed"/>
      </rPr>
      <t xml:space="preserve"> Æ)</t>
    </r>
  </si>
  <si>
    <r>
      <rPr>
        <vertAlign val="superscript"/>
        <sz val="10"/>
        <rFont val="Roboto Condensed"/>
      </rPr>
      <t>5</t>
    </r>
    <r>
      <rPr>
        <sz val="10"/>
        <rFont val="Roboto Condensed"/>
      </rPr>
      <t>/</t>
    </r>
    <r>
      <rPr>
        <vertAlign val="subscript"/>
        <sz val="10"/>
        <rFont val="Roboto Condensed"/>
      </rPr>
      <t>12</t>
    </r>
    <r>
      <rPr>
        <sz val="10"/>
        <rFont val="Roboto Condensed"/>
      </rPr>
      <t xml:space="preserve">  </t>
    </r>
    <r>
      <rPr>
        <sz val="11"/>
        <rFont val="Roboto Condensed"/>
      </rPr>
      <t>≈ 0.42</t>
    </r>
  </si>
  <si>
    <r>
      <t>As (</t>
    </r>
    <r>
      <rPr>
        <vertAlign val="superscript"/>
        <sz val="10"/>
        <rFont val="Roboto Condensed"/>
      </rPr>
      <t>1</t>
    </r>
    <r>
      <rPr>
        <sz val="10"/>
        <rFont val="Roboto Condensed"/>
      </rPr>
      <t>/</t>
    </r>
    <r>
      <rPr>
        <vertAlign val="subscript"/>
        <sz val="10"/>
        <rFont val="Roboto Condensed"/>
      </rPr>
      <t xml:space="preserve">16 </t>
    </r>
    <r>
      <rPr>
        <sz val="11"/>
        <rFont val="Roboto Condensed"/>
      </rPr>
      <t>p)</t>
    </r>
  </si>
  <si>
    <r>
      <rPr>
        <vertAlign val="superscript"/>
        <sz val="10"/>
        <rFont val="Roboto Condensed"/>
      </rPr>
      <t>3</t>
    </r>
    <r>
      <rPr>
        <sz val="10"/>
        <rFont val="Roboto Condensed"/>
      </rPr>
      <t>/</t>
    </r>
    <r>
      <rPr>
        <vertAlign val="subscript"/>
        <sz val="10"/>
        <rFont val="Roboto Condensed"/>
      </rPr>
      <t>16</t>
    </r>
    <r>
      <rPr>
        <sz val="11"/>
        <rFont val="Roboto Condensed"/>
      </rPr>
      <t xml:space="preserve">  ≈ 0.19</t>
    </r>
  </si>
  <si>
    <r>
      <rPr>
        <vertAlign val="superscript"/>
        <sz val="10"/>
        <rFont val="Roboto Condensed"/>
      </rPr>
      <t>9</t>
    </r>
    <r>
      <rPr>
        <sz val="10"/>
        <rFont val="Roboto Condensed"/>
      </rPr>
      <t>/</t>
    </r>
    <r>
      <rPr>
        <vertAlign val="subscript"/>
        <sz val="10"/>
        <rFont val="Roboto Condensed"/>
      </rPr>
      <t>16</t>
    </r>
    <r>
      <rPr>
        <sz val="11"/>
        <rFont val="Roboto Condensed"/>
      </rPr>
      <t xml:space="preserve">  ≈ 0.56</t>
    </r>
  </si>
  <si>
    <r>
      <t>5</t>
    </r>
    <r>
      <rPr>
        <vertAlign val="superscript"/>
        <sz val="10"/>
        <color theme="5"/>
        <rFont val="Roboto Condensed"/>
      </rPr>
      <t>5</t>
    </r>
    <r>
      <rPr>
        <sz val="10"/>
        <color theme="5"/>
        <rFont val="Roboto Condensed"/>
      </rPr>
      <t>/</t>
    </r>
    <r>
      <rPr>
        <vertAlign val="subscript"/>
        <sz val="10"/>
        <color theme="5"/>
        <rFont val="Roboto Condensed"/>
      </rPr>
      <t>9</t>
    </r>
    <r>
      <rPr>
        <sz val="11"/>
        <color theme="5"/>
        <rFont val="Roboto Condensed"/>
      </rPr>
      <t xml:space="preserve"> p = 88</t>
    </r>
    <r>
      <rPr>
        <vertAlign val="superscript"/>
        <sz val="10"/>
        <color theme="5"/>
        <rFont val="Roboto Condensed"/>
      </rPr>
      <t>8</t>
    </r>
    <r>
      <rPr>
        <sz val="10"/>
        <color theme="5"/>
        <rFont val="Roboto Condensed"/>
      </rPr>
      <t>/</t>
    </r>
    <r>
      <rPr>
        <vertAlign val="subscript"/>
        <sz val="10"/>
        <color theme="5"/>
        <rFont val="Roboto Condensed"/>
      </rPr>
      <t>9</t>
    </r>
    <r>
      <rPr>
        <sz val="11"/>
        <color theme="5"/>
        <rFont val="Roboto Condensed"/>
      </rPr>
      <t xml:space="preserve"> Æ</t>
    </r>
  </si>
  <si>
    <r>
      <t>Debasement of Imperial coinage throughout history</t>
    </r>
    <r>
      <rPr>
        <sz val="11"/>
        <color theme="0"/>
        <rFont val="Roboto Condensed"/>
      </rPr>
      <t xml:space="preserve"> (coin weights)</t>
    </r>
  </si>
  <si>
    <t>Ag:Bz = 24</t>
  </si>
  <si>
    <t>Token:</t>
  </si>
  <si>
    <t>Ag:Bz = 20</t>
  </si>
  <si>
    <t>12½</t>
  </si>
  <si>
    <t>60 s</t>
  </si>
  <si>
    <t>480 p</t>
  </si>
  <si>
    <t>40 p</t>
  </si>
  <si>
    <r>
      <rPr>
        <vertAlign val="superscript"/>
        <sz val="10"/>
        <rFont val="Roboto Condensed"/>
      </rPr>
      <t>5</t>
    </r>
    <r>
      <rPr>
        <sz val="10"/>
        <rFont val="Roboto Condensed"/>
      </rPr>
      <t>/</t>
    </r>
    <r>
      <rPr>
        <vertAlign val="subscript"/>
        <sz val="10"/>
        <rFont val="Roboto Condensed"/>
      </rPr>
      <t>16</t>
    </r>
    <r>
      <rPr>
        <sz val="11"/>
        <rFont val="Roboto Condensed"/>
      </rPr>
      <t xml:space="preserve">  ≈ 0.31</t>
    </r>
  </si>
  <si>
    <t>Ag:Bs = 26⅔</t>
  </si>
  <si>
    <t>1 ʒ</t>
  </si>
  <si>
    <t>2 ʒ</t>
  </si>
  <si>
    <t>3 ﬆ</t>
  </si>
  <si>
    <t>4 ʒ</t>
  </si>
  <si>
    <t>1 oz</t>
  </si>
  <si>
    <t>2 oz</t>
  </si>
  <si>
    <t>3 ʒ</t>
  </si>
  <si>
    <t>5 ʒ</t>
  </si>
  <si>
    <t>3 ʒ 5</t>
  </si>
  <si>
    <t>7 ʒ 4</t>
  </si>
  <si>
    <t>3 ʒ 4½</t>
  </si>
  <si>
    <t>1 ʒ 5¼</t>
  </si>
  <si>
    <t>7 ʒ 3</t>
  </si>
  <si>
    <t>1 ʒ 4</t>
  </si>
  <si>
    <t>5 ﬆ</t>
  </si>
  <si>
    <t>2 ʒ 3</t>
  </si>
  <si>
    <t>1½ oz</t>
  </si>
  <si>
    <t>5.4 ﬆ</t>
  </si>
  <si>
    <t>1 ʒ 4.8 ﬆ</t>
  </si>
  <si>
    <t xml:space="preserve">9 ʒ </t>
  </si>
  <si>
    <t>4 ʒ 3</t>
  </si>
  <si>
    <t>1.8 ﬆ</t>
  </si>
  <si>
    <t>1 ʒ 4.8</t>
  </si>
  <si>
    <t>3.6 ﬆ</t>
  </si>
  <si>
    <t>1 ʒ 1.2</t>
  </si>
  <si>
    <r>
      <t xml:space="preserve">Weight in </t>
    </r>
    <r>
      <rPr>
        <b/>
        <i/>
        <sz val="11"/>
        <color theme="0" tint="-0.499984740745262"/>
        <rFont val="Roboto Condensed"/>
      </rPr>
      <t xml:space="preserve">ounces </t>
    </r>
    <r>
      <rPr>
        <sz val="11"/>
        <rFont val="Roboto Condensed"/>
      </rPr>
      <t>(oz),</t>
    </r>
    <r>
      <rPr>
        <b/>
        <i/>
        <sz val="11"/>
        <color theme="0" tint="-0.499984740745262"/>
        <rFont val="Roboto Condensed"/>
      </rPr>
      <t xml:space="preserve"> drams</t>
    </r>
    <r>
      <rPr>
        <sz val="11"/>
        <rFont val="Roboto Condensed"/>
      </rPr>
      <t xml:space="preserve"> (ʒ = 1/10 oz) &amp; </t>
    </r>
    <r>
      <rPr>
        <b/>
        <i/>
        <sz val="11"/>
        <color theme="0" tint="-0.499984740745262"/>
        <rFont val="Roboto Condensed"/>
      </rPr>
      <t>stives</t>
    </r>
    <r>
      <rPr>
        <sz val="11"/>
        <rFont val="Roboto Condensed"/>
      </rPr>
      <t xml:space="preserve"> (ﬆ = 1/6 dram = 0.57 g)</t>
    </r>
  </si>
  <si>
    <t>6 ʒ</t>
  </si>
  <si>
    <t>1 oz 2 ʒ</t>
  </si>
  <si>
    <t>1 ʒ 3</t>
  </si>
  <si>
    <t>2 ʒ 4</t>
  </si>
  <si>
    <t>3 ʒ 2</t>
  </si>
  <si>
    <t>1½ ﬆ</t>
  </si>
  <si>
    <t>1 ʒ 1½</t>
  </si>
  <si>
    <t xml:space="preserve">5 ʒ </t>
  </si>
  <si>
    <t>2¼ ﬆ</t>
  </si>
  <si>
    <t>4½ ﬆ</t>
  </si>
  <si>
    <t>0.9 ﬆ</t>
  </si>
  <si>
    <t>2 ʒ 2.4</t>
  </si>
  <si>
    <t>9 ʒ</t>
  </si>
  <si>
    <t>3  ﬆ</t>
  </si>
  <si>
    <t>1 ʒ 2</t>
  </si>
  <si>
    <t>4 ʒ 4.8</t>
  </si>
  <si>
    <t>187½</t>
  </si>
  <si>
    <r>
      <t>117</t>
    </r>
    <r>
      <rPr>
        <vertAlign val="superscript"/>
        <sz val="11"/>
        <color rgb="FF00B0F0"/>
        <rFont val="Roboto Condensed"/>
      </rPr>
      <t xml:space="preserve"> </t>
    </r>
    <r>
      <rPr>
        <vertAlign val="superscript"/>
        <sz val="10"/>
        <color rgb="FF00B0F0"/>
        <rFont val="Roboto Condensed"/>
      </rPr>
      <t>3</t>
    </r>
    <r>
      <rPr>
        <sz val="10"/>
        <color rgb="FF00B0F0"/>
        <rFont val="Roboto Condensed"/>
      </rPr>
      <t>/</t>
    </r>
    <r>
      <rPr>
        <vertAlign val="subscript"/>
        <sz val="10"/>
        <color rgb="FF00B0F0"/>
        <rFont val="Roboto Condensed"/>
      </rPr>
      <t>16</t>
    </r>
  </si>
  <si>
    <r>
      <t>234</t>
    </r>
    <r>
      <rPr>
        <vertAlign val="superscript"/>
        <sz val="10"/>
        <color rgb="FF00B0F0"/>
        <rFont val="Roboto Condensed"/>
      </rPr>
      <t xml:space="preserve"> 3</t>
    </r>
    <r>
      <rPr>
        <sz val="10"/>
        <color rgb="FF00B0F0"/>
        <rFont val="Roboto Condensed"/>
      </rPr>
      <t>/</t>
    </r>
    <r>
      <rPr>
        <vertAlign val="subscript"/>
        <sz val="10"/>
        <color rgb="FF00B0F0"/>
        <rFont val="Roboto Condensed"/>
      </rPr>
      <t>8</t>
    </r>
  </si>
  <si>
    <t>468¾</t>
  </si>
  <si>
    <t>= 2½ ₢</t>
  </si>
  <si>
    <t>= 12/10</t>
  </si>
  <si>
    <t>Banknotes</t>
  </si>
  <si>
    <t>Introduced during the Anassarion wars. Denominations include:</t>
  </si>
  <si>
    <t>5 ₢</t>
  </si>
  <si>
    <t>10 ₢</t>
  </si>
  <si>
    <t>15 ₢</t>
  </si>
  <si>
    <t>30 ₢</t>
  </si>
  <si>
    <t>= 5 s</t>
  </si>
  <si>
    <t>50 ₢</t>
  </si>
  <si>
    <t>100 ₢</t>
  </si>
  <si>
    <t>150 ₢</t>
  </si>
  <si>
    <t>= 50 s</t>
  </si>
  <si>
    <t>60 ₢</t>
  </si>
  <si>
    <t>300 ₢</t>
  </si>
  <si>
    <t>720 ₢</t>
  </si>
  <si>
    <t>= 10 s</t>
  </si>
  <si>
    <t>= 20 s</t>
  </si>
  <si>
    <t>= 100 s</t>
  </si>
  <si>
    <t>= 240 s</t>
  </si>
  <si>
    <t>Paper Ralna</t>
  </si>
  <si>
    <t>Paper Imperial</t>
  </si>
  <si>
    <t>Double Imperial</t>
  </si>
  <si>
    <t>Tenner</t>
  </si>
  <si>
    <t>Tond</t>
  </si>
  <si>
    <t>Magpie</t>
  </si>
  <si>
    <t>Grand Imperial</t>
  </si>
  <si>
    <t>Talent</t>
  </si>
  <si>
    <t>= 10 R</t>
  </si>
  <si>
    <t>= 6 R</t>
  </si>
  <si>
    <t>= 3 R</t>
  </si>
  <si>
    <t>= 12 R</t>
  </si>
  <si>
    <t>= 20 R</t>
  </si>
  <si>
    <t>= 30 R</t>
  </si>
  <si>
    <t>= 60 R</t>
  </si>
  <si>
    <t>= 144 R</t>
  </si>
  <si>
    <t>= 16⅔ s</t>
  </si>
  <si>
    <t>= 33⅓ s</t>
  </si>
  <si>
    <t>Triple Magpie</t>
  </si>
  <si>
    <t>Account unit</t>
  </si>
  <si>
    <t>Shte</t>
  </si>
  <si>
    <r>
      <t xml:space="preserve">= </t>
    </r>
    <r>
      <rPr>
        <vertAlign val="superscript"/>
        <sz val="10"/>
        <color theme="1"/>
        <rFont val="Roboto Condensed"/>
      </rPr>
      <t>1</t>
    </r>
    <r>
      <rPr>
        <sz val="10"/>
        <color theme="1"/>
        <rFont val="Roboto Condensed"/>
      </rPr>
      <t>/</t>
    </r>
    <r>
      <rPr>
        <vertAlign val="subscript"/>
        <sz val="10"/>
        <color theme="1"/>
        <rFont val="Roboto Condensed"/>
      </rPr>
      <t>20</t>
    </r>
    <r>
      <rPr>
        <sz val="11"/>
        <color theme="1"/>
        <rFont val="Roboto Condensed"/>
      </rPr>
      <t xml:space="preserve"> č</t>
    </r>
  </si>
  <si>
    <t>≈0.02</t>
  </si>
  <si>
    <t>Billon: 56% copper 38.4% silver 5.6% zinc</t>
  </si>
  <si>
    <t>Imperial pence</t>
  </si>
  <si>
    <t>Zurbaghandi</t>
  </si>
  <si>
    <t>Eldacrion</t>
  </si>
  <si>
    <t>Monjardian</t>
  </si>
  <si>
    <t>Lion</t>
  </si>
  <si>
    <t>Noble</t>
  </si>
  <si>
    <t>½ Eagle</t>
  </si>
  <si>
    <t>Eagle</t>
  </si>
  <si>
    <t>Double eagle</t>
  </si>
  <si>
    <t xml:space="preserve">Royal </t>
  </si>
  <si>
    <t>crowns, pence</t>
  </si>
  <si>
    <t>lions, monies</t>
  </si>
  <si>
    <t xml:space="preserve">½ Royal </t>
  </si>
  <si>
    <t xml:space="preserve">Double royal </t>
  </si>
  <si>
    <t>Quadruple royal</t>
  </si>
  <si>
    <r>
      <t xml:space="preserve">½ Crown </t>
    </r>
    <r>
      <rPr>
        <i/>
        <sz val="11"/>
        <color theme="0" tint="-0.34998626667073579"/>
        <rFont val="Roboto Condensed"/>
      </rPr>
      <t xml:space="preserve">or </t>
    </r>
    <r>
      <rPr>
        <sz val="11"/>
        <color theme="0" tint="-0.34998626667073579"/>
        <rFont val="Roboto Condensed"/>
      </rPr>
      <t>Kirce</t>
    </r>
  </si>
  <si>
    <t>Kirč</t>
  </si>
  <si>
    <t>½ Dbenk</t>
  </si>
  <si>
    <t>= 5/</t>
  </si>
  <si>
    <t>= 5/ = 100 µ</t>
  </si>
  <si>
    <t>crowns, shields</t>
  </si>
  <si>
    <t>= 5 s = 15 ₢</t>
  </si>
  <si>
    <t>= 3 ₢ = 15/</t>
  </si>
  <si>
    <t>= 5 s = 15 ₢ = 75/</t>
  </si>
  <si>
    <t>= 2 s = 6 ₢ = 30/</t>
  </si>
  <si>
    <t>= 1½ ₢ = 7/10</t>
  </si>
  <si>
    <t>= 2/</t>
  </si>
  <si>
    <t>Ducat</t>
  </si>
  <si>
    <t>= 2/10 = 50 µ</t>
  </si>
  <si>
    <t>= 12/10 = 250 µ</t>
  </si>
  <si>
    <t xml:space="preserve">= 1½ ₤ = 375 µ </t>
  </si>
  <si>
    <t>= 3 ₤ = 750 µ</t>
  </si>
  <si>
    <t>= 6 ₤ = 1500 µ</t>
  </si>
  <si>
    <t>= 12 ₤ = 3000 µ</t>
  </si>
  <si>
    <t>= 20 µ</t>
  </si>
  <si>
    <t>= 10 µ</t>
  </si>
  <si>
    <t>Mony</t>
  </si>
  <si>
    <t>½ Mony</t>
  </si>
  <si>
    <t>Bob</t>
  </si>
  <si>
    <t>= ½ p</t>
  </si>
  <si>
    <t>Groat</t>
  </si>
  <si>
    <t>½ Florin</t>
  </si>
  <si>
    <t>Treble</t>
  </si>
  <si>
    <t>= 2 p</t>
  </si>
  <si>
    <r>
      <t>1</t>
    </r>
    <r>
      <rPr>
        <vertAlign val="superscript"/>
        <sz val="10"/>
        <color theme="1"/>
        <rFont val="Roboto Condensed"/>
      </rPr>
      <t>1</t>
    </r>
    <r>
      <rPr>
        <sz val="10"/>
        <color theme="1"/>
        <rFont val="Roboto Condensed"/>
      </rPr>
      <t>/</t>
    </r>
    <r>
      <rPr>
        <vertAlign val="subscript"/>
        <sz val="10"/>
        <color theme="1"/>
        <rFont val="Roboto Condensed"/>
      </rPr>
      <t>24</t>
    </r>
    <r>
      <rPr>
        <sz val="11"/>
        <color theme="1"/>
        <rFont val="Roboto Condensed"/>
      </rPr>
      <t xml:space="preserve"> = 1.0416…</t>
    </r>
  </si>
  <si>
    <r>
      <t>2</t>
    </r>
    <r>
      <rPr>
        <vertAlign val="superscript"/>
        <sz val="10"/>
        <color theme="1"/>
        <rFont val="Roboto Condensed"/>
      </rPr>
      <t>1</t>
    </r>
    <r>
      <rPr>
        <sz val="10"/>
        <color theme="1"/>
        <rFont val="Roboto Condensed"/>
      </rPr>
      <t>/</t>
    </r>
    <r>
      <rPr>
        <vertAlign val="subscript"/>
        <sz val="10"/>
        <color theme="1"/>
        <rFont val="Roboto Condensed"/>
      </rPr>
      <t>12</t>
    </r>
    <r>
      <rPr>
        <sz val="11"/>
        <color theme="1"/>
        <rFont val="Roboto Condensed"/>
      </rPr>
      <t xml:space="preserve"> = 2.083…</t>
    </r>
  </si>
  <si>
    <t>Triple tang</t>
  </si>
  <si>
    <t xml:space="preserve">Plack </t>
  </si>
  <si>
    <t>= 2 µ</t>
  </si>
  <si>
    <t>= 5 µ</t>
  </si>
  <si>
    <t>= 12 d</t>
  </si>
  <si>
    <t>= 3 d</t>
  </si>
  <si>
    <t>1⅔ = 1.66…</t>
  </si>
  <si>
    <r>
      <rPr>
        <vertAlign val="superscript"/>
        <sz val="10"/>
        <rFont val="Roboto Condensed"/>
      </rPr>
      <t>1</t>
    </r>
    <r>
      <rPr>
        <sz val="10"/>
        <rFont val="Roboto Condensed"/>
      </rPr>
      <t>/</t>
    </r>
    <r>
      <rPr>
        <vertAlign val="subscript"/>
        <sz val="10"/>
        <rFont val="Roboto Condensed"/>
      </rPr>
      <t>12</t>
    </r>
    <r>
      <rPr>
        <sz val="11"/>
        <rFont val="Roboto Condensed"/>
      </rPr>
      <t xml:space="preserve"> = 0.083…</t>
    </r>
  </si>
  <si>
    <t>Liard</t>
  </si>
  <si>
    <t>= 4 db = 192 p</t>
  </si>
  <si>
    <t>= 2 db = 96 p</t>
  </si>
  <si>
    <t>= 12 ₸ = 48 p</t>
  </si>
  <si>
    <t>= 6 ₸ = 24 p</t>
  </si>
  <si>
    <t>= 4 p</t>
  </si>
  <si>
    <r>
      <rPr>
        <vertAlign val="superscript"/>
        <sz val="10"/>
        <color theme="1"/>
        <rFont val="Roboto Condensed"/>
      </rPr>
      <t>25</t>
    </r>
    <r>
      <rPr>
        <sz val="10"/>
        <color theme="1"/>
        <rFont val="Roboto Condensed"/>
      </rPr>
      <t>/</t>
    </r>
    <r>
      <rPr>
        <vertAlign val="subscript"/>
        <sz val="10"/>
        <color theme="1"/>
        <rFont val="Roboto Condensed"/>
      </rPr>
      <t>48</t>
    </r>
    <r>
      <rPr>
        <sz val="11"/>
        <color theme="1"/>
        <rFont val="Roboto Condensed"/>
      </rPr>
      <t xml:space="preserve"> = 0.52083…</t>
    </r>
  </si>
  <si>
    <r>
      <rPr>
        <vertAlign val="superscript"/>
        <sz val="10"/>
        <color theme="1"/>
        <rFont val="Roboto Condensed"/>
      </rPr>
      <t>25</t>
    </r>
    <r>
      <rPr>
        <sz val="10"/>
        <color theme="1"/>
        <rFont val="Roboto Condensed"/>
      </rPr>
      <t>/</t>
    </r>
    <r>
      <rPr>
        <vertAlign val="subscript"/>
        <sz val="10"/>
        <color theme="1"/>
        <rFont val="Roboto Condensed"/>
      </rPr>
      <t>96</t>
    </r>
    <r>
      <rPr>
        <sz val="11"/>
        <color theme="1"/>
        <rFont val="Roboto Condensed"/>
      </rPr>
      <t xml:space="preserve"> = 0.260416…</t>
    </r>
  </si>
  <si>
    <t>= 2½ ₢ = 480 p</t>
  </si>
  <si>
    <t>= 5 ₢ = 960 p</t>
  </si>
  <si>
    <t>= 10 ₢ = 1920 p</t>
  </si>
  <si>
    <t>= 15 ₢ = 2880 p</t>
  </si>
  <si>
    <t>= 3 ₸ = 12 p</t>
  </si>
  <si>
    <r>
      <t xml:space="preserve">Tang </t>
    </r>
    <r>
      <rPr>
        <i/>
        <sz val="11"/>
        <color theme="1"/>
        <rFont val="Roboto Condensed"/>
      </rPr>
      <t xml:space="preserve">or </t>
    </r>
    <r>
      <rPr>
        <sz val="11"/>
        <color theme="1"/>
        <rFont val="Roboto Condensed"/>
      </rPr>
      <t>Groat</t>
    </r>
  </si>
  <si>
    <t>Testoon</t>
  </si>
  <si>
    <t>Sixpence                     = 6 d</t>
  </si>
  <si>
    <t>= 1⅔ τ = 20 d</t>
  </si>
  <si>
    <t>= 2 τ = 24 d</t>
  </si>
  <si>
    <t>= 3/ = 5 τ = 60 d</t>
  </si>
  <si>
    <t>= 6/ = 10 τ = 120 d</t>
  </si>
  <si>
    <t>= 12/ = 20 τ = 240 d</t>
  </si>
  <si>
    <t>¼ Florin</t>
  </si>
  <si>
    <t>= 2½ ƒ = 60/ = 1200 d</t>
  </si>
  <si>
    <t>= 5 ƒ = 120/ = 2400 d</t>
  </si>
  <si>
    <t>= 10 ƒ = 240/ = 4800 d</t>
  </si>
  <si>
    <t>= 20 ƒ = 480/ = 9600 d</t>
  </si>
  <si>
    <t>= 24/ = 40 τ = 480 d</t>
  </si>
  <si>
    <r>
      <t xml:space="preserve">Florin </t>
    </r>
    <r>
      <rPr>
        <i/>
        <sz val="11"/>
        <color theme="1"/>
        <rFont val="Roboto Condensed"/>
      </rPr>
      <t xml:space="preserve">or </t>
    </r>
    <r>
      <rPr>
        <sz val="11"/>
        <color theme="1"/>
        <rFont val="Roboto Condensed"/>
      </rPr>
      <t>Valder</t>
    </r>
  </si>
  <si>
    <t>Shilling</t>
  </si>
  <si>
    <t>florins, shillings, pence</t>
  </si>
  <si>
    <r>
      <t>Pre-treaty of Celmyr 1263 ER currencies of the Blessed Realms</t>
    </r>
    <r>
      <rPr>
        <sz val="11"/>
        <color theme="0"/>
        <rFont val="Roboto Condensed"/>
      </rPr>
      <t xml:space="preserve"> (XII - XIII cc).   </t>
    </r>
    <r>
      <rPr>
        <i/>
        <sz val="11"/>
        <color theme="9" tint="0.59999389629810485"/>
        <rFont val="Roboto Condensed"/>
      </rPr>
      <t xml:space="preserve">Shaded </t>
    </r>
    <r>
      <rPr>
        <sz val="11"/>
        <color theme="9" tint="0.59999389629810485"/>
        <rFont val="Roboto Condensed"/>
      </rPr>
      <t>=</t>
    </r>
    <r>
      <rPr>
        <i/>
        <sz val="11"/>
        <color theme="9" tint="0.59999389629810485"/>
        <rFont val="Roboto Condensed"/>
      </rPr>
      <t xml:space="preserve"> post-treaty coinage</t>
    </r>
  </si>
  <si>
    <r>
      <t xml:space="preserve">Bawbee      </t>
    </r>
    <r>
      <rPr>
        <i/>
        <sz val="11"/>
        <rFont val="Roboto Condensed"/>
      </rPr>
      <t xml:space="preserve">or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</si>
</sst>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$-409]#,##0.00"/>
    <numFmt numFmtId="166" formatCode="0.000"/>
    <numFmt numFmtId="167" formatCode="0.0000"/>
  </numFmts>
  <fonts count="4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Roboto Condensed"/>
    </font>
    <font>
      <b/>
      <sz val="11"/>
      <color theme="1"/>
      <name val="Roboto Condensed"/>
    </font>
    <font>
      <sz val="11"/>
      <color rgb="FF0070C0"/>
      <name val="Roboto Condensed"/>
    </font>
    <font>
      <sz val="11"/>
      <color theme="0" tint="-0.34998626667073579"/>
      <name val="Roboto Condensed"/>
    </font>
    <font>
      <sz val="11"/>
      <name val="Roboto Condensed"/>
    </font>
    <font>
      <b/>
      <sz val="11"/>
      <color theme="0"/>
      <name val="Roboto Condensed"/>
    </font>
    <font>
      <sz val="11"/>
      <color rgb="FF00B0F0"/>
      <name val="Roboto Condensed"/>
    </font>
    <font>
      <sz val="11"/>
      <color theme="0"/>
      <name val="Roboto Condensed"/>
    </font>
    <font>
      <sz val="11"/>
      <color theme="5" tint="-0.499984740745262"/>
      <name val="Roboto Condensed"/>
    </font>
    <font>
      <sz val="11"/>
      <color theme="3"/>
      <name val="Roboto Condensed"/>
    </font>
    <font>
      <sz val="11"/>
      <color rgb="FF808071"/>
      <name val="Roboto Condensed"/>
    </font>
    <font>
      <sz val="11"/>
      <color theme="1" tint="0.34998626667073579"/>
      <name val="Roboto Condensed"/>
    </font>
    <font>
      <b/>
      <sz val="11"/>
      <color theme="0" tint="-0.34998626667073579"/>
      <name val="Roboto Condensed"/>
    </font>
    <font>
      <i/>
      <sz val="11"/>
      <color theme="0" tint="-0.34998626667073579"/>
      <name val="Roboto Condensed"/>
    </font>
    <font>
      <sz val="11"/>
      <color theme="7" tint="-0.499984740745262"/>
      <name val="Roboto Condensed"/>
    </font>
    <font>
      <b/>
      <sz val="11"/>
      <color theme="7" tint="-0.499984740745262"/>
      <name val="Roboto Condensed"/>
    </font>
    <font>
      <b/>
      <sz val="11"/>
      <color theme="7" tint="-0.249977111117893"/>
      <name val="Roboto Condensed"/>
    </font>
    <font>
      <sz val="11"/>
      <color theme="3" tint="-0.499984740745262"/>
      <name val="Roboto Condensed"/>
    </font>
    <font>
      <sz val="11"/>
      <color theme="5"/>
      <name val="Roboto Condensed"/>
    </font>
    <font>
      <vertAlign val="superscript"/>
      <sz val="10"/>
      <name val="Roboto Condensed"/>
    </font>
    <font>
      <sz val="10"/>
      <name val="Roboto Condensed"/>
    </font>
    <font>
      <vertAlign val="subscript"/>
      <sz val="10"/>
      <name val="Roboto Condensed"/>
    </font>
    <font>
      <i/>
      <sz val="11"/>
      <color theme="5"/>
      <name val="Roboto Condensed"/>
    </font>
    <font>
      <sz val="11"/>
      <color rgb="FF00B050"/>
      <name val="Roboto Condensed"/>
    </font>
    <font>
      <vertAlign val="superscript"/>
      <sz val="10"/>
      <color theme="5"/>
      <name val="Roboto Condensed"/>
    </font>
    <font>
      <sz val="10"/>
      <color theme="5"/>
      <name val="Roboto Condensed"/>
    </font>
    <font>
      <vertAlign val="subscript"/>
      <sz val="10"/>
      <color theme="5"/>
      <name val="Roboto Condensed"/>
    </font>
    <font>
      <b/>
      <sz val="18"/>
      <color theme="1"/>
      <name val="Roboto"/>
    </font>
    <font>
      <b/>
      <i/>
      <sz val="11"/>
      <color theme="0" tint="-0.499984740745262"/>
      <name val="Roboto Condensed"/>
    </font>
    <font>
      <b/>
      <sz val="11"/>
      <color theme="5"/>
      <name val="Roboto Condensed"/>
    </font>
    <font>
      <sz val="10"/>
      <color indexed="81"/>
      <name val="Roboto Condensed"/>
    </font>
    <font>
      <b/>
      <sz val="10"/>
      <color indexed="81"/>
      <name val="Roboto Condensed"/>
    </font>
    <font>
      <vertAlign val="superscript"/>
      <sz val="11"/>
      <color rgb="FF00B0F0"/>
      <name val="Roboto Condensed"/>
    </font>
    <font>
      <vertAlign val="superscript"/>
      <sz val="10"/>
      <color rgb="FF00B0F0"/>
      <name val="Roboto Condensed"/>
    </font>
    <font>
      <sz val="10"/>
      <color rgb="FF00B0F0"/>
      <name val="Roboto Condensed"/>
    </font>
    <font>
      <vertAlign val="subscript"/>
      <sz val="10"/>
      <color rgb="FF00B0F0"/>
      <name val="Roboto Condensed"/>
    </font>
    <font>
      <b/>
      <sz val="11"/>
      <color theme="4" tint="0.79998168889431442"/>
      <name val="Roboto Condensed"/>
    </font>
    <font>
      <vertAlign val="superscript"/>
      <sz val="10"/>
      <color theme="1"/>
      <name val="Roboto Condensed"/>
    </font>
    <font>
      <sz val="10"/>
      <color theme="1"/>
      <name val="Roboto Condensed"/>
    </font>
    <font>
      <vertAlign val="subscript"/>
      <sz val="10"/>
      <color theme="1"/>
      <name val="Roboto Condensed"/>
    </font>
    <font>
      <sz val="11"/>
      <color theme="9" tint="-0.249977111117893"/>
      <name val="Roboto Condensed"/>
    </font>
    <font>
      <i/>
      <sz val="11"/>
      <color theme="1"/>
      <name val="Roboto Condensed"/>
    </font>
    <font>
      <i/>
      <sz val="11"/>
      <color theme="9" tint="0.59999389629810485"/>
      <name val="Roboto Condensed"/>
    </font>
    <font>
      <sz val="11"/>
      <color theme="9" tint="0.59999389629810485"/>
      <name val="Roboto Condensed"/>
    </font>
    <font>
      <b/>
      <i/>
      <sz val="10"/>
      <color indexed="81"/>
      <name val="Roboto Condensed"/>
    </font>
    <font>
      <i/>
      <sz val="10"/>
      <color indexed="81"/>
      <name val="Roboto Condensed"/>
    </font>
    <font>
      <i/>
      <sz val="11"/>
      <name val="Roboto Condensed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E6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6FB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5" tint="0.59996337778862885"/>
      </left>
      <right style="medium">
        <color theme="5" tint="0.59996337778862885"/>
      </right>
      <top style="medium">
        <color theme="5" tint="0.59996337778862885"/>
      </top>
      <bottom/>
      <diagonal/>
    </border>
    <border>
      <left style="medium">
        <color theme="5" tint="0.59996337778862885"/>
      </left>
      <right style="medium">
        <color theme="5" tint="0.59996337778862885"/>
      </right>
      <top/>
      <bottom/>
      <diagonal/>
    </border>
    <border>
      <left style="medium">
        <color theme="5" tint="0.59996337778862885"/>
      </left>
      <right style="medium">
        <color theme="5" tint="0.59996337778862885"/>
      </right>
      <top/>
      <bottom style="medium">
        <color theme="5" tint="0.599963377788628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5" tint="0.59996337778862885"/>
      </right>
      <top/>
      <bottom style="medium">
        <color theme="5" tint="0.59996337778862885"/>
      </bottom>
      <diagonal/>
    </border>
    <border>
      <left/>
      <right style="medium">
        <color theme="5" tint="0.59996337778862885"/>
      </right>
      <top style="medium">
        <color theme="5" tint="0.59996337778862885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66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3" borderId="0" xfId="0" applyFont="1" applyFill="1"/>
    <xf numFmtId="0" fontId="2" fillId="3" borderId="0" xfId="0" applyFont="1" applyFill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5" borderId="0" xfId="0" applyFont="1" applyFill="1"/>
    <xf numFmtId="0" fontId="2" fillId="5" borderId="0" xfId="0" applyFont="1" applyFill="1"/>
    <xf numFmtId="0" fontId="2" fillId="0" borderId="0" xfId="0" applyFont="1" applyAlignment="1">
      <alignment horizontal="left" indent="2"/>
    </xf>
    <xf numFmtId="0" fontId="5" fillId="0" borderId="2" xfId="0" applyFont="1" applyBorder="1" applyAlignment="1">
      <alignment horizontal="left"/>
    </xf>
    <xf numFmtId="0" fontId="7" fillId="6" borderId="0" xfId="0" applyFont="1" applyFill="1"/>
    <xf numFmtId="0" fontId="2" fillId="6" borderId="0" xfId="0" applyFont="1" applyFill="1"/>
    <xf numFmtId="0" fontId="2" fillId="6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9" fillId="10" borderId="5" xfId="0" applyFont="1" applyFill="1" applyBorder="1" applyAlignment="1">
      <alignment horizontal="left" inden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0" fontId="2" fillId="0" borderId="5" xfId="0" quotePrefix="1" applyFont="1" applyBorder="1"/>
    <xf numFmtId="0" fontId="2" fillId="0" borderId="5" xfId="0" applyFont="1" applyBorder="1"/>
    <xf numFmtId="0" fontId="2" fillId="0" borderId="5" xfId="0" quotePrefix="1" applyFont="1" applyBorder="1" applyAlignment="1">
      <alignment horizontal="center"/>
    </xf>
    <xf numFmtId="0" fontId="8" fillId="0" borderId="0" xfId="0" quotePrefix="1" applyFont="1" applyAlignment="1">
      <alignment horizontal="center"/>
    </xf>
    <xf numFmtId="0" fontId="2" fillId="0" borderId="0" xfId="0" quotePrefix="1" applyFont="1"/>
    <xf numFmtId="0" fontId="13" fillId="2" borderId="0" xfId="0" applyFont="1" applyFill="1" applyAlignment="1">
      <alignment horizontal="left" indent="1"/>
    </xf>
    <xf numFmtId="0" fontId="13" fillId="2" borderId="0" xfId="0" applyFont="1" applyFill="1"/>
    <xf numFmtId="0" fontId="5" fillId="0" borderId="2" xfId="0" applyFont="1" applyBorder="1"/>
    <xf numFmtId="0" fontId="5" fillId="0" borderId="5" xfId="0" applyFont="1" applyBorder="1"/>
    <xf numFmtId="0" fontId="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left"/>
    </xf>
    <xf numFmtId="0" fontId="16" fillId="3" borderId="0" xfId="0" applyFont="1" applyFill="1" applyAlignment="1">
      <alignment horizontal="left" indent="1"/>
    </xf>
    <xf numFmtId="0" fontId="1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8" fillId="0" borderId="5" xfId="0" quotePrefix="1" applyFont="1" applyBorder="1"/>
    <xf numFmtId="0" fontId="8" fillId="0" borderId="5" xfId="0" applyFont="1" applyBorder="1"/>
    <xf numFmtId="0" fontId="5" fillId="0" borderId="0" xfId="0" quotePrefix="1" applyFont="1" applyAlignment="1">
      <alignment horizontal="right"/>
    </xf>
    <xf numFmtId="0" fontId="5" fillId="0" borderId="5" xfId="0" quotePrefix="1" applyFont="1" applyBorder="1" applyAlignment="1">
      <alignment horizontal="left"/>
    </xf>
    <xf numFmtId="0" fontId="5" fillId="0" borderId="0" xfId="0" quotePrefix="1" applyFont="1"/>
    <xf numFmtId="0" fontId="6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quotePrefix="1" applyFont="1" applyBorder="1" applyAlignment="1">
      <alignment horizontal="right"/>
    </xf>
    <xf numFmtId="0" fontId="2" fillId="0" borderId="4" xfId="0" quotePrefix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1" xfId="0" quotePrefix="1" applyFont="1" applyBorder="1"/>
    <xf numFmtId="0" fontId="6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6" fillId="8" borderId="2" xfId="0" quotePrefix="1" applyFont="1" applyFill="1" applyBorder="1" applyAlignment="1">
      <alignment horizontal="center"/>
    </xf>
    <xf numFmtId="0" fontId="22" fillId="4" borderId="2" xfId="0" quotePrefix="1" applyFont="1" applyFill="1" applyBorder="1" applyAlignment="1">
      <alignment horizontal="center"/>
    </xf>
    <xf numFmtId="0" fontId="6" fillId="4" borderId="2" xfId="0" quotePrefix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2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" fillId="12" borderId="2" xfId="0" applyFont="1" applyFill="1" applyBorder="1"/>
    <xf numFmtId="0" fontId="6" fillId="12" borderId="0" xfId="0" applyFont="1" applyFill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9" fillId="0" borderId="0" xfId="0" applyFont="1"/>
    <xf numFmtId="0" fontId="7" fillId="13" borderId="0" xfId="0" applyFont="1" applyFill="1"/>
    <xf numFmtId="0" fontId="2" fillId="13" borderId="0" xfId="0" applyFont="1" applyFill="1"/>
    <xf numFmtId="167" fontId="2" fillId="0" borderId="0" xfId="0" applyNumberFormat="1" applyFont="1"/>
    <xf numFmtId="0" fontId="2" fillId="9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38" fillId="14" borderId="0" xfId="0" applyFont="1" applyFill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42" fillId="15" borderId="5" xfId="0" applyFont="1" applyFill="1" applyBorder="1" applyAlignment="1">
      <alignment horizontal="center" vertical="center" wrapText="1"/>
    </xf>
    <xf numFmtId="0" fontId="38" fillId="14" borderId="0" xfId="0" applyFont="1" applyFill="1" applyAlignment="1">
      <alignment horizontal="left"/>
    </xf>
    <xf numFmtId="0" fontId="12" fillId="0" borderId="0" xfId="0" applyFont="1"/>
    <xf numFmtId="0" fontId="3" fillId="0" borderId="0" xfId="0" applyFont="1"/>
    <xf numFmtId="0" fontId="11" fillId="0" borderId="0" xfId="0" applyFont="1"/>
    <xf numFmtId="0" fontId="14" fillId="0" borderId="0" xfId="0" applyFont="1"/>
    <xf numFmtId="0" fontId="16" fillId="0" borderId="0" xfId="0" applyFont="1"/>
    <xf numFmtId="0" fontId="10" fillId="0" borderId="0" xfId="0" applyFont="1"/>
    <xf numFmtId="0" fontId="13" fillId="0" borderId="0" xfId="0" applyFont="1"/>
    <xf numFmtId="0" fontId="3" fillId="0" borderId="19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12" fillId="0" borderId="2" xfId="0" applyFont="1" applyBorder="1"/>
    <xf numFmtId="0" fontId="2" fillId="9" borderId="2" xfId="0" applyFont="1" applyFill="1" applyBorder="1"/>
    <xf numFmtId="0" fontId="10" fillId="0" borderId="22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 applyAlignment="1">
      <alignment horizontal="right"/>
    </xf>
    <xf numFmtId="0" fontId="2" fillId="0" borderId="23" xfId="0" quotePrefix="1" applyFont="1" applyBorder="1" applyAlignment="1">
      <alignment horizontal="right"/>
    </xf>
    <xf numFmtId="0" fontId="2" fillId="9" borderId="23" xfId="0" quotePrefix="1" applyFont="1" applyFill="1" applyBorder="1" applyAlignment="1">
      <alignment horizontal="right"/>
    </xf>
    <xf numFmtId="0" fontId="2" fillId="0" borderId="23" xfId="0" applyFont="1" applyBorder="1"/>
    <xf numFmtId="0" fontId="10" fillId="0" borderId="23" xfId="0" applyFont="1" applyBorder="1" applyAlignment="1">
      <alignment horizontal="center"/>
    </xf>
    <xf numFmtId="0" fontId="6" fillId="0" borderId="23" xfId="0" quotePrefix="1" applyFont="1" applyBorder="1" applyAlignment="1">
      <alignment horizontal="right"/>
    </xf>
    <xf numFmtId="0" fontId="12" fillId="0" borderId="23" xfId="0" applyFont="1" applyBorder="1"/>
    <xf numFmtId="0" fontId="11" fillId="0" borderId="23" xfId="0" applyFont="1" applyBorder="1" applyAlignment="1">
      <alignment horizontal="center"/>
    </xf>
    <xf numFmtId="0" fontId="5" fillId="0" borderId="22" xfId="0" applyFont="1" applyBorder="1"/>
    <xf numFmtId="0" fontId="2" fillId="9" borderId="22" xfId="0" quotePrefix="1" applyFont="1" applyFill="1" applyBorder="1" applyAlignment="1">
      <alignment horizontal="right"/>
    </xf>
    <xf numFmtId="0" fontId="2" fillId="16" borderId="25" xfId="0" applyFont="1" applyFill="1" applyBorder="1" applyAlignment="1">
      <alignment horizontal="center"/>
    </xf>
    <xf numFmtId="0" fontId="2" fillId="16" borderId="24" xfId="0" applyFont="1" applyFill="1" applyBorder="1"/>
    <xf numFmtId="0" fontId="2" fillId="16" borderId="26" xfId="0" applyFont="1" applyFill="1" applyBorder="1"/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 applyAlignment="1">
      <alignment horizontal="left"/>
    </xf>
    <xf numFmtId="0" fontId="2" fillId="0" borderId="28" xfId="0" quotePrefix="1" applyFont="1" applyBorder="1" applyAlignment="1">
      <alignment horizontal="right"/>
    </xf>
    <xf numFmtId="0" fontId="2" fillId="16" borderId="27" xfId="0" applyFont="1" applyFill="1" applyBorder="1"/>
    <xf numFmtId="0" fontId="2" fillId="16" borderId="28" xfId="0" quotePrefix="1" applyFont="1" applyFill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16" borderId="24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2" fillId="9" borderId="27" xfId="0" applyFont="1" applyFill="1" applyBorder="1"/>
    <xf numFmtId="0" fontId="2" fillId="9" borderId="26" xfId="0" applyFont="1" applyFill="1" applyBorder="1"/>
    <xf numFmtId="0" fontId="2" fillId="9" borderId="28" xfId="0" quotePrefix="1" applyFont="1" applyFill="1" applyBorder="1" applyAlignment="1">
      <alignment horizontal="right"/>
    </xf>
    <xf numFmtId="0" fontId="5" fillId="9" borderId="27" xfId="0" applyFont="1" applyFill="1" applyBorder="1"/>
    <xf numFmtId="0" fontId="5" fillId="9" borderId="26" xfId="0" quotePrefix="1" applyFont="1" applyFill="1" applyBorder="1" applyAlignment="1">
      <alignment horizontal="right"/>
    </xf>
    <xf numFmtId="0" fontId="6" fillId="9" borderId="27" xfId="0" applyFont="1" applyFill="1" applyBorder="1"/>
    <xf numFmtId="0" fontId="6" fillId="9" borderId="26" xfId="0" quotePrefix="1" applyFont="1" applyFill="1" applyBorder="1" applyAlignment="1">
      <alignment horizontal="right"/>
    </xf>
    <xf numFmtId="0" fontId="6" fillId="9" borderId="28" xfId="0" quotePrefix="1" applyFont="1" applyFill="1" applyBorder="1" applyAlignment="1">
      <alignment horizontal="right"/>
    </xf>
    <xf numFmtId="0" fontId="6" fillId="17" borderId="34" xfId="0" applyFont="1" applyFill="1" applyBorder="1" applyAlignment="1">
      <alignment horizontal="center"/>
    </xf>
    <xf numFmtId="0" fontId="2" fillId="17" borderId="29" xfId="0" applyFont="1" applyFill="1" applyBorder="1"/>
    <xf numFmtId="0" fontId="6" fillId="17" borderId="24" xfId="0" applyFont="1" applyFill="1" applyBorder="1" applyAlignment="1">
      <alignment horizontal="center"/>
    </xf>
    <xf numFmtId="0" fontId="2" fillId="17" borderId="27" xfId="0" applyFont="1" applyFill="1" applyBorder="1"/>
    <xf numFmtId="0" fontId="6" fillId="17" borderId="27" xfId="0" applyFont="1" applyFill="1" applyBorder="1"/>
    <xf numFmtId="0" fontId="6" fillId="17" borderId="35" xfId="0" applyFont="1" applyFill="1" applyBorder="1" applyAlignment="1">
      <alignment horizontal="center"/>
    </xf>
    <xf numFmtId="0" fontId="2" fillId="17" borderId="36" xfId="0" applyFont="1" applyFill="1" applyBorder="1"/>
    <xf numFmtId="0" fontId="5" fillId="17" borderId="36" xfId="0" applyFont="1" applyFill="1" applyBorder="1"/>
    <xf numFmtId="0" fontId="2" fillId="0" borderId="22" xfId="0" quotePrefix="1" applyFont="1" applyBorder="1" applyAlignment="1">
      <alignment horizontal="right"/>
    </xf>
    <xf numFmtId="0" fontId="2" fillId="0" borderId="26" xfId="0" quotePrefix="1" applyFont="1" applyBorder="1" applyAlignment="1">
      <alignment horizontal="right"/>
    </xf>
    <xf numFmtId="0" fontId="6" fillId="17" borderId="26" xfId="0" quotePrefix="1" applyFont="1" applyFill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6" fillId="0" borderId="22" xfId="0" quotePrefix="1" applyFont="1" applyBorder="1" applyAlignment="1">
      <alignment horizontal="right"/>
    </xf>
    <xf numFmtId="0" fontId="5" fillId="17" borderId="38" xfId="0" quotePrefix="1" applyFont="1" applyFill="1" applyBorder="1" applyAlignment="1">
      <alignment horizontal="right"/>
    </xf>
    <xf numFmtId="0" fontId="2" fillId="17" borderId="39" xfId="0" quotePrefix="1" applyFont="1" applyFill="1" applyBorder="1" applyAlignment="1">
      <alignment horizontal="right"/>
    </xf>
    <xf numFmtId="0" fontId="2" fillId="17" borderId="26" xfId="0" quotePrefix="1" applyFont="1" applyFill="1" applyBorder="1" applyAlignment="1">
      <alignment horizontal="right"/>
    </xf>
    <xf numFmtId="0" fontId="5" fillId="0" borderId="22" xfId="0" quotePrefix="1" applyFont="1" applyBorder="1" applyAlignment="1">
      <alignment horizontal="right"/>
    </xf>
    <xf numFmtId="0" fontId="2" fillId="17" borderId="38" xfId="0" quotePrefix="1" applyFont="1" applyFill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6" fillId="17" borderId="25" xfId="0" applyFont="1" applyFill="1" applyBorder="1" applyAlignment="1">
      <alignment horizontal="center"/>
    </xf>
    <xf numFmtId="0" fontId="5" fillId="0" borderId="23" xfId="0" quotePrefix="1" applyFont="1" applyBorder="1" applyAlignment="1">
      <alignment horizontal="right"/>
    </xf>
    <xf numFmtId="0" fontId="6" fillId="0" borderId="23" xfId="0" applyFont="1" applyBorder="1"/>
    <xf numFmtId="0" fontId="6" fillId="18" borderId="27" xfId="0" applyFont="1" applyFill="1" applyBorder="1"/>
    <xf numFmtId="0" fontId="6" fillId="18" borderId="28" xfId="0" quotePrefix="1" applyFont="1" applyFill="1" applyBorder="1" applyAlignment="1">
      <alignment horizontal="right"/>
    </xf>
    <xf numFmtId="0" fontId="6" fillId="18" borderId="29" xfId="0" applyFont="1" applyFill="1" applyBorder="1"/>
    <xf numFmtId="0" fontId="6" fillId="18" borderId="30" xfId="0" quotePrefix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center"/>
    </xf>
    <xf numFmtId="0" fontId="10" fillId="4" borderId="31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6FB"/>
      <color rgb="FFE7F1F9"/>
      <color rgb="FFEDF0F3"/>
      <color rgb="FFFDECE3"/>
      <color rgb="FFE6E6D9"/>
      <color rgb="FF8080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F018-7BF5-426A-8743-355AC40BEFC3}">
  <dimension ref="A1:R174"/>
  <sheetViews>
    <sheetView tabSelected="1" topLeftCell="A138" zoomScaleNormal="100" workbookViewId="0">
      <selection activeCell="B165" sqref="B165"/>
    </sheetView>
  </sheetViews>
  <sheetFormatPr defaultColWidth="12.625" defaultRowHeight="15" x14ac:dyDescent="0.25"/>
  <cols>
    <col min="1" max="8" width="12.625" style="1"/>
    <col min="9" max="9" width="18.375" style="1" customWidth="1"/>
    <col min="10" max="16384" width="12.625" style="1"/>
  </cols>
  <sheetData>
    <row r="1" spans="1:10" ht="23.25" x14ac:dyDescent="0.35">
      <c r="A1" s="105" t="s">
        <v>0</v>
      </c>
    </row>
    <row r="3" spans="1:10" x14ac:dyDescent="0.25">
      <c r="A3" s="2" t="s">
        <v>237</v>
      </c>
      <c r="B3" s="3"/>
      <c r="C3" s="3"/>
      <c r="D3" s="3"/>
      <c r="E3" s="3"/>
      <c r="F3" s="3"/>
      <c r="H3" s="1" t="s">
        <v>1</v>
      </c>
      <c r="I3" s="4">
        <f>10.49*0.925+8.96*0.075</f>
        <v>10.375250000000001</v>
      </c>
    </row>
    <row r="4" spans="1:10" x14ac:dyDescent="0.25">
      <c r="A4" s="5"/>
      <c r="B4" s="6" t="s">
        <v>2</v>
      </c>
      <c r="C4" s="6" t="s">
        <v>3</v>
      </c>
      <c r="D4" s="6" t="s">
        <v>165</v>
      </c>
      <c r="E4" s="6" t="s">
        <v>166</v>
      </c>
      <c r="F4" s="5" t="s">
        <v>164</v>
      </c>
      <c r="H4" s="1" t="s">
        <v>9</v>
      </c>
      <c r="I4" s="108">
        <f>31.1035*1.1/100</f>
        <v>0.34213850000000001</v>
      </c>
      <c r="J4" s="7" t="s">
        <v>10</v>
      </c>
    </row>
    <row r="5" spans="1:10" x14ac:dyDescent="0.25">
      <c r="A5" s="8" t="s">
        <v>4</v>
      </c>
      <c r="B5" s="9">
        <v>1</v>
      </c>
      <c r="C5" s="10">
        <f t="shared" ref="C5:C12" si="0">B5*$I$4</f>
        <v>0.34213850000000001</v>
      </c>
      <c r="D5" s="9">
        <v>0.4</v>
      </c>
      <c r="E5" s="11">
        <f t="shared" ref="E5:E12" si="1">10*SQRT((C5/$I$3)/(D5/10)/(PI()/4))</f>
        <v>10.245348886072518</v>
      </c>
      <c r="F5" s="12">
        <f>0.7*B5</f>
        <v>0.7</v>
      </c>
    </row>
    <row r="6" spans="1:10" x14ac:dyDescent="0.25">
      <c r="A6" s="1" t="s">
        <v>5</v>
      </c>
      <c r="B6" s="13">
        <v>5</v>
      </c>
      <c r="C6" s="14">
        <f t="shared" si="0"/>
        <v>1.7106924999999999</v>
      </c>
      <c r="D6" s="13">
        <v>0.8</v>
      </c>
      <c r="E6" s="15">
        <f t="shared" si="1"/>
        <v>16.199318951529055</v>
      </c>
      <c r="F6" s="16">
        <f t="shared" ref="F6:F12" si="2">0.7*B6</f>
        <v>3.5</v>
      </c>
    </row>
    <row r="7" spans="1:10" x14ac:dyDescent="0.25">
      <c r="A7" s="1" t="s">
        <v>42</v>
      </c>
      <c r="B7" s="13">
        <v>10</v>
      </c>
      <c r="C7" s="14">
        <f t="shared" si="0"/>
        <v>3.4213849999999999</v>
      </c>
      <c r="D7" s="13">
        <v>1.2</v>
      </c>
      <c r="E7" s="15">
        <f t="shared" si="1"/>
        <v>18.705362314707813</v>
      </c>
      <c r="F7" s="16">
        <f t="shared" si="2"/>
        <v>7</v>
      </c>
    </row>
    <row r="8" spans="1:10" x14ac:dyDescent="0.25">
      <c r="A8" s="1" t="s">
        <v>6</v>
      </c>
      <c r="B8" s="13">
        <v>20</v>
      </c>
      <c r="C8" s="14">
        <f t="shared" si="0"/>
        <v>6.8427699999999998</v>
      </c>
      <c r="D8" s="13">
        <v>1.7</v>
      </c>
      <c r="E8" s="15">
        <f t="shared" si="1"/>
        <v>22.225282243675704</v>
      </c>
      <c r="F8" s="16">
        <f t="shared" si="2"/>
        <v>14</v>
      </c>
    </row>
    <row r="9" spans="1:10" x14ac:dyDescent="0.25">
      <c r="A9" s="8" t="s">
        <v>105</v>
      </c>
      <c r="B9" s="9">
        <v>25</v>
      </c>
      <c r="C9" s="10">
        <f t="shared" si="0"/>
        <v>8.5534625000000002</v>
      </c>
      <c r="D9" s="9">
        <v>1.9</v>
      </c>
      <c r="E9" s="11">
        <f t="shared" si="1"/>
        <v>23.504442334582691</v>
      </c>
      <c r="F9" s="12">
        <f t="shared" si="2"/>
        <v>17.5</v>
      </c>
    </row>
    <row r="10" spans="1:10" x14ac:dyDescent="0.25">
      <c r="A10" s="1" t="s">
        <v>7</v>
      </c>
      <c r="B10" s="13">
        <v>40</v>
      </c>
      <c r="C10" s="14">
        <f t="shared" si="0"/>
        <v>13.68554</v>
      </c>
      <c r="D10" s="13">
        <v>2.2000000000000002</v>
      </c>
      <c r="E10" s="15">
        <f t="shared" si="1"/>
        <v>27.629651239512086</v>
      </c>
      <c r="F10" s="16">
        <f t="shared" si="2"/>
        <v>28</v>
      </c>
    </row>
    <row r="11" spans="1:10" x14ac:dyDescent="0.25">
      <c r="A11" s="8" t="s">
        <v>41</v>
      </c>
      <c r="B11" s="9">
        <v>50</v>
      </c>
      <c r="C11" s="10">
        <f t="shared" si="0"/>
        <v>17.106925</v>
      </c>
      <c r="D11" s="9">
        <v>2.4</v>
      </c>
      <c r="E11" s="11">
        <f t="shared" si="1"/>
        <v>29.575774686578008</v>
      </c>
      <c r="F11" s="12">
        <f t="shared" si="2"/>
        <v>35</v>
      </c>
    </row>
    <row r="12" spans="1:10" x14ac:dyDescent="0.25">
      <c r="A12" s="1" t="s">
        <v>8</v>
      </c>
      <c r="B12" s="13">
        <v>100</v>
      </c>
      <c r="C12" s="14">
        <f t="shared" si="0"/>
        <v>34.213850000000001</v>
      </c>
      <c r="D12" s="13">
        <v>3.2</v>
      </c>
      <c r="E12" s="15">
        <f t="shared" si="1"/>
        <v>36.222778364819597</v>
      </c>
      <c r="F12" s="16">
        <f t="shared" si="2"/>
        <v>70</v>
      </c>
    </row>
    <row r="14" spans="1:10" x14ac:dyDescent="0.25">
      <c r="A14" s="17" t="s">
        <v>238</v>
      </c>
      <c r="B14" s="17"/>
      <c r="C14" s="17"/>
      <c r="D14" s="17"/>
      <c r="E14" s="17"/>
      <c r="F14" s="18"/>
      <c r="H14" s="1" t="s">
        <v>1</v>
      </c>
      <c r="I14" s="4">
        <f>19.3*0.9166+10.49*0.0417+8.96*0.0417</f>
        <v>18.501445</v>
      </c>
    </row>
    <row r="15" spans="1:10" x14ac:dyDescent="0.25">
      <c r="A15" s="5"/>
      <c r="B15" s="6" t="s">
        <v>2</v>
      </c>
      <c r="C15" s="6" t="s">
        <v>3</v>
      </c>
      <c r="D15" s="6" t="s">
        <v>165</v>
      </c>
      <c r="E15" s="6" t="s">
        <v>166</v>
      </c>
      <c r="F15" s="5" t="s">
        <v>164</v>
      </c>
      <c r="H15" s="1" t="s">
        <v>15</v>
      </c>
      <c r="I15" s="1">
        <v>15</v>
      </c>
    </row>
    <row r="16" spans="1:10" x14ac:dyDescent="0.25">
      <c r="A16" s="1" t="s">
        <v>43</v>
      </c>
      <c r="B16" s="13">
        <v>150</v>
      </c>
      <c r="C16" s="19">
        <f t="shared" ref="C16:C21" si="3">B16*$I$4/$I$15</f>
        <v>3.4213850000000003</v>
      </c>
      <c r="D16" s="13">
        <v>0.9</v>
      </c>
      <c r="E16" s="20">
        <f t="shared" ref="E16:E21" si="4">10*SQRT((C16/$I$14)/(D16/10)/(PI()/4))</f>
        <v>16.174540570616905</v>
      </c>
      <c r="F16" s="16">
        <f>0.7*B16</f>
        <v>105</v>
      </c>
    </row>
    <row r="17" spans="1:18" x14ac:dyDescent="0.25">
      <c r="A17" s="1" t="s">
        <v>11</v>
      </c>
      <c r="B17" s="13">
        <v>300</v>
      </c>
      <c r="C17" s="19">
        <f t="shared" si="3"/>
        <v>6.8427700000000007</v>
      </c>
      <c r="D17" s="13">
        <v>1.3</v>
      </c>
      <c r="E17" s="20">
        <f t="shared" si="4"/>
        <v>19.032530306070868</v>
      </c>
      <c r="F17" s="16">
        <f t="shared" ref="F17:F20" si="5">0.7*B17</f>
        <v>210</v>
      </c>
    </row>
    <row r="18" spans="1:18" x14ac:dyDescent="0.25">
      <c r="A18" s="8" t="s">
        <v>13</v>
      </c>
      <c r="B18" s="9">
        <v>500</v>
      </c>
      <c r="C18" s="10">
        <f t="shared" si="3"/>
        <v>11.404616666666668</v>
      </c>
      <c r="D18" s="9">
        <v>1.7</v>
      </c>
      <c r="E18" s="11">
        <f t="shared" si="4"/>
        <v>21.486620844165781</v>
      </c>
      <c r="F18" s="12">
        <f t="shared" si="5"/>
        <v>350</v>
      </c>
    </row>
    <row r="19" spans="1:18" x14ac:dyDescent="0.25">
      <c r="A19" s="1" t="s">
        <v>12</v>
      </c>
      <c r="B19" s="13">
        <v>600</v>
      </c>
      <c r="C19" s="19">
        <f t="shared" si="3"/>
        <v>13.685540000000001</v>
      </c>
      <c r="D19" s="13">
        <v>1.7</v>
      </c>
      <c r="E19" s="20">
        <f t="shared" si="4"/>
        <v>23.537413841820584</v>
      </c>
      <c r="F19" s="16">
        <f t="shared" si="5"/>
        <v>420</v>
      </c>
    </row>
    <row r="20" spans="1:18" x14ac:dyDescent="0.25">
      <c r="A20" s="8" t="s">
        <v>106</v>
      </c>
      <c r="B20" s="9">
        <v>1000</v>
      </c>
      <c r="C20" s="10">
        <f t="shared" si="3"/>
        <v>22.809233333333335</v>
      </c>
      <c r="D20" s="9">
        <v>2</v>
      </c>
      <c r="E20" s="11">
        <f t="shared" si="4"/>
        <v>28.015126057392582</v>
      </c>
      <c r="F20" s="12">
        <f t="shared" si="5"/>
        <v>700</v>
      </c>
    </row>
    <row r="21" spans="1:18" x14ac:dyDescent="0.25">
      <c r="A21" s="1" t="s">
        <v>14</v>
      </c>
      <c r="B21" s="13">
        <v>1500</v>
      </c>
      <c r="C21" s="19">
        <f t="shared" si="3"/>
        <v>34.213850000000001</v>
      </c>
      <c r="D21" s="13">
        <v>2.5</v>
      </c>
      <c r="E21" s="20">
        <f t="shared" si="4"/>
        <v>30.689032985969369</v>
      </c>
      <c r="F21" s="16">
        <f>0.7*B21</f>
        <v>1050</v>
      </c>
    </row>
    <row r="23" spans="1:18" x14ac:dyDescent="0.25">
      <c r="A23" s="21" t="s">
        <v>16</v>
      </c>
      <c r="B23" s="22"/>
      <c r="C23" s="22"/>
      <c r="D23" s="22"/>
      <c r="E23" s="22"/>
      <c r="F23" s="22"/>
      <c r="H23" s="1" t="s">
        <v>1</v>
      </c>
      <c r="I23" s="4">
        <f>8.96*0.875+7.265*0.125</f>
        <v>8.7481249999999999</v>
      </c>
    </row>
    <row r="24" spans="1:18" x14ac:dyDescent="0.25">
      <c r="A24" s="5"/>
      <c r="B24" s="6" t="s">
        <v>2</v>
      </c>
      <c r="C24" s="6" t="s">
        <v>3</v>
      </c>
      <c r="D24" s="6" t="s">
        <v>165</v>
      </c>
      <c r="E24" s="6" t="s">
        <v>166</v>
      </c>
      <c r="F24" s="5" t="s">
        <v>164</v>
      </c>
      <c r="H24" s="1" t="s">
        <v>163</v>
      </c>
      <c r="I24" s="1">
        <v>24</v>
      </c>
      <c r="J24" s="23" t="s">
        <v>17</v>
      </c>
    </row>
    <row r="25" spans="1:18" x14ac:dyDescent="0.25">
      <c r="A25" s="24" t="s">
        <v>138</v>
      </c>
      <c r="B25" s="9">
        <v>8.3000000000000004E-2</v>
      </c>
      <c r="C25" s="10">
        <f t="shared" ref="C25:C31" si="6">B25*$I$4*$I$24</f>
        <v>0.68153989199999998</v>
      </c>
      <c r="D25" s="9">
        <v>0.65</v>
      </c>
      <c r="E25" s="11">
        <f t="shared" ref="E25:E31" si="7">10*SQRT((C25/$I$23)/(D25/10)/(PI()/4))</f>
        <v>12.353400784562343</v>
      </c>
      <c r="F25" s="12">
        <f>B25*0.7</f>
        <v>5.8099999999999999E-2</v>
      </c>
    </row>
    <row r="26" spans="1:18" x14ac:dyDescent="0.25">
      <c r="A26" s="24" t="s">
        <v>103</v>
      </c>
      <c r="B26" s="9">
        <v>0.125</v>
      </c>
      <c r="C26" s="10">
        <f t="shared" si="6"/>
        <v>1.0264155000000001</v>
      </c>
      <c r="D26" s="9">
        <v>0.75</v>
      </c>
      <c r="E26" s="11">
        <f t="shared" si="7"/>
        <v>14.113298871894653</v>
      </c>
      <c r="F26" s="12">
        <f t="shared" ref="F26:F31" si="8">B26*0.7</f>
        <v>8.7499999999999994E-2</v>
      </c>
      <c r="I26" s="23"/>
      <c r="R26" s="23"/>
    </row>
    <row r="27" spans="1:18" x14ac:dyDescent="0.25">
      <c r="A27" s="1" t="s">
        <v>18</v>
      </c>
      <c r="B27" s="13">
        <v>0.25</v>
      </c>
      <c r="C27" s="14">
        <f t="shared" si="6"/>
        <v>2.0528310000000003</v>
      </c>
      <c r="D27" s="13">
        <v>1</v>
      </c>
      <c r="E27" s="20">
        <f t="shared" si="7"/>
        <v>17.285190411769676</v>
      </c>
      <c r="F27" s="16">
        <f t="shared" si="8"/>
        <v>0.17499999999999999</v>
      </c>
    </row>
    <row r="28" spans="1:18" x14ac:dyDescent="0.25">
      <c r="A28" s="1" t="s">
        <v>19</v>
      </c>
      <c r="B28" s="13">
        <v>0.5</v>
      </c>
      <c r="C28" s="14">
        <f t="shared" si="6"/>
        <v>4.1056620000000006</v>
      </c>
      <c r="D28" s="13">
        <v>1.5</v>
      </c>
      <c r="E28" s="20">
        <f t="shared" si="7"/>
        <v>19.95921867445832</v>
      </c>
      <c r="F28" s="16">
        <f t="shared" si="8"/>
        <v>0.35</v>
      </c>
    </row>
    <row r="29" spans="1:18" x14ac:dyDescent="0.25">
      <c r="A29" s="1" t="s">
        <v>4</v>
      </c>
      <c r="B29" s="13">
        <v>1</v>
      </c>
      <c r="C29" s="14">
        <f>B29*$I$4*$I$24</f>
        <v>8.2113240000000012</v>
      </c>
      <c r="D29" s="13">
        <v>2</v>
      </c>
      <c r="E29" s="20">
        <f t="shared" si="7"/>
        <v>24.444950708526058</v>
      </c>
      <c r="F29" s="16">
        <f t="shared" si="8"/>
        <v>0.7</v>
      </c>
    </row>
    <row r="30" spans="1:18" x14ac:dyDescent="0.25">
      <c r="A30" s="1" t="s">
        <v>20</v>
      </c>
      <c r="B30" s="13">
        <v>2</v>
      </c>
      <c r="C30" s="14">
        <f t="shared" si="6"/>
        <v>16.422648000000002</v>
      </c>
      <c r="D30" s="13">
        <v>3</v>
      </c>
      <c r="E30" s="20">
        <f t="shared" si="7"/>
        <v>28.226597743789306</v>
      </c>
      <c r="F30" s="16">
        <f t="shared" si="8"/>
        <v>1.4</v>
      </c>
    </row>
    <row r="31" spans="1:18" x14ac:dyDescent="0.25">
      <c r="A31" s="8" t="s">
        <v>104</v>
      </c>
      <c r="B31" s="9">
        <v>3</v>
      </c>
      <c r="C31" s="10">
        <f t="shared" si="6"/>
        <v>24.633972000000004</v>
      </c>
      <c r="D31" s="9">
        <v>3.5</v>
      </c>
      <c r="E31" s="11">
        <f t="shared" si="7"/>
        <v>32.005953423224305</v>
      </c>
      <c r="F31" s="12">
        <f t="shared" si="8"/>
        <v>2.0999999999999996</v>
      </c>
    </row>
    <row r="32" spans="1:18" x14ac:dyDescent="0.25">
      <c r="B32" s="13"/>
      <c r="C32" s="14"/>
      <c r="D32" s="13"/>
      <c r="E32" s="20"/>
    </row>
    <row r="34" spans="1:16" x14ac:dyDescent="0.25">
      <c r="A34" s="25" t="s">
        <v>23</v>
      </c>
      <c r="B34" s="25"/>
      <c r="C34" s="25"/>
      <c r="D34" s="25"/>
      <c r="E34" s="25"/>
      <c r="F34" s="26"/>
      <c r="G34" s="26"/>
      <c r="H34" s="26"/>
      <c r="I34" s="26"/>
      <c r="J34" s="26"/>
      <c r="K34" s="27"/>
      <c r="L34" s="26"/>
      <c r="M34" s="26"/>
      <c r="N34" s="27"/>
      <c r="O34" s="26"/>
      <c r="P34" s="26"/>
    </row>
    <row r="35" spans="1:16" ht="13.9" customHeight="1" x14ac:dyDescent="0.25">
      <c r="A35" s="216" t="s">
        <v>111</v>
      </c>
      <c r="B35" s="202" t="s">
        <v>14</v>
      </c>
      <c r="C35" s="202"/>
      <c r="D35" s="220"/>
      <c r="E35" s="201" t="s">
        <v>21</v>
      </c>
      <c r="F35" s="202"/>
      <c r="G35" s="220"/>
      <c r="H35" s="202" t="s">
        <v>22</v>
      </c>
      <c r="I35" s="202"/>
      <c r="J35" s="202"/>
      <c r="K35" s="201" t="s">
        <v>84</v>
      </c>
      <c r="L35" s="202"/>
      <c r="M35" s="202"/>
      <c r="N35" s="201" t="s">
        <v>141</v>
      </c>
      <c r="O35" s="202"/>
      <c r="P35" s="202"/>
    </row>
    <row r="36" spans="1:16" ht="13.9" customHeight="1" thickBot="1" x14ac:dyDescent="0.3">
      <c r="A36" s="217"/>
      <c r="B36" s="115"/>
      <c r="C36" s="116" t="s">
        <v>112</v>
      </c>
      <c r="D36" s="117" t="s">
        <v>113</v>
      </c>
      <c r="E36" s="118"/>
      <c r="F36" s="116" t="s">
        <v>114</v>
      </c>
      <c r="G36" s="119" t="s">
        <v>115</v>
      </c>
      <c r="H36" s="115"/>
      <c r="I36" s="116" t="s">
        <v>116</v>
      </c>
      <c r="J36" s="119" t="s">
        <v>115</v>
      </c>
      <c r="K36" s="118"/>
      <c r="L36" s="116" t="s">
        <v>117</v>
      </c>
      <c r="M36" s="120" t="s">
        <v>115</v>
      </c>
      <c r="N36" s="121"/>
      <c r="O36" s="122" t="s">
        <v>140</v>
      </c>
      <c r="P36" s="123" t="s">
        <v>115</v>
      </c>
    </row>
    <row r="37" spans="1:16" ht="13.9" customHeight="1" thickTop="1" x14ac:dyDescent="0.25">
      <c r="A37" s="129" t="s">
        <v>346</v>
      </c>
      <c r="B37" s="29"/>
      <c r="C37" s="13"/>
      <c r="D37" s="30"/>
      <c r="E37" s="29"/>
      <c r="F37" s="13"/>
      <c r="G37" s="33"/>
      <c r="H37" s="43" t="s">
        <v>347</v>
      </c>
      <c r="I37" s="46" t="s">
        <v>348</v>
      </c>
      <c r="J37" s="32" t="s">
        <v>349</v>
      </c>
      <c r="K37" s="31"/>
      <c r="L37" s="13"/>
      <c r="M37" s="33"/>
      <c r="N37" s="40"/>
      <c r="O37" s="13"/>
      <c r="P37" s="33"/>
    </row>
    <row r="38" spans="1:16" ht="13.9" customHeight="1" x14ac:dyDescent="0.25">
      <c r="A38" s="35" t="s">
        <v>169</v>
      </c>
      <c r="B38" s="213" t="s">
        <v>37</v>
      </c>
      <c r="C38" s="214"/>
      <c r="D38" s="215"/>
      <c r="E38" s="205" t="s">
        <v>70</v>
      </c>
      <c r="F38" s="205"/>
      <c r="G38" s="205"/>
      <c r="H38" s="205" t="s">
        <v>80</v>
      </c>
      <c r="I38" s="205"/>
      <c r="J38" s="221"/>
      <c r="K38" s="209" t="s">
        <v>79</v>
      </c>
      <c r="L38" s="210"/>
      <c r="M38" s="211"/>
      <c r="N38" s="205" t="s">
        <v>150</v>
      </c>
      <c r="O38" s="205"/>
      <c r="P38" s="205"/>
    </row>
    <row r="39" spans="1:16" ht="13.9" customHeight="1" x14ac:dyDescent="0.25">
      <c r="A39" s="36" t="s">
        <v>404</v>
      </c>
      <c r="B39" s="24" t="s">
        <v>138</v>
      </c>
      <c r="C39" s="37"/>
      <c r="D39" s="38"/>
      <c r="E39" s="37"/>
      <c r="F39" s="37"/>
      <c r="G39" s="38"/>
      <c r="H39" s="37"/>
      <c r="I39" s="37"/>
      <c r="J39" s="38"/>
      <c r="K39" s="39"/>
      <c r="L39" s="39"/>
      <c r="M39" s="39"/>
      <c r="N39" s="40" t="s">
        <v>139</v>
      </c>
      <c r="O39" s="41"/>
    </row>
    <row r="40" spans="1:16" ht="13.9" customHeight="1" x14ac:dyDescent="0.25">
      <c r="A40" s="36">
        <v>0.1</v>
      </c>
      <c r="B40" s="42"/>
      <c r="C40" s="37"/>
      <c r="D40" s="38"/>
      <c r="E40" s="43" t="s">
        <v>78</v>
      </c>
      <c r="F40" s="29"/>
      <c r="G40" s="44"/>
      <c r="K40" s="40"/>
      <c r="N40" s="40"/>
      <c r="O40" s="41"/>
    </row>
    <row r="41" spans="1:16" ht="13.9" customHeight="1" x14ac:dyDescent="0.25">
      <c r="A41" s="36">
        <v>0.125</v>
      </c>
      <c r="B41" s="24" t="s">
        <v>103</v>
      </c>
      <c r="C41" s="37"/>
      <c r="D41" s="38"/>
      <c r="E41" s="43"/>
      <c r="F41" s="29"/>
      <c r="G41" s="44"/>
      <c r="H41" s="45" t="s">
        <v>51</v>
      </c>
      <c r="I41" s="46" t="s">
        <v>52</v>
      </c>
      <c r="J41" s="32" t="s">
        <v>49</v>
      </c>
      <c r="K41" s="40" t="s">
        <v>102</v>
      </c>
      <c r="N41" s="40"/>
      <c r="O41" s="41"/>
    </row>
    <row r="42" spans="1:16" ht="13.9" customHeight="1" x14ac:dyDescent="0.25">
      <c r="A42" s="36">
        <v>0.2</v>
      </c>
      <c r="B42" s="42"/>
      <c r="C42" s="37"/>
      <c r="D42" s="38"/>
      <c r="E42" s="40" t="s">
        <v>77</v>
      </c>
      <c r="G42" s="47"/>
      <c r="K42" s="40"/>
      <c r="N42" s="40"/>
      <c r="O42" s="41"/>
    </row>
    <row r="43" spans="1:16" x14ac:dyDescent="0.25">
      <c r="A43" s="30">
        <v>0.25</v>
      </c>
      <c r="B43" s="1" t="s">
        <v>18</v>
      </c>
      <c r="D43" s="48"/>
      <c r="E43" s="40"/>
      <c r="G43" s="48"/>
      <c r="H43" s="45" t="s">
        <v>53</v>
      </c>
      <c r="I43" s="46" t="s">
        <v>54</v>
      </c>
      <c r="J43" s="32" t="s">
        <v>50</v>
      </c>
      <c r="K43" s="40" t="s">
        <v>101</v>
      </c>
      <c r="N43" s="40" t="s">
        <v>142</v>
      </c>
      <c r="O43" s="46" t="s">
        <v>143</v>
      </c>
    </row>
    <row r="44" spans="1:16" x14ac:dyDescent="0.25">
      <c r="A44" s="30">
        <v>0.5</v>
      </c>
      <c r="B44" s="1" t="s">
        <v>19</v>
      </c>
      <c r="D44" s="48"/>
      <c r="E44" s="40" t="s">
        <v>75</v>
      </c>
      <c r="F44" s="46" t="s">
        <v>76</v>
      </c>
      <c r="G44" s="48"/>
      <c r="H44" s="1" t="s">
        <v>55</v>
      </c>
      <c r="I44" s="41"/>
      <c r="J44" s="32" t="s">
        <v>48</v>
      </c>
      <c r="K44" s="40" t="s">
        <v>100</v>
      </c>
      <c r="N44" s="40" t="s">
        <v>144</v>
      </c>
      <c r="O44" s="46" t="s">
        <v>146</v>
      </c>
    </row>
    <row r="45" spans="1:16" x14ac:dyDescent="0.25">
      <c r="A45" s="49" t="s">
        <v>137</v>
      </c>
      <c r="E45" s="40"/>
      <c r="H45" s="40"/>
      <c r="J45" s="48"/>
      <c r="K45" s="208" t="s">
        <v>99</v>
      </c>
      <c r="L45" s="208"/>
      <c r="M45" s="208"/>
      <c r="N45" s="40"/>
      <c r="O45" s="41"/>
    </row>
    <row r="46" spans="1:16" x14ac:dyDescent="0.25">
      <c r="A46" s="30">
        <v>1</v>
      </c>
      <c r="B46" s="1" t="s">
        <v>4</v>
      </c>
      <c r="D46" s="48"/>
      <c r="E46" s="40" t="s">
        <v>73</v>
      </c>
      <c r="F46" s="46" t="s">
        <v>74</v>
      </c>
      <c r="G46" s="48"/>
      <c r="H46" s="1" t="s">
        <v>57</v>
      </c>
      <c r="I46" s="46" t="s">
        <v>58</v>
      </c>
      <c r="J46" s="32" t="s">
        <v>56</v>
      </c>
      <c r="N46" s="40" t="s">
        <v>145</v>
      </c>
      <c r="O46" s="46" t="s">
        <v>147</v>
      </c>
    </row>
    <row r="47" spans="1:16" x14ac:dyDescent="0.25">
      <c r="A47" s="13">
        <v>1.5</v>
      </c>
      <c r="B47" s="40"/>
      <c r="D47" s="48"/>
      <c r="E47" s="40"/>
      <c r="G47" s="47"/>
      <c r="H47" s="212" t="s">
        <v>350</v>
      </c>
      <c r="I47" s="208"/>
      <c r="J47" s="208"/>
      <c r="K47" s="40" t="s">
        <v>236</v>
      </c>
      <c r="L47" s="46" t="s">
        <v>94</v>
      </c>
      <c r="N47" s="40"/>
      <c r="O47" s="41"/>
    </row>
    <row r="48" spans="1:16" x14ac:dyDescent="0.25">
      <c r="A48" s="13">
        <v>2</v>
      </c>
      <c r="B48" s="40" t="s">
        <v>20</v>
      </c>
      <c r="D48" s="48"/>
      <c r="E48" s="40"/>
      <c r="G48" s="48"/>
      <c r="K48" s="40"/>
      <c r="L48" s="41"/>
      <c r="N48" s="40" t="s">
        <v>148</v>
      </c>
      <c r="O48" s="46" t="s">
        <v>149</v>
      </c>
    </row>
    <row r="49" spans="1:16" x14ac:dyDescent="0.25">
      <c r="A49" s="13">
        <v>2.5</v>
      </c>
      <c r="B49" s="40"/>
      <c r="D49" s="48"/>
      <c r="H49" s="40" t="s">
        <v>45</v>
      </c>
      <c r="I49" s="46" t="s">
        <v>46</v>
      </c>
      <c r="J49" s="50" t="s">
        <v>47</v>
      </c>
      <c r="K49" s="40"/>
      <c r="L49" s="41"/>
      <c r="N49" s="40"/>
      <c r="O49" s="41"/>
    </row>
    <row r="50" spans="1:16" x14ac:dyDescent="0.25">
      <c r="A50" s="13">
        <v>3</v>
      </c>
      <c r="B50" s="24" t="s">
        <v>104</v>
      </c>
      <c r="D50" s="48"/>
      <c r="H50" s="40"/>
      <c r="I50" s="41"/>
      <c r="J50" s="51"/>
      <c r="K50" s="40" t="s">
        <v>95</v>
      </c>
      <c r="L50" s="46" t="s">
        <v>96</v>
      </c>
      <c r="N50" s="40"/>
      <c r="O50" s="41"/>
    </row>
    <row r="51" spans="1:16" x14ac:dyDescent="0.25">
      <c r="A51" s="13">
        <v>6</v>
      </c>
      <c r="B51" s="40"/>
      <c r="D51" s="48"/>
      <c r="G51" s="48"/>
      <c r="K51" s="40" t="s">
        <v>97</v>
      </c>
      <c r="L51" s="46" t="s">
        <v>98</v>
      </c>
      <c r="N51" s="40"/>
      <c r="O51" s="41"/>
    </row>
    <row r="52" spans="1:16" x14ac:dyDescent="0.25">
      <c r="A52" s="13">
        <v>7.5</v>
      </c>
      <c r="B52" s="40"/>
      <c r="D52" s="48"/>
      <c r="H52" s="40" t="s">
        <v>44</v>
      </c>
      <c r="I52" s="46" t="s">
        <v>126</v>
      </c>
      <c r="J52" s="50">
        <v>5.75</v>
      </c>
      <c r="K52" s="40"/>
      <c r="N52" s="40"/>
      <c r="O52" s="41"/>
    </row>
    <row r="53" spans="1:16" x14ac:dyDescent="0.25">
      <c r="A53" s="52" t="s">
        <v>24</v>
      </c>
      <c r="B53" s="204" t="s">
        <v>26</v>
      </c>
      <c r="C53" s="204"/>
      <c r="D53" s="204"/>
      <c r="E53" s="204" t="s">
        <v>26</v>
      </c>
      <c r="F53" s="204"/>
      <c r="G53" s="204"/>
      <c r="H53" s="53"/>
      <c r="I53" s="53"/>
      <c r="J53" s="53"/>
      <c r="K53" s="203" t="s">
        <v>26</v>
      </c>
      <c r="L53" s="204"/>
      <c r="M53" s="204"/>
      <c r="N53" s="203" t="s">
        <v>26</v>
      </c>
      <c r="O53" s="204"/>
      <c r="P53" s="204"/>
    </row>
    <row r="54" spans="1:16" x14ac:dyDescent="0.25">
      <c r="A54" s="36">
        <v>1</v>
      </c>
      <c r="B54" s="54" t="s">
        <v>4</v>
      </c>
      <c r="C54" s="8"/>
      <c r="D54" s="55"/>
      <c r="E54" s="40"/>
      <c r="F54" s="41"/>
      <c r="G54" s="48"/>
      <c r="I54" s="41"/>
      <c r="K54" s="40"/>
      <c r="N54" s="40"/>
      <c r="O54" s="41"/>
    </row>
    <row r="55" spans="1:16" x14ac:dyDescent="0.25">
      <c r="A55" s="36">
        <v>2.5</v>
      </c>
      <c r="B55" s="54"/>
      <c r="C55" s="8"/>
      <c r="D55" s="55"/>
      <c r="E55" s="40" t="s">
        <v>69</v>
      </c>
      <c r="F55" s="46" t="s">
        <v>119</v>
      </c>
      <c r="G55" s="47" t="s">
        <v>118</v>
      </c>
      <c r="I55" s="41"/>
      <c r="K55" s="40"/>
      <c r="N55" s="40"/>
      <c r="O55" s="41"/>
    </row>
    <row r="56" spans="1:16" x14ac:dyDescent="0.25">
      <c r="A56" s="36">
        <v>5</v>
      </c>
      <c r="B56" s="40" t="s">
        <v>5</v>
      </c>
      <c r="D56" s="48"/>
      <c r="E56" s="40" t="s">
        <v>68</v>
      </c>
      <c r="F56" s="46" t="s">
        <v>120</v>
      </c>
      <c r="G56" s="47"/>
      <c r="I56" s="41"/>
      <c r="K56" s="40"/>
      <c r="N56" s="40" t="s">
        <v>157</v>
      </c>
      <c r="O56" s="46" t="s">
        <v>158</v>
      </c>
    </row>
    <row r="57" spans="1:16" x14ac:dyDescent="0.25">
      <c r="A57" s="36">
        <v>10</v>
      </c>
      <c r="B57" s="40" t="s">
        <v>42</v>
      </c>
      <c r="D57" s="48"/>
      <c r="E57" s="40" t="s">
        <v>67</v>
      </c>
      <c r="F57" s="46" t="s">
        <v>121</v>
      </c>
      <c r="G57" s="47"/>
      <c r="I57" s="41"/>
      <c r="K57" s="40"/>
      <c r="N57" s="40"/>
      <c r="O57" s="41"/>
    </row>
    <row r="58" spans="1:16" x14ac:dyDescent="0.25">
      <c r="A58" s="36">
        <v>12.5</v>
      </c>
      <c r="B58" s="40"/>
      <c r="E58" s="40"/>
      <c r="F58" s="41"/>
      <c r="G58" s="48"/>
      <c r="I58" s="46"/>
      <c r="J58" s="51"/>
      <c r="K58" s="40" t="s">
        <v>92</v>
      </c>
      <c r="L58" s="46" t="s">
        <v>93</v>
      </c>
      <c r="N58" s="40"/>
    </row>
    <row r="59" spans="1:16" x14ac:dyDescent="0.25">
      <c r="A59" s="36">
        <v>15</v>
      </c>
      <c r="B59" s="40"/>
      <c r="E59" s="40"/>
      <c r="F59" s="41"/>
      <c r="G59" s="48"/>
      <c r="H59" s="1" t="s">
        <v>59</v>
      </c>
      <c r="I59" s="46" t="s">
        <v>127</v>
      </c>
      <c r="J59" s="50">
        <v>11.5</v>
      </c>
      <c r="K59" s="40"/>
      <c r="L59" s="46"/>
      <c r="N59" s="40" t="s">
        <v>151</v>
      </c>
      <c r="O59" s="46" t="s">
        <v>156</v>
      </c>
    </row>
    <row r="60" spans="1:16" x14ac:dyDescent="0.25">
      <c r="A60" s="36">
        <v>20</v>
      </c>
      <c r="B60" s="40" t="s">
        <v>6</v>
      </c>
      <c r="E60" s="40" t="s">
        <v>66</v>
      </c>
      <c r="F60" s="46" t="s">
        <v>71</v>
      </c>
      <c r="G60" s="48"/>
      <c r="I60" s="41"/>
      <c r="K60" s="40"/>
      <c r="L60" s="41"/>
      <c r="N60" s="40"/>
      <c r="O60" s="41"/>
    </row>
    <row r="61" spans="1:16" x14ac:dyDescent="0.25">
      <c r="A61" s="36">
        <v>25</v>
      </c>
      <c r="B61" s="24" t="s">
        <v>239</v>
      </c>
      <c r="E61" s="40"/>
      <c r="F61" s="41"/>
      <c r="G61" s="48"/>
      <c r="I61" s="41"/>
      <c r="J61" s="51"/>
      <c r="K61" s="40" t="s">
        <v>90</v>
      </c>
      <c r="L61" s="46" t="s">
        <v>91</v>
      </c>
      <c r="N61" s="40"/>
      <c r="O61" s="41"/>
    </row>
    <row r="62" spans="1:16" x14ac:dyDescent="0.25">
      <c r="A62" s="36">
        <v>30</v>
      </c>
      <c r="B62" s="24"/>
      <c r="E62" s="40"/>
      <c r="F62" s="41"/>
      <c r="G62" s="48"/>
      <c r="H62" s="1" t="s">
        <v>40</v>
      </c>
      <c r="I62" s="46" t="s">
        <v>62</v>
      </c>
      <c r="J62" s="50">
        <v>23</v>
      </c>
      <c r="K62" s="40"/>
      <c r="L62" s="46"/>
      <c r="N62" s="40" t="s">
        <v>154</v>
      </c>
      <c r="O62" s="46" t="s">
        <v>155</v>
      </c>
    </row>
    <row r="63" spans="1:16" x14ac:dyDescent="0.25">
      <c r="A63" s="36">
        <v>40</v>
      </c>
      <c r="B63" s="40" t="s">
        <v>7</v>
      </c>
      <c r="D63" s="56" t="s">
        <v>30</v>
      </c>
      <c r="E63" s="40"/>
      <c r="F63" s="41"/>
      <c r="G63" s="48"/>
      <c r="I63" s="41"/>
      <c r="K63" s="40"/>
      <c r="L63" s="41"/>
      <c r="N63" s="40"/>
      <c r="O63" s="41"/>
    </row>
    <row r="64" spans="1:16" x14ac:dyDescent="0.25">
      <c r="A64" s="36">
        <v>50</v>
      </c>
      <c r="B64" s="54" t="s">
        <v>366</v>
      </c>
      <c r="C64" s="8"/>
      <c r="D64" s="57" t="s">
        <v>31</v>
      </c>
      <c r="E64" s="40" t="s">
        <v>65</v>
      </c>
      <c r="F64" s="46" t="s">
        <v>72</v>
      </c>
      <c r="G64" s="48"/>
      <c r="I64" s="41"/>
      <c r="K64" s="40" t="s">
        <v>85</v>
      </c>
      <c r="L64" s="46" t="s">
        <v>86</v>
      </c>
      <c r="N64" s="40"/>
      <c r="O64" s="41"/>
    </row>
    <row r="65" spans="1:16" x14ac:dyDescent="0.25">
      <c r="A65" s="36">
        <v>60</v>
      </c>
      <c r="B65" s="54"/>
      <c r="C65" s="8"/>
      <c r="D65" s="57"/>
      <c r="E65" s="40"/>
      <c r="F65" s="46"/>
      <c r="G65" s="48"/>
      <c r="H65" s="1" t="s">
        <v>60</v>
      </c>
      <c r="I65" s="46" t="s">
        <v>128</v>
      </c>
      <c r="J65" s="33">
        <v>46</v>
      </c>
      <c r="K65" s="40"/>
      <c r="L65" s="46"/>
      <c r="N65" s="40" t="s">
        <v>152</v>
      </c>
      <c r="O65" s="46" t="s">
        <v>153</v>
      </c>
    </row>
    <row r="66" spans="1:16" x14ac:dyDescent="0.25">
      <c r="A66" s="36">
        <v>100</v>
      </c>
      <c r="B66" s="40" t="s">
        <v>8</v>
      </c>
      <c r="D66" s="56" t="s">
        <v>32</v>
      </c>
      <c r="E66" s="40" t="s">
        <v>64</v>
      </c>
      <c r="F66" s="46" t="s">
        <v>122</v>
      </c>
      <c r="G66" s="47" t="s">
        <v>118</v>
      </c>
      <c r="I66" s="41"/>
      <c r="K66" s="40"/>
      <c r="N66" s="40"/>
      <c r="O66" s="41"/>
    </row>
    <row r="67" spans="1:16" x14ac:dyDescent="0.25">
      <c r="A67" s="36">
        <v>120</v>
      </c>
      <c r="B67" s="40"/>
      <c r="D67" s="58"/>
      <c r="F67" s="46"/>
      <c r="G67" s="51"/>
      <c r="H67" s="40"/>
      <c r="I67" s="41"/>
      <c r="J67" s="48"/>
      <c r="K67" s="40"/>
      <c r="M67" s="48"/>
      <c r="N67" s="1" t="s">
        <v>159</v>
      </c>
      <c r="O67" s="46" t="s">
        <v>160</v>
      </c>
    </row>
    <row r="68" spans="1:16" x14ac:dyDescent="0.25">
      <c r="A68" s="59" t="s">
        <v>25</v>
      </c>
      <c r="B68" s="206" t="s">
        <v>240</v>
      </c>
      <c r="C68" s="206"/>
      <c r="D68" s="206"/>
      <c r="E68" s="206" t="s">
        <v>241</v>
      </c>
      <c r="F68" s="206"/>
      <c r="G68" s="206"/>
      <c r="H68" s="206" t="s">
        <v>242</v>
      </c>
      <c r="I68" s="206"/>
      <c r="J68" s="206"/>
      <c r="K68" s="207" t="s">
        <v>241</v>
      </c>
      <c r="L68" s="206"/>
      <c r="M68" s="206"/>
      <c r="N68" s="206" t="s">
        <v>240</v>
      </c>
      <c r="O68" s="206"/>
      <c r="P68" s="206"/>
    </row>
    <row r="69" spans="1:16" ht="15" customHeight="1" x14ac:dyDescent="0.25">
      <c r="A69" s="60">
        <v>125</v>
      </c>
      <c r="B69" s="61"/>
      <c r="C69" s="62"/>
      <c r="D69" s="62"/>
      <c r="E69" s="61"/>
      <c r="F69" s="62"/>
      <c r="G69" s="63"/>
      <c r="H69" s="62"/>
      <c r="I69" s="62"/>
      <c r="J69" s="62"/>
      <c r="K69" s="40" t="s">
        <v>88</v>
      </c>
      <c r="L69" s="46" t="s">
        <v>133</v>
      </c>
      <c r="M69" s="50" t="s">
        <v>304</v>
      </c>
      <c r="N69" s="40"/>
      <c r="O69" s="41"/>
    </row>
    <row r="70" spans="1:16" x14ac:dyDescent="0.25">
      <c r="A70" s="36">
        <v>150</v>
      </c>
      <c r="B70" s="40" t="s">
        <v>43</v>
      </c>
      <c r="C70" s="46" t="s">
        <v>27</v>
      </c>
      <c r="D70" s="58" t="s">
        <v>33</v>
      </c>
      <c r="F70" s="41"/>
      <c r="G70" s="48"/>
      <c r="H70" s="1" t="s">
        <v>61</v>
      </c>
      <c r="I70" s="46" t="s">
        <v>129</v>
      </c>
      <c r="J70" s="51" t="s">
        <v>118</v>
      </c>
      <c r="K70" s="40"/>
      <c r="N70" s="40"/>
      <c r="O70" s="41"/>
    </row>
    <row r="71" spans="1:16" x14ac:dyDescent="0.25">
      <c r="A71" s="13">
        <v>200</v>
      </c>
      <c r="B71" s="40"/>
      <c r="C71" s="46"/>
      <c r="D71" s="58"/>
      <c r="E71" s="1" t="s">
        <v>81</v>
      </c>
      <c r="F71" s="46" t="s">
        <v>123</v>
      </c>
      <c r="G71" s="32" t="s">
        <v>303</v>
      </c>
      <c r="I71" s="46"/>
      <c r="J71" s="51"/>
      <c r="K71" s="40"/>
      <c r="L71" s="41"/>
      <c r="N71" s="40"/>
      <c r="O71" s="41"/>
    </row>
    <row r="72" spans="1:16" ht="15.75" x14ac:dyDescent="0.25">
      <c r="A72" s="36">
        <v>250</v>
      </c>
      <c r="B72" s="54" t="s">
        <v>136</v>
      </c>
      <c r="C72" s="66" t="s">
        <v>307</v>
      </c>
      <c r="D72" s="67" t="s">
        <v>308</v>
      </c>
      <c r="F72" s="46"/>
      <c r="G72" s="64"/>
      <c r="I72" s="46"/>
      <c r="J72" s="51"/>
      <c r="K72" s="40" t="s">
        <v>87</v>
      </c>
      <c r="L72" s="46" t="s">
        <v>134</v>
      </c>
      <c r="M72" s="50" t="s">
        <v>305</v>
      </c>
      <c r="N72" s="40"/>
      <c r="O72" s="41"/>
    </row>
    <row r="73" spans="1:16" x14ac:dyDescent="0.25">
      <c r="A73" s="36">
        <v>300</v>
      </c>
      <c r="B73" s="40" t="s">
        <v>11</v>
      </c>
      <c r="C73" s="46" t="s">
        <v>28</v>
      </c>
      <c r="D73" s="58" t="s">
        <v>34</v>
      </c>
      <c r="F73" s="41"/>
      <c r="G73" s="65"/>
      <c r="H73" s="1" t="s">
        <v>38</v>
      </c>
      <c r="I73" s="46" t="s">
        <v>130</v>
      </c>
      <c r="J73" s="51" t="s">
        <v>118</v>
      </c>
      <c r="K73" s="40"/>
      <c r="L73" s="41"/>
      <c r="N73" s="40" t="s">
        <v>162</v>
      </c>
      <c r="O73" s="46" t="s">
        <v>167</v>
      </c>
    </row>
    <row r="74" spans="1:16" x14ac:dyDescent="0.25">
      <c r="A74" s="13">
        <v>400</v>
      </c>
      <c r="B74" s="40"/>
      <c r="C74" s="46"/>
      <c r="D74" s="58"/>
      <c r="E74" s="1" t="s">
        <v>82</v>
      </c>
      <c r="F74" s="46" t="s">
        <v>124</v>
      </c>
      <c r="G74" s="32">
        <v>375</v>
      </c>
      <c r="I74" s="46"/>
      <c r="J74" s="51"/>
      <c r="K74" s="40"/>
      <c r="L74" s="41"/>
      <c r="N74" s="40"/>
      <c r="O74" s="41"/>
    </row>
    <row r="75" spans="1:16" x14ac:dyDescent="0.25">
      <c r="A75" s="36">
        <v>500</v>
      </c>
      <c r="B75" s="54" t="s">
        <v>13</v>
      </c>
      <c r="C75" s="66" t="s">
        <v>107</v>
      </c>
      <c r="D75" s="67" t="s">
        <v>110</v>
      </c>
      <c r="F75" s="46"/>
      <c r="G75" s="64"/>
      <c r="I75" s="46"/>
      <c r="J75" s="51"/>
      <c r="K75" s="40" t="s">
        <v>89</v>
      </c>
      <c r="L75" s="46" t="s">
        <v>135</v>
      </c>
      <c r="M75" s="50" t="s">
        <v>306</v>
      </c>
      <c r="N75" s="40"/>
      <c r="O75" s="41"/>
    </row>
    <row r="76" spans="1:16" x14ac:dyDescent="0.25">
      <c r="A76" s="36">
        <v>600</v>
      </c>
      <c r="B76" s="40" t="s">
        <v>12</v>
      </c>
      <c r="C76" s="46" t="s">
        <v>29</v>
      </c>
      <c r="D76" s="58" t="s">
        <v>35</v>
      </c>
      <c r="F76" s="41"/>
      <c r="G76" s="65"/>
      <c r="I76" s="41"/>
      <c r="K76" s="40"/>
      <c r="L76" s="41"/>
      <c r="N76" s="40" t="s">
        <v>161</v>
      </c>
      <c r="O76" s="46" t="s">
        <v>168</v>
      </c>
    </row>
    <row r="77" spans="1:16" x14ac:dyDescent="0.25">
      <c r="A77" s="36">
        <v>750</v>
      </c>
      <c r="B77" s="54"/>
      <c r="C77" s="66"/>
      <c r="D77" s="68"/>
      <c r="E77" s="40"/>
      <c r="F77" s="41"/>
      <c r="G77" s="65"/>
      <c r="H77" s="1" t="s">
        <v>63</v>
      </c>
      <c r="I77" s="46" t="s">
        <v>131</v>
      </c>
      <c r="J77" s="51" t="s">
        <v>118</v>
      </c>
      <c r="K77" s="40"/>
      <c r="L77" s="41"/>
      <c r="N77" s="40"/>
      <c r="O77" s="41"/>
    </row>
    <row r="78" spans="1:16" x14ac:dyDescent="0.25">
      <c r="A78" s="13">
        <v>800</v>
      </c>
      <c r="B78" s="54"/>
      <c r="C78" s="66"/>
      <c r="D78" s="67"/>
      <c r="E78" s="1" t="s">
        <v>83</v>
      </c>
      <c r="F78" s="46" t="s">
        <v>125</v>
      </c>
      <c r="G78" s="32">
        <v>750</v>
      </c>
      <c r="I78" s="46"/>
      <c r="J78" s="51"/>
      <c r="K78" s="40"/>
      <c r="L78" s="41"/>
      <c r="N78" s="40"/>
      <c r="O78" s="41"/>
    </row>
    <row r="79" spans="1:16" x14ac:dyDescent="0.25">
      <c r="A79" s="36">
        <v>1000</v>
      </c>
      <c r="B79" s="54" t="s">
        <v>106</v>
      </c>
      <c r="C79" s="66" t="s">
        <v>108</v>
      </c>
      <c r="D79" s="67" t="s">
        <v>109</v>
      </c>
      <c r="F79" s="46"/>
      <c r="G79" s="47"/>
      <c r="I79" s="46"/>
      <c r="J79" s="51"/>
      <c r="K79" s="40"/>
      <c r="L79" s="41"/>
      <c r="N79" s="40"/>
      <c r="O79" s="41"/>
    </row>
    <row r="80" spans="1:16" x14ac:dyDescent="0.25">
      <c r="A80" s="69">
        <v>1500</v>
      </c>
      <c r="B80" s="70" t="s">
        <v>14</v>
      </c>
      <c r="C80" s="71" t="s">
        <v>372</v>
      </c>
      <c r="D80" s="72" t="s">
        <v>36</v>
      </c>
      <c r="E80" s="5"/>
      <c r="F80" s="73"/>
      <c r="G80" s="74"/>
      <c r="H80" s="5" t="s">
        <v>39</v>
      </c>
      <c r="I80" s="71" t="s">
        <v>132</v>
      </c>
      <c r="J80" s="75" t="s">
        <v>118</v>
      </c>
      <c r="K80" s="70"/>
      <c r="L80" s="73"/>
      <c r="M80" s="5"/>
      <c r="N80" s="70"/>
      <c r="O80" s="73"/>
      <c r="P80" s="5"/>
    </row>
    <row r="81" spans="1:17" x14ac:dyDescent="0.25">
      <c r="I81" s="41"/>
    </row>
    <row r="82" spans="1:17" x14ac:dyDescent="0.25">
      <c r="I82" s="41"/>
    </row>
    <row r="83" spans="1:17" x14ac:dyDescent="0.25">
      <c r="A83" s="25" t="s">
        <v>202</v>
      </c>
      <c r="B83" s="26"/>
      <c r="C83" s="26"/>
      <c r="D83" s="26"/>
      <c r="E83" s="26"/>
      <c r="F83" s="26"/>
      <c r="G83" s="26"/>
      <c r="H83" s="26"/>
      <c r="J83" s="106" t="s">
        <v>251</v>
      </c>
      <c r="K83" s="107"/>
      <c r="L83" s="107"/>
      <c r="M83" s="107"/>
      <c r="N83" s="107"/>
      <c r="O83" s="107"/>
      <c r="P83" s="107"/>
      <c r="Q83" s="107"/>
    </row>
    <row r="84" spans="1:17" x14ac:dyDescent="0.25">
      <c r="A84" s="216" t="s">
        <v>177</v>
      </c>
      <c r="B84" s="218" t="s">
        <v>175</v>
      </c>
      <c r="C84" s="219"/>
      <c r="D84" s="219"/>
      <c r="E84" s="219"/>
      <c r="F84" s="219"/>
      <c r="G84" s="219"/>
      <c r="H84" s="219"/>
      <c r="J84" s="216" t="s">
        <v>177</v>
      </c>
      <c r="K84" s="218" t="s">
        <v>286</v>
      </c>
      <c r="L84" s="219"/>
      <c r="M84" s="219"/>
      <c r="N84" s="219"/>
      <c r="O84" s="219"/>
      <c r="P84" s="219"/>
      <c r="Q84" s="219"/>
    </row>
    <row r="85" spans="1:17" x14ac:dyDescent="0.25">
      <c r="A85" s="216"/>
      <c r="B85" s="77" t="s">
        <v>182</v>
      </c>
      <c r="C85" s="28" t="s">
        <v>170</v>
      </c>
      <c r="D85" s="28" t="s">
        <v>196</v>
      </c>
      <c r="E85" s="28" t="s">
        <v>171</v>
      </c>
      <c r="F85" s="28" t="s">
        <v>174</v>
      </c>
      <c r="G85" s="28" t="s">
        <v>172</v>
      </c>
      <c r="H85" s="78" t="s">
        <v>173</v>
      </c>
      <c r="J85" s="216"/>
      <c r="K85" s="77" t="s">
        <v>182</v>
      </c>
      <c r="L85" s="28" t="s">
        <v>170</v>
      </c>
      <c r="M85" s="28" t="s">
        <v>196</v>
      </c>
      <c r="N85" s="28" t="s">
        <v>171</v>
      </c>
      <c r="O85" s="28" t="s">
        <v>174</v>
      </c>
      <c r="P85" s="28" t="s">
        <v>172</v>
      </c>
      <c r="Q85" s="78" t="s">
        <v>173</v>
      </c>
    </row>
    <row r="86" spans="1:17" ht="15.75" thickBot="1" x14ac:dyDescent="0.3">
      <c r="A86" s="217"/>
      <c r="B86" s="127" t="s">
        <v>184</v>
      </c>
      <c r="C86" s="123" t="s">
        <v>185</v>
      </c>
      <c r="D86" s="123" t="s">
        <v>183</v>
      </c>
      <c r="E86" s="123" t="s">
        <v>187</v>
      </c>
      <c r="F86" s="123" t="s">
        <v>186</v>
      </c>
      <c r="G86" s="123" t="s">
        <v>178</v>
      </c>
      <c r="H86" s="123" t="s">
        <v>178</v>
      </c>
      <c r="J86" s="217"/>
      <c r="K86" s="127" t="s">
        <v>184</v>
      </c>
      <c r="L86" s="123" t="s">
        <v>185</v>
      </c>
      <c r="M86" s="123" t="s">
        <v>183</v>
      </c>
      <c r="N86" s="123" t="s">
        <v>187</v>
      </c>
      <c r="O86" s="123" t="s">
        <v>186</v>
      </c>
      <c r="P86" s="123" t="s">
        <v>178</v>
      </c>
      <c r="Q86" s="123" t="s">
        <v>178</v>
      </c>
    </row>
    <row r="87" spans="1:17" ht="15.75" thickTop="1" x14ac:dyDescent="0.25">
      <c r="A87" s="33"/>
      <c r="B87" s="124" t="s">
        <v>225</v>
      </c>
      <c r="C87" s="125" t="s">
        <v>226</v>
      </c>
      <c r="D87" s="126" t="s">
        <v>227</v>
      </c>
      <c r="E87" s="33"/>
      <c r="F87" s="33"/>
      <c r="G87" s="33"/>
      <c r="H87" s="33"/>
      <c r="J87" s="33"/>
      <c r="K87" s="124" t="s">
        <v>225</v>
      </c>
      <c r="L87" s="125" t="s">
        <v>226</v>
      </c>
      <c r="M87" s="128" t="s">
        <v>253</v>
      </c>
      <c r="N87" s="112" t="s">
        <v>260</v>
      </c>
      <c r="O87" s="112" t="s">
        <v>254</v>
      </c>
      <c r="P87" s="112" t="s">
        <v>254</v>
      </c>
      <c r="Q87" s="112" t="s">
        <v>252</v>
      </c>
    </row>
    <row r="88" spans="1:17" ht="15.75" x14ac:dyDescent="0.25">
      <c r="A88" s="36" t="s">
        <v>243</v>
      </c>
      <c r="B88" s="80" t="s">
        <v>244</v>
      </c>
      <c r="D88" s="36"/>
      <c r="E88" s="36"/>
      <c r="F88" s="36"/>
      <c r="G88" s="36"/>
      <c r="H88" s="36"/>
      <c r="J88" s="36" t="s">
        <v>243</v>
      </c>
      <c r="K88" s="80" t="s">
        <v>301</v>
      </c>
      <c r="M88" s="36"/>
      <c r="N88" s="36"/>
      <c r="O88" s="36"/>
      <c r="P88" s="36"/>
      <c r="Q88" s="36"/>
    </row>
    <row r="89" spans="1:17" ht="15.75" x14ac:dyDescent="0.25">
      <c r="A89" s="36" t="s">
        <v>245</v>
      </c>
      <c r="B89" s="80" t="s">
        <v>246</v>
      </c>
      <c r="D89" s="36"/>
      <c r="E89" s="36"/>
      <c r="F89" s="36"/>
      <c r="G89" s="36"/>
      <c r="H89" s="36"/>
      <c r="J89" s="36" t="s">
        <v>245</v>
      </c>
      <c r="K89" s="80" t="s">
        <v>290</v>
      </c>
      <c r="M89" s="36"/>
      <c r="N89" s="36"/>
      <c r="O89" s="36"/>
      <c r="P89" s="36"/>
      <c r="Q89" s="36"/>
    </row>
    <row r="90" spans="1:17" ht="15.75" thickBot="1" x14ac:dyDescent="0.3">
      <c r="A90" s="36" t="s">
        <v>222</v>
      </c>
      <c r="B90" s="82" t="s">
        <v>223</v>
      </c>
      <c r="D90" s="36"/>
      <c r="E90" s="36"/>
      <c r="F90" s="36"/>
      <c r="G90" s="36"/>
      <c r="H90" s="36"/>
      <c r="J90" s="36" t="s">
        <v>222</v>
      </c>
      <c r="K90" s="82" t="s">
        <v>276</v>
      </c>
      <c r="M90" s="36"/>
      <c r="N90" s="36"/>
      <c r="O90" s="36"/>
      <c r="P90" s="36"/>
      <c r="Q90" s="36"/>
    </row>
    <row r="91" spans="1:17" ht="16.5" thickBot="1" x14ac:dyDescent="0.3">
      <c r="A91" s="36" t="s">
        <v>221</v>
      </c>
      <c r="B91" s="82" t="s">
        <v>220</v>
      </c>
      <c r="C91" s="84" t="s">
        <v>249</v>
      </c>
      <c r="D91" s="36"/>
      <c r="E91" s="36"/>
      <c r="F91" s="36"/>
      <c r="G91" s="36"/>
      <c r="H91" s="36"/>
      <c r="J91" s="36" t="s">
        <v>221</v>
      </c>
      <c r="K91" s="82" t="s">
        <v>268</v>
      </c>
      <c r="L91" s="86" t="s">
        <v>272</v>
      </c>
      <c r="M91" s="36"/>
      <c r="N91" s="36"/>
      <c r="O91" s="36"/>
      <c r="P91" s="36"/>
      <c r="Q91" s="36"/>
    </row>
    <row r="92" spans="1:17" ht="16.5" thickBot="1" x14ac:dyDescent="0.3">
      <c r="A92" s="36" t="s">
        <v>247</v>
      </c>
      <c r="B92" s="83" t="s">
        <v>219</v>
      </c>
      <c r="C92" s="84" t="s">
        <v>195</v>
      </c>
      <c r="D92" s="222" t="s">
        <v>201</v>
      </c>
      <c r="E92" s="36"/>
      <c r="F92" s="36"/>
      <c r="G92" s="36"/>
      <c r="H92" s="36"/>
      <c r="J92" s="36" t="s">
        <v>247</v>
      </c>
      <c r="K92" s="83" t="s">
        <v>265</v>
      </c>
      <c r="L92" s="86" t="s">
        <v>271</v>
      </c>
      <c r="M92" s="222" t="s">
        <v>201</v>
      </c>
      <c r="N92" s="36"/>
      <c r="O92" s="36"/>
      <c r="P92" s="36"/>
      <c r="Q92" s="36"/>
    </row>
    <row r="93" spans="1:17" ht="16.5" thickBot="1" x14ac:dyDescent="0.3">
      <c r="A93" s="36" t="s">
        <v>103</v>
      </c>
      <c r="B93" s="85">
        <v>5</v>
      </c>
      <c r="C93" s="86" t="s">
        <v>193</v>
      </c>
      <c r="D93" s="223"/>
      <c r="E93" s="87" t="s">
        <v>259</v>
      </c>
      <c r="F93" s="87" t="s">
        <v>248</v>
      </c>
      <c r="G93" s="36"/>
      <c r="H93" s="36"/>
      <c r="J93" s="36" t="s">
        <v>103</v>
      </c>
      <c r="K93" s="85" t="s">
        <v>263</v>
      </c>
      <c r="L93" s="86" t="s">
        <v>273</v>
      </c>
      <c r="M93" s="223"/>
      <c r="N93" s="88" t="s">
        <v>275</v>
      </c>
      <c r="O93" s="88" t="s">
        <v>295</v>
      </c>
      <c r="P93" s="36"/>
      <c r="Q93" s="36"/>
    </row>
    <row r="94" spans="1:17" ht="15.75" thickBot="1" x14ac:dyDescent="0.3">
      <c r="A94" s="36" t="s">
        <v>18</v>
      </c>
      <c r="B94" s="85">
        <v>10</v>
      </c>
      <c r="C94" s="86" t="s">
        <v>197</v>
      </c>
      <c r="D94" s="224"/>
      <c r="E94" s="81" t="s">
        <v>223</v>
      </c>
      <c r="F94" s="88" t="s">
        <v>191</v>
      </c>
      <c r="G94" s="88" t="s">
        <v>191</v>
      </c>
      <c r="H94" s="88" t="s">
        <v>188</v>
      </c>
      <c r="J94" s="36" t="s">
        <v>18</v>
      </c>
      <c r="K94" s="85" t="s">
        <v>261</v>
      </c>
      <c r="L94" s="86" t="s">
        <v>277</v>
      </c>
      <c r="M94" s="224"/>
      <c r="N94" s="88" t="s">
        <v>274</v>
      </c>
      <c r="O94" s="88" t="s">
        <v>296</v>
      </c>
      <c r="P94" s="88" t="s">
        <v>296</v>
      </c>
      <c r="Q94" s="88" t="s">
        <v>284</v>
      </c>
    </row>
    <row r="95" spans="1:17" x14ac:dyDescent="0.25">
      <c r="A95" s="36" t="s">
        <v>19</v>
      </c>
      <c r="B95" s="85">
        <v>20</v>
      </c>
      <c r="C95" s="89">
        <v>9</v>
      </c>
      <c r="D95" s="89">
        <v>3</v>
      </c>
      <c r="E95" s="88" t="s">
        <v>220</v>
      </c>
      <c r="F95" s="88" t="s">
        <v>190</v>
      </c>
      <c r="G95" s="88" t="s">
        <v>190</v>
      </c>
      <c r="H95" s="88" t="s">
        <v>176</v>
      </c>
      <c r="J95" s="36" t="s">
        <v>19</v>
      </c>
      <c r="K95" s="85" t="s">
        <v>262</v>
      </c>
      <c r="L95" s="89" t="s">
        <v>278</v>
      </c>
      <c r="M95" s="89" t="s">
        <v>282</v>
      </c>
      <c r="N95" s="88" t="s">
        <v>291</v>
      </c>
      <c r="O95" s="88" t="s">
        <v>289</v>
      </c>
      <c r="P95" s="88" t="s">
        <v>289</v>
      </c>
      <c r="Q95" s="88" t="s">
        <v>285</v>
      </c>
    </row>
    <row r="96" spans="1:17" x14ac:dyDescent="0.25">
      <c r="A96" s="36" t="s">
        <v>4</v>
      </c>
      <c r="B96" s="85">
        <v>40</v>
      </c>
      <c r="C96" s="89">
        <v>18</v>
      </c>
      <c r="D96" s="89">
        <v>6</v>
      </c>
      <c r="E96" s="89" t="s">
        <v>219</v>
      </c>
      <c r="F96" s="89" t="s">
        <v>189</v>
      </c>
      <c r="G96" s="88" t="s">
        <v>189</v>
      </c>
      <c r="H96" s="88">
        <v>1</v>
      </c>
      <c r="J96" s="36" t="s">
        <v>4</v>
      </c>
      <c r="K96" s="85" t="s">
        <v>264</v>
      </c>
      <c r="L96" s="89" t="s">
        <v>283</v>
      </c>
      <c r="M96" s="89" t="s">
        <v>284</v>
      </c>
      <c r="N96" s="89" t="s">
        <v>292</v>
      </c>
      <c r="O96" s="89" t="s">
        <v>297</v>
      </c>
      <c r="P96" s="88" t="s">
        <v>267</v>
      </c>
      <c r="Q96" s="88" t="s">
        <v>298</v>
      </c>
    </row>
    <row r="97" spans="1:17" x14ac:dyDescent="0.25">
      <c r="A97" s="36" t="s">
        <v>20</v>
      </c>
      <c r="B97" s="90"/>
      <c r="C97" s="91"/>
      <c r="D97" s="89">
        <v>12</v>
      </c>
      <c r="E97" s="91"/>
      <c r="F97" s="91"/>
      <c r="G97" s="88">
        <v>3</v>
      </c>
      <c r="H97" s="88">
        <v>2</v>
      </c>
      <c r="J97" s="36" t="s">
        <v>20</v>
      </c>
      <c r="K97" s="90"/>
      <c r="L97" s="91"/>
      <c r="M97" s="89" t="s">
        <v>285</v>
      </c>
      <c r="N97" s="91"/>
      <c r="O97" s="91"/>
      <c r="P97" s="88" t="s">
        <v>287</v>
      </c>
      <c r="Q97" s="88" t="s">
        <v>302</v>
      </c>
    </row>
    <row r="98" spans="1:17" x14ac:dyDescent="0.25">
      <c r="A98" s="36" t="s">
        <v>199</v>
      </c>
      <c r="B98" s="85">
        <v>100</v>
      </c>
      <c r="C98" s="89">
        <v>45</v>
      </c>
      <c r="D98" s="91"/>
      <c r="E98" s="91"/>
      <c r="F98" s="91"/>
      <c r="G98" s="91"/>
      <c r="H98" s="91"/>
      <c r="J98" s="36" t="s">
        <v>199</v>
      </c>
      <c r="K98" s="85" t="s">
        <v>265</v>
      </c>
      <c r="L98" s="89" t="s">
        <v>281</v>
      </c>
      <c r="M98" s="91"/>
      <c r="N98" s="91"/>
      <c r="O98" s="91"/>
      <c r="P98" s="91"/>
      <c r="Q98" s="91"/>
    </row>
    <row r="99" spans="1:17" x14ac:dyDescent="0.25">
      <c r="A99" s="36" t="s">
        <v>5</v>
      </c>
      <c r="B99" s="85">
        <v>200</v>
      </c>
      <c r="C99" s="89">
        <v>90</v>
      </c>
      <c r="D99" s="89">
        <v>30</v>
      </c>
      <c r="E99" s="89" t="s">
        <v>255</v>
      </c>
      <c r="F99" s="89" t="s">
        <v>192</v>
      </c>
      <c r="G99" s="89" t="s">
        <v>192</v>
      </c>
      <c r="H99" s="89">
        <v>5</v>
      </c>
      <c r="J99" s="36" t="s">
        <v>5</v>
      </c>
      <c r="K99" s="85" t="s">
        <v>266</v>
      </c>
      <c r="L99" s="89" t="s">
        <v>280</v>
      </c>
      <c r="M99" s="89" t="s">
        <v>267</v>
      </c>
      <c r="N99" s="89" t="s">
        <v>293</v>
      </c>
      <c r="O99" s="89" t="s">
        <v>296</v>
      </c>
      <c r="P99" s="89" t="s">
        <v>296</v>
      </c>
      <c r="Q99" s="89" t="s">
        <v>300</v>
      </c>
    </row>
    <row r="100" spans="1:17" x14ac:dyDescent="0.25">
      <c r="A100" s="36" t="s">
        <v>42</v>
      </c>
      <c r="B100" s="90"/>
      <c r="C100" s="91"/>
      <c r="D100" s="89">
        <v>60</v>
      </c>
      <c r="E100" s="89">
        <v>25</v>
      </c>
      <c r="F100" s="89">
        <v>15</v>
      </c>
      <c r="G100" s="89">
        <v>15</v>
      </c>
      <c r="H100" s="89">
        <v>10</v>
      </c>
      <c r="J100" s="36" t="s">
        <v>42</v>
      </c>
      <c r="K100" s="90"/>
      <c r="L100" s="91"/>
      <c r="M100" s="89" t="s">
        <v>287</v>
      </c>
      <c r="N100" s="89" t="s">
        <v>276</v>
      </c>
      <c r="O100" s="89" t="s">
        <v>289</v>
      </c>
      <c r="P100" s="89" t="s">
        <v>289</v>
      </c>
      <c r="Q100" s="109" t="s">
        <v>261</v>
      </c>
    </row>
    <row r="101" spans="1:17" x14ac:dyDescent="0.25">
      <c r="A101" s="36" t="s">
        <v>6</v>
      </c>
      <c r="B101" s="92">
        <v>400</v>
      </c>
      <c r="C101" s="93">
        <v>360</v>
      </c>
      <c r="D101" s="89">
        <v>120</v>
      </c>
      <c r="E101" s="89">
        <v>50</v>
      </c>
      <c r="F101" s="89">
        <v>30</v>
      </c>
      <c r="G101" s="89">
        <v>30</v>
      </c>
      <c r="H101" s="89">
        <v>20</v>
      </c>
      <c r="J101" s="36" t="s">
        <v>6</v>
      </c>
      <c r="K101" s="92" t="s">
        <v>269</v>
      </c>
      <c r="L101" s="93" t="s">
        <v>279</v>
      </c>
      <c r="M101" s="89" t="s">
        <v>288</v>
      </c>
      <c r="N101" s="89" t="s">
        <v>294</v>
      </c>
      <c r="O101" s="89" t="s">
        <v>267</v>
      </c>
      <c r="P101" s="89" t="s">
        <v>267</v>
      </c>
      <c r="Q101" s="109" t="s">
        <v>262</v>
      </c>
    </row>
    <row r="102" spans="1:17" x14ac:dyDescent="0.25">
      <c r="A102" s="36" t="s">
        <v>200</v>
      </c>
      <c r="B102" s="94">
        <v>800</v>
      </c>
      <c r="C102" s="91"/>
      <c r="D102" s="91"/>
      <c r="E102" s="91"/>
      <c r="F102" s="95"/>
      <c r="G102" s="96">
        <v>60</v>
      </c>
      <c r="H102" s="89">
        <v>40</v>
      </c>
      <c r="J102" s="36" t="s">
        <v>200</v>
      </c>
      <c r="K102" s="92" t="s">
        <v>270</v>
      </c>
      <c r="L102" s="91"/>
      <c r="M102" s="91"/>
      <c r="N102" s="91"/>
      <c r="O102" s="95"/>
      <c r="P102" s="96" t="s">
        <v>287</v>
      </c>
      <c r="Q102" s="109" t="s">
        <v>264</v>
      </c>
    </row>
    <row r="103" spans="1:17" x14ac:dyDescent="0.25">
      <c r="A103" s="36" t="s">
        <v>41</v>
      </c>
      <c r="B103" s="40"/>
      <c r="C103" s="93">
        <v>900</v>
      </c>
      <c r="D103" s="93">
        <v>240</v>
      </c>
      <c r="E103" s="36"/>
      <c r="F103" s="89">
        <v>75</v>
      </c>
      <c r="G103" s="89">
        <v>75</v>
      </c>
      <c r="H103" s="96">
        <v>50</v>
      </c>
      <c r="J103" s="36" t="s">
        <v>41</v>
      </c>
      <c r="K103" s="40"/>
      <c r="L103" s="93" t="s">
        <v>281</v>
      </c>
      <c r="M103" s="93" t="s">
        <v>289</v>
      </c>
      <c r="N103" s="36"/>
      <c r="O103" s="89" t="s">
        <v>273</v>
      </c>
      <c r="P103" s="89" t="s">
        <v>273</v>
      </c>
      <c r="Q103" s="96" t="s">
        <v>268</v>
      </c>
    </row>
    <row r="104" spans="1:17" x14ac:dyDescent="0.25">
      <c r="A104" s="36" t="s">
        <v>194</v>
      </c>
      <c r="B104" s="40"/>
      <c r="C104" s="91"/>
      <c r="D104" s="91"/>
      <c r="E104" s="89">
        <v>150</v>
      </c>
      <c r="F104" s="91"/>
      <c r="G104" s="91"/>
      <c r="H104" s="95"/>
      <c r="J104" s="36" t="s">
        <v>194</v>
      </c>
      <c r="K104" s="40"/>
      <c r="L104" s="91"/>
      <c r="M104" s="91"/>
      <c r="N104" s="89" t="s">
        <v>277</v>
      </c>
      <c r="O104" s="91"/>
      <c r="P104" s="91"/>
      <c r="Q104" s="95"/>
    </row>
    <row r="105" spans="1:17" x14ac:dyDescent="0.25">
      <c r="A105" s="36" t="s">
        <v>210</v>
      </c>
      <c r="B105" s="40"/>
      <c r="C105" s="93">
        <v>1800</v>
      </c>
      <c r="D105" s="93">
        <v>480</v>
      </c>
      <c r="E105" s="36"/>
      <c r="F105" s="89">
        <v>150</v>
      </c>
      <c r="G105" s="89">
        <v>150</v>
      </c>
      <c r="H105" s="89">
        <v>100</v>
      </c>
      <c r="J105" s="36" t="s">
        <v>210</v>
      </c>
      <c r="K105" s="40"/>
      <c r="L105" s="93" t="s">
        <v>280</v>
      </c>
      <c r="M105" s="93" t="s">
        <v>267</v>
      </c>
      <c r="N105" s="36"/>
      <c r="O105" s="89" t="s">
        <v>277</v>
      </c>
      <c r="P105" s="89" t="s">
        <v>277</v>
      </c>
      <c r="Q105" s="89" t="s">
        <v>265</v>
      </c>
    </row>
    <row r="106" spans="1:17" x14ac:dyDescent="0.25">
      <c r="A106" s="36" t="s">
        <v>43</v>
      </c>
      <c r="B106" s="97"/>
      <c r="D106" s="36"/>
      <c r="E106" s="93">
        <v>600</v>
      </c>
      <c r="F106" s="93">
        <v>450</v>
      </c>
      <c r="G106" s="93">
        <v>225</v>
      </c>
      <c r="H106" s="93">
        <v>150</v>
      </c>
      <c r="J106" s="36" t="s">
        <v>43</v>
      </c>
      <c r="K106" s="97"/>
      <c r="M106" s="36"/>
      <c r="N106" s="93" t="s">
        <v>276</v>
      </c>
      <c r="O106" s="93" t="s">
        <v>289</v>
      </c>
      <c r="P106" s="93" t="s">
        <v>289</v>
      </c>
      <c r="Q106" s="93" t="s">
        <v>261</v>
      </c>
    </row>
    <row r="107" spans="1:17" x14ac:dyDescent="0.25">
      <c r="A107" s="36" t="s">
        <v>198</v>
      </c>
      <c r="B107" s="97"/>
      <c r="D107" s="36"/>
      <c r="E107" s="91"/>
      <c r="F107" s="91"/>
      <c r="G107" s="91"/>
      <c r="H107" s="91"/>
      <c r="J107" s="36" t="s">
        <v>198</v>
      </c>
      <c r="K107" s="97"/>
      <c r="M107" s="36"/>
      <c r="N107" s="91"/>
      <c r="O107" s="91"/>
      <c r="P107" s="91"/>
      <c r="Q107" s="91"/>
    </row>
    <row r="108" spans="1:17" x14ac:dyDescent="0.25">
      <c r="A108" s="36" t="s">
        <v>11</v>
      </c>
      <c r="B108" s="97"/>
      <c r="D108" s="36"/>
      <c r="E108" s="93">
        <v>1200</v>
      </c>
      <c r="F108" s="93">
        <v>900</v>
      </c>
      <c r="G108" s="93">
        <v>450</v>
      </c>
      <c r="H108" s="93">
        <v>300</v>
      </c>
      <c r="J108" s="36" t="s">
        <v>11</v>
      </c>
      <c r="K108" s="97"/>
      <c r="M108" s="36"/>
      <c r="N108" s="93" t="s">
        <v>294</v>
      </c>
      <c r="O108" s="93" t="s">
        <v>267</v>
      </c>
      <c r="P108" s="93" t="s">
        <v>267</v>
      </c>
      <c r="Q108" s="93" t="s">
        <v>262</v>
      </c>
    </row>
    <row r="109" spans="1:17" x14ac:dyDescent="0.25">
      <c r="A109" s="36" t="s">
        <v>181</v>
      </c>
      <c r="B109" s="97"/>
      <c r="D109" s="36"/>
      <c r="E109" s="36"/>
      <c r="F109" s="36"/>
      <c r="G109" s="93">
        <v>675</v>
      </c>
      <c r="H109" s="91"/>
      <c r="J109" s="36" t="s">
        <v>181</v>
      </c>
      <c r="K109" s="97"/>
      <c r="M109" s="36"/>
      <c r="N109" s="36"/>
      <c r="O109" s="36"/>
      <c r="P109" s="93" t="s">
        <v>281</v>
      </c>
      <c r="Q109" s="91"/>
    </row>
    <row r="110" spans="1:17" x14ac:dyDescent="0.25">
      <c r="A110" s="36" t="s">
        <v>12</v>
      </c>
      <c r="B110" s="97"/>
      <c r="D110" s="36"/>
      <c r="E110" s="36"/>
      <c r="F110" s="36"/>
      <c r="G110" s="36"/>
      <c r="H110" s="93">
        <v>600</v>
      </c>
      <c r="J110" s="36" t="s">
        <v>12</v>
      </c>
      <c r="K110" s="97"/>
      <c r="M110" s="36"/>
      <c r="N110" s="36"/>
      <c r="O110" s="36"/>
      <c r="P110" s="36"/>
      <c r="Q110" s="93" t="s">
        <v>264</v>
      </c>
    </row>
    <row r="111" spans="1:17" x14ac:dyDescent="0.25">
      <c r="A111" s="36" t="s">
        <v>180</v>
      </c>
      <c r="B111" s="97"/>
      <c r="D111" s="36"/>
      <c r="E111" s="36"/>
      <c r="F111" s="36"/>
      <c r="G111" s="93">
        <v>1350</v>
      </c>
      <c r="H111" s="91"/>
      <c r="J111" s="36" t="s">
        <v>180</v>
      </c>
      <c r="K111" s="97"/>
      <c r="M111" s="36"/>
      <c r="N111" s="36"/>
      <c r="O111" s="36"/>
      <c r="P111" s="93" t="s">
        <v>299</v>
      </c>
      <c r="Q111" s="91"/>
    </row>
    <row r="112" spans="1:17" x14ac:dyDescent="0.25">
      <c r="A112" s="69" t="s">
        <v>179</v>
      </c>
      <c r="B112" s="76"/>
      <c r="C112" s="5"/>
      <c r="D112" s="69"/>
      <c r="E112" s="69"/>
      <c r="F112" s="69"/>
      <c r="G112" s="69"/>
      <c r="H112" s="98">
        <v>1500</v>
      </c>
      <c r="J112" s="69" t="s">
        <v>179</v>
      </c>
      <c r="K112" s="76"/>
      <c r="L112" s="5"/>
      <c r="M112" s="69"/>
      <c r="N112" s="69"/>
      <c r="O112" s="69"/>
      <c r="P112" s="69"/>
      <c r="Q112" s="98" t="s">
        <v>265</v>
      </c>
    </row>
    <row r="113" spans="1:17" x14ac:dyDescent="0.25">
      <c r="A113" s="226" t="s">
        <v>203</v>
      </c>
      <c r="B113" s="99" t="s">
        <v>214</v>
      </c>
      <c r="C113" s="34" t="s">
        <v>213</v>
      </c>
      <c r="D113" s="34" t="s">
        <v>212</v>
      </c>
      <c r="E113" s="34" t="s">
        <v>256</v>
      </c>
      <c r="F113" s="34" t="s">
        <v>208</v>
      </c>
      <c r="G113" s="34" t="s">
        <v>207</v>
      </c>
      <c r="H113" s="34" t="s">
        <v>204</v>
      </c>
      <c r="J113" s="113"/>
      <c r="K113" s="33"/>
      <c r="L113" s="33"/>
      <c r="M113" s="33"/>
      <c r="N113" s="33"/>
      <c r="O113" s="33"/>
      <c r="P113" s="33"/>
      <c r="Q113" s="33"/>
    </row>
    <row r="114" spans="1:17" x14ac:dyDescent="0.25">
      <c r="A114" s="227"/>
      <c r="B114" s="100" t="s">
        <v>233</v>
      </c>
      <c r="C114" s="101" t="s">
        <v>234</v>
      </c>
      <c r="D114" s="101" t="s">
        <v>211</v>
      </c>
      <c r="E114" s="101" t="s">
        <v>209</v>
      </c>
      <c r="F114" s="101" t="s">
        <v>206</v>
      </c>
      <c r="G114" s="101" t="s">
        <v>206</v>
      </c>
      <c r="H114" s="101" t="s">
        <v>205</v>
      </c>
      <c r="J114" s="113"/>
      <c r="K114" s="33"/>
      <c r="L114" s="33"/>
      <c r="M114" s="33"/>
      <c r="N114" s="33"/>
      <c r="O114" s="33"/>
      <c r="P114" s="33"/>
      <c r="Q114" s="33"/>
    </row>
    <row r="115" spans="1:17" x14ac:dyDescent="0.25">
      <c r="A115" s="102" t="s">
        <v>228</v>
      </c>
      <c r="B115" s="103" t="s">
        <v>235</v>
      </c>
      <c r="C115" s="103" t="s">
        <v>217</v>
      </c>
      <c r="D115" s="103" t="s">
        <v>232</v>
      </c>
      <c r="E115" s="103" t="s">
        <v>257</v>
      </c>
      <c r="F115" s="103" t="s">
        <v>231</v>
      </c>
      <c r="G115" s="103" t="s">
        <v>230</v>
      </c>
      <c r="H115" s="103" t="s">
        <v>229</v>
      </c>
      <c r="J115" s="110"/>
      <c r="K115" s="111"/>
      <c r="L115" s="111"/>
      <c r="M115" s="111"/>
      <c r="N115" s="111"/>
      <c r="O115" s="111"/>
      <c r="P115" s="111"/>
      <c r="Q115" s="111"/>
    </row>
    <row r="116" spans="1:17" ht="15.75" x14ac:dyDescent="0.25">
      <c r="A116" s="104" t="s">
        <v>215</v>
      </c>
      <c r="B116" s="79" t="s">
        <v>224</v>
      </c>
      <c r="C116" s="79" t="s">
        <v>250</v>
      </c>
      <c r="D116" s="79" t="s">
        <v>218</v>
      </c>
      <c r="E116" s="79" t="s">
        <v>258</v>
      </c>
      <c r="F116" s="79" t="s">
        <v>217</v>
      </c>
      <c r="G116" s="79" t="s">
        <v>217</v>
      </c>
      <c r="H116" s="79" t="s">
        <v>216</v>
      </c>
      <c r="J116" s="112"/>
      <c r="K116" s="112"/>
      <c r="L116" s="112"/>
      <c r="M116" s="112"/>
      <c r="N116" s="112"/>
      <c r="O116" s="112"/>
      <c r="P116" s="112"/>
      <c r="Q116" s="112"/>
    </row>
    <row r="117" spans="1:17" x14ac:dyDescent="0.25">
      <c r="A117" s="13"/>
      <c r="B117" s="13"/>
      <c r="C117" s="13"/>
      <c r="D117" s="13"/>
      <c r="E117" s="13"/>
      <c r="F117" s="13"/>
      <c r="G117" s="13"/>
    </row>
    <row r="118" spans="1:17" x14ac:dyDescent="0.25">
      <c r="A118" s="13"/>
      <c r="B118" s="13"/>
      <c r="C118" s="13"/>
      <c r="E118" s="13"/>
      <c r="F118" s="13"/>
      <c r="G118" s="13"/>
    </row>
    <row r="119" spans="1:17" x14ac:dyDescent="0.25">
      <c r="A119" s="130" t="s">
        <v>309</v>
      </c>
      <c r="B119" s="114"/>
      <c r="C119" s="114"/>
      <c r="D119" s="114"/>
      <c r="E119" s="114"/>
      <c r="F119" s="13"/>
      <c r="G119" s="13"/>
    </row>
    <row r="120" spans="1:17" x14ac:dyDescent="0.25">
      <c r="A120" s="225" t="s">
        <v>310</v>
      </c>
      <c r="B120" s="225"/>
      <c r="C120" s="225"/>
      <c r="D120" s="225"/>
      <c r="E120" s="225"/>
      <c r="F120" s="13"/>
      <c r="G120" s="13"/>
    </row>
    <row r="121" spans="1:17" x14ac:dyDescent="0.25">
      <c r="A121" s="13" t="s">
        <v>311</v>
      </c>
      <c r="B121" s="45" t="s">
        <v>327</v>
      </c>
      <c r="C121" s="13"/>
      <c r="D121" s="13"/>
      <c r="E121" s="16">
        <f>LEFT(A121, LEN(A121)-1)*70</f>
        <v>350</v>
      </c>
      <c r="F121" s="13"/>
      <c r="G121" s="13"/>
    </row>
    <row r="122" spans="1:17" x14ac:dyDescent="0.25">
      <c r="A122" s="13" t="s">
        <v>312</v>
      </c>
      <c r="B122" s="45" t="s">
        <v>106</v>
      </c>
      <c r="E122" s="16">
        <f t="shared" ref="E122:E130" si="9">LEFT(A122, LEN(A122)-1)*70</f>
        <v>700</v>
      </c>
    </row>
    <row r="123" spans="1:17" x14ac:dyDescent="0.25">
      <c r="A123" s="13" t="s">
        <v>313</v>
      </c>
      <c r="B123" s="45" t="s">
        <v>328</v>
      </c>
      <c r="C123" s="51" t="s">
        <v>315</v>
      </c>
      <c r="D123" s="51" t="s">
        <v>337</v>
      </c>
      <c r="E123" s="16">
        <f t="shared" si="9"/>
        <v>1050</v>
      </c>
    </row>
    <row r="124" spans="1:17" x14ac:dyDescent="0.25">
      <c r="A124" s="13" t="s">
        <v>314</v>
      </c>
      <c r="B124" s="45" t="s">
        <v>329</v>
      </c>
      <c r="C124" s="51" t="s">
        <v>323</v>
      </c>
      <c r="D124" s="51" t="s">
        <v>336</v>
      </c>
      <c r="E124" s="16">
        <f t="shared" si="9"/>
        <v>2100</v>
      </c>
    </row>
    <row r="125" spans="1:17" x14ac:dyDescent="0.25">
      <c r="A125" s="13" t="s">
        <v>316</v>
      </c>
      <c r="B125" s="45" t="s">
        <v>330</v>
      </c>
      <c r="C125" s="68" t="s">
        <v>343</v>
      </c>
      <c r="D125" s="51" t="s">
        <v>335</v>
      </c>
      <c r="E125" s="16">
        <f t="shared" si="9"/>
        <v>3500</v>
      </c>
    </row>
    <row r="126" spans="1:17" x14ac:dyDescent="0.25">
      <c r="A126" s="13" t="s">
        <v>320</v>
      </c>
      <c r="B126" s="45" t="s">
        <v>331</v>
      </c>
      <c r="C126" s="51" t="s">
        <v>324</v>
      </c>
      <c r="D126" s="68" t="s">
        <v>338</v>
      </c>
      <c r="E126" s="16">
        <f t="shared" si="9"/>
        <v>4200</v>
      </c>
    </row>
    <row r="127" spans="1:17" x14ac:dyDescent="0.25">
      <c r="A127" s="13" t="s">
        <v>317</v>
      </c>
      <c r="B127" s="1" t="s">
        <v>332</v>
      </c>
      <c r="C127" s="68" t="s">
        <v>344</v>
      </c>
      <c r="D127" s="51" t="s">
        <v>339</v>
      </c>
      <c r="E127" s="16">
        <f t="shared" si="9"/>
        <v>7000</v>
      </c>
    </row>
    <row r="128" spans="1:17" x14ac:dyDescent="0.25">
      <c r="A128" s="13" t="s">
        <v>318</v>
      </c>
      <c r="B128" s="1" t="s">
        <v>333</v>
      </c>
      <c r="C128" s="51" t="s">
        <v>319</v>
      </c>
      <c r="D128" s="51" t="s">
        <v>340</v>
      </c>
      <c r="E128" s="16">
        <f t="shared" si="9"/>
        <v>10500</v>
      </c>
    </row>
    <row r="129" spans="1:13" x14ac:dyDescent="0.25">
      <c r="A129" s="9" t="s">
        <v>321</v>
      </c>
      <c r="B129" s="8" t="s">
        <v>345</v>
      </c>
      <c r="C129" s="68" t="s">
        <v>325</v>
      </c>
      <c r="D129" s="68" t="s">
        <v>341</v>
      </c>
      <c r="E129" s="12">
        <f t="shared" si="9"/>
        <v>21000</v>
      </c>
    </row>
    <row r="130" spans="1:13" x14ac:dyDescent="0.25">
      <c r="A130" s="9" t="s">
        <v>322</v>
      </c>
      <c r="B130" s="8" t="s">
        <v>334</v>
      </c>
      <c r="C130" s="68" t="s">
        <v>326</v>
      </c>
      <c r="D130" s="68" t="s">
        <v>342</v>
      </c>
      <c r="E130" s="12">
        <f t="shared" si="9"/>
        <v>50400</v>
      </c>
    </row>
    <row r="133" spans="1:13" x14ac:dyDescent="0.25">
      <c r="A133" s="106" t="s">
        <v>435</v>
      </c>
      <c r="B133" s="106"/>
      <c r="C133" s="106"/>
      <c r="D133" s="106"/>
      <c r="E133" s="106"/>
      <c r="F133" s="107"/>
      <c r="G133" s="107"/>
      <c r="H133" s="107"/>
      <c r="I133" s="107"/>
    </row>
    <row r="134" spans="1:13" x14ac:dyDescent="0.25">
      <c r="A134" s="216" t="s">
        <v>351</v>
      </c>
      <c r="B134" s="201" t="s">
        <v>14</v>
      </c>
      <c r="C134" s="220"/>
      <c r="D134" s="201" t="s">
        <v>353</v>
      </c>
      <c r="E134" s="202"/>
      <c r="F134" s="201" t="s">
        <v>352</v>
      </c>
      <c r="G134" s="220"/>
      <c r="H134" s="201" t="s">
        <v>354</v>
      </c>
      <c r="I134" s="202"/>
      <c r="J134" s="132"/>
      <c r="M134" s="132"/>
    </row>
    <row r="135" spans="1:13" ht="15.75" thickBot="1" x14ac:dyDescent="0.3">
      <c r="A135" s="217"/>
      <c r="B135" s="115"/>
      <c r="C135" s="116" t="s">
        <v>371</v>
      </c>
      <c r="D135" s="138"/>
      <c r="E135" s="116" t="s">
        <v>362</v>
      </c>
      <c r="F135" s="118"/>
      <c r="G135" s="116" t="s">
        <v>361</v>
      </c>
      <c r="H135" s="138"/>
      <c r="I135" s="116" t="s">
        <v>434</v>
      </c>
      <c r="J135" s="33"/>
      <c r="M135" s="33"/>
    </row>
    <row r="136" spans="1:13" ht="15.75" thickTop="1" x14ac:dyDescent="0.25">
      <c r="A136" s="35" t="s">
        <v>169</v>
      </c>
      <c r="B136" s="228" t="s">
        <v>37</v>
      </c>
      <c r="C136" s="229"/>
      <c r="D136" s="228" t="s">
        <v>37</v>
      </c>
      <c r="E136" s="229"/>
      <c r="F136" s="230" t="s">
        <v>70</v>
      </c>
      <c r="G136" s="231"/>
      <c r="H136" s="233" t="s">
        <v>79</v>
      </c>
      <c r="I136" s="234"/>
      <c r="J136" s="136"/>
      <c r="M136" s="133"/>
    </row>
    <row r="137" spans="1:13" ht="15.75" x14ac:dyDescent="0.25">
      <c r="A137" s="36" t="s">
        <v>404</v>
      </c>
      <c r="B137" s="24"/>
      <c r="C137" s="143"/>
      <c r="D137" s="42"/>
      <c r="E137" s="149"/>
      <c r="F137" s="42"/>
      <c r="G137" s="149"/>
      <c r="H137" s="24" t="s">
        <v>4</v>
      </c>
      <c r="I137" s="152"/>
      <c r="J137" s="37"/>
      <c r="M137" s="39"/>
    </row>
    <row r="138" spans="1:13" x14ac:dyDescent="0.25">
      <c r="A138" s="36">
        <v>0.2</v>
      </c>
      <c r="B138" s="42"/>
      <c r="C138" s="143"/>
      <c r="D138" s="140" t="s">
        <v>388</v>
      </c>
      <c r="E138" s="148"/>
      <c r="F138" s="40"/>
      <c r="G138" s="148"/>
      <c r="H138" s="40"/>
      <c r="I138" s="148"/>
    </row>
    <row r="139" spans="1:13" x14ac:dyDescent="0.25">
      <c r="A139" s="155">
        <v>0.25</v>
      </c>
      <c r="B139" s="156" t="s">
        <v>18</v>
      </c>
      <c r="C139" s="157"/>
      <c r="D139" s="158"/>
      <c r="E139" s="159"/>
      <c r="F139" s="160"/>
      <c r="G139" s="161"/>
      <c r="H139" s="197" t="s">
        <v>405</v>
      </c>
      <c r="I139" s="198" t="s">
        <v>402</v>
      </c>
      <c r="J139" s="33"/>
    </row>
    <row r="140" spans="1:13" ht="15.75" x14ac:dyDescent="0.25">
      <c r="A140" s="30" t="s">
        <v>412</v>
      </c>
      <c r="C140" s="144"/>
      <c r="D140" s="40"/>
      <c r="E140" s="148"/>
      <c r="F140" s="43" t="s">
        <v>389</v>
      </c>
      <c r="G140" s="150" t="s">
        <v>390</v>
      </c>
      <c r="H140" s="40"/>
      <c r="I140" s="148"/>
      <c r="J140" s="33"/>
    </row>
    <row r="141" spans="1:13" x14ac:dyDescent="0.25">
      <c r="A141" s="30">
        <v>0.4</v>
      </c>
      <c r="C141" s="144"/>
      <c r="D141" s="40" t="s">
        <v>387</v>
      </c>
      <c r="E141" s="148"/>
      <c r="F141" s="43"/>
      <c r="G141" s="146"/>
      <c r="H141" s="232" t="s">
        <v>70</v>
      </c>
      <c r="I141" s="205"/>
      <c r="J141" s="33"/>
    </row>
    <row r="142" spans="1:13" x14ac:dyDescent="0.25">
      <c r="A142" s="155">
        <v>0.5</v>
      </c>
      <c r="B142" s="156" t="s">
        <v>19</v>
      </c>
      <c r="C142" s="157"/>
      <c r="D142" s="158"/>
      <c r="E142" s="161"/>
      <c r="F142" s="158"/>
      <c r="G142" s="164"/>
      <c r="H142" s="199" t="s">
        <v>436</v>
      </c>
      <c r="I142" s="200" t="s">
        <v>420</v>
      </c>
      <c r="J142" s="33"/>
    </row>
    <row r="143" spans="1:13" ht="15.75" x14ac:dyDescent="0.25">
      <c r="A143" s="30" t="s">
        <v>411</v>
      </c>
      <c r="C143" s="144"/>
      <c r="D143" s="40"/>
      <c r="E143" s="146"/>
      <c r="F143" s="43" t="s">
        <v>4</v>
      </c>
      <c r="G143" s="146"/>
      <c r="H143" s="139"/>
      <c r="I143" s="150"/>
      <c r="J143" s="33"/>
    </row>
    <row r="144" spans="1:13" x14ac:dyDescent="0.25">
      <c r="A144" s="49">
        <v>0.8</v>
      </c>
      <c r="C144" s="144"/>
      <c r="D144" s="40" t="s">
        <v>398</v>
      </c>
      <c r="E144" s="146" t="s">
        <v>399</v>
      </c>
      <c r="F144" s="40"/>
      <c r="G144" s="148"/>
      <c r="H144" s="139"/>
      <c r="I144" s="196"/>
      <c r="M144" s="131"/>
    </row>
    <row r="145" spans="1:13" x14ac:dyDescent="0.25">
      <c r="A145" s="155">
        <v>1</v>
      </c>
      <c r="B145" s="156" t="s">
        <v>4</v>
      </c>
      <c r="C145" s="157"/>
      <c r="D145" s="40"/>
      <c r="E145" s="146"/>
      <c r="F145" s="40"/>
      <c r="G145" s="146"/>
      <c r="H145" s="197" t="s">
        <v>419</v>
      </c>
      <c r="I145" s="198" t="s">
        <v>401</v>
      </c>
      <c r="J145" s="33"/>
    </row>
    <row r="146" spans="1:13" ht="15.75" x14ac:dyDescent="0.25">
      <c r="A146" s="30" t="s">
        <v>395</v>
      </c>
      <c r="C146" s="144"/>
      <c r="D146" s="40"/>
      <c r="E146" s="146"/>
      <c r="F146" s="40" t="s">
        <v>20</v>
      </c>
      <c r="G146" s="146" t="s">
        <v>394</v>
      </c>
      <c r="H146" s="40"/>
      <c r="I146" s="146"/>
      <c r="J146" s="33"/>
    </row>
    <row r="147" spans="1:13" x14ac:dyDescent="0.25">
      <c r="A147" s="13" t="s">
        <v>403</v>
      </c>
      <c r="B147" s="40"/>
      <c r="C147" s="144"/>
      <c r="D147" s="40"/>
      <c r="E147" s="148"/>
      <c r="F147" s="141"/>
      <c r="G147" s="151"/>
      <c r="H147" s="54" t="s">
        <v>433</v>
      </c>
      <c r="I147" s="195" t="s">
        <v>421</v>
      </c>
      <c r="K147" s="46"/>
    </row>
    <row r="148" spans="1:13" x14ac:dyDescent="0.25">
      <c r="A148" s="165">
        <v>2</v>
      </c>
      <c r="B148" s="162" t="s">
        <v>20</v>
      </c>
      <c r="C148" s="157"/>
      <c r="D148" s="162" t="s">
        <v>391</v>
      </c>
      <c r="E148" s="163" t="s">
        <v>400</v>
      </c>
      <c r="F148" s="40"/>
      <c r="G148" s="148"/>
      <c r="H148" s="197" t="s">
        <v>391</v>
      </c>
      <c r="I148" s="198" t="s">
        <v>422</v>
      </c>
      <c r="K148" s="41"/>
    </row>
    <row r="149" spans="1:13" ht="15.75" x14ac:dyDescent="0.25">
      <c r="A149" s="30" t="s">
        <v>396</v>
      </c>
      <c r="B149" s="40"/>
      <c r="C149" s="144"/>
      <c r="D149" s="40"/>
      <c r="E149" s="148"/>
      <c r="F149" s="40" t="s">
        <v>418</v>
      </c>
      <c r="G149" s="146" t="s">
        <v>410</v>
      </c>
      <c r="H149" s="40"/>
      <c r="I149" s="145"/>
      <c r="K149" s="41"/>
    </row>
    <row r="150" spans="1:13" x14ac:dyDescent="0.25">
      <c r="A150" s="52" t="s">
        <v>24</v>
      </c>
      <c r="B150" s="204" t="s">
        <v>26</v>
      </c>
      <c r="C150" s="204"/>
      <c r="D150" s="204"/>
      <c r="E150" s="204"/>
      <c r="F150" s="204"/>
      <c r="G150" s="204"/>
      <c r="H150" s="204"/>
      <c r="I150" s="204"/>
      <c r="J150" s="137"/>
      <c r="M150" s="134"/>
    </row>
    <row r="151" spans="1:13" x14ac:dyDescent="0.25">
      <c r="A151" s="36">
        <v>1</v>
      </c>
      <c r="B151" s="54" t="s">
        <v>4</v>
      </c>
      <c r="C151" s="8"/>
      <c r="D151" s="40"/>
      <c r="E151" s="145"/>
      <c r="F151" s="40"/>
      <c r="G151" s="145"/>
      <c r="H151" s="40"/>
      <c r="I151" s="148"/>
    </row>
    <row r="152" spans="1:13" x14ac:dyDescent="0.25">
      <c r="A152" s="36">
        <v>4</v>
      </c>
      <c r="B152" s="54"/>
      <c r="C152" s="153"/>
      <c r="D152" s="40" t="s">
        <v>42</v>
      </c>
      <c r="E152" s="146" t="s">
        <v>386</v>
      </c>
      <c r="F152" s="40"/>
      <c r="G152" s="145"/>
      <c r="H152" s="40"/>
      <c r="I152" s="148"/>
    </row>
    <row r="153" spans="1:13" x14ac:dyDescent="0.25">
      <c r="A153" s="166">
        <v>5</v>
      </c>
      <c r="B153" s="167" t="s">
        <v>5</v>
      </c>
      <c r="C153" s="168"/>
      <c r="D153" s="40"/>
      <c r="E153" s="146"/>
      <c r="F153" s="40"/>
      <c r="G153" s="145"/>
      <c r="H153" s="167" t="s">
        <v>393</v>
      </c>
      <c r="I153" s="169" t="s">
        <v>423</v>
      </c>
    </row>
    <row r="154" spans="1:13" x14ac:dyDescent="0.25">
      <c r="A154" s="36">
        <v>6.25</v>
      </c>
      <c r="B154" s="40"/>
      <c r="C154" s="144"/>
      <c r="D154" s="40"/>
      <c r="E154" s="146"/>
      <c r="F154" s="40" t="s">
        <v>397</v>
      </c>
      <c r="G154" s="146" t="s">
        <v>417</v>
      </c>
      <c r="H154" s="40"/>
      <c r="I154" s="146"/>
    </row>
    <row r="155" spans="1:13" x14ac:dyDescent="0.25">
      <c r="A155" s="36">
        <v>8</v>
      </c>
      <c r="B155" s="40"/>
      <c r="C155" s="144"/>
      <c r="D155" s="40" t="s">
        <v>6</v>
      </c>
      <c r="E155" s="146" t="s">
        <v>385</v>
      </c>
      <c r="F155" s="40"/>
      <c r="G155" s="145"/>
      <c r="H155" s="40"/>
      <c r="I155" s="148"/>
    </row>
    <row r="156" spans="1:13" x14ac:dyDescent="0.25">
      <c r="A156" s="166">
        <v>10</v>
      </c>
      <c r="B156" s="167" t="s">
        <v>42</v>
      </c>
      <c r="C156" s="168"/>
      <c r="D156" s="40"/>
      <c r="E156" s="148"/>
      <c r="F156" s="40"/>
      <c r="G156" s="145"/>
      <c r="H156" s="167" t="s">
        <v>426</v>
      </c>
      <c r="I156" s="169" t="s">
        <v>424</v>
      </c>
    </row>
    <row r="157" spans="1:13" x14ac:dyDescent="0.25">
      <c r="A157" s="36">
        <v>12.5</v>
      </c>
      <c r="B157" s="40"/>
      <c r="C157" s="144"/>
      <c r="D157" s="40"/>
      <c r="E157" s="145"/>
      <c r="F157" s="40" t="s">
        <v>368</v>
      </c>
      <c r="G157" s="146" t="s">
        <v>409</v>
      </c>
      <c r="H157" s="40"/>
      <c r="I157" s="146"/>
      <c r="J157" s="51"/>
    </row>
    <row r="158" spans="1:13" x14ac:dyDescent="0.25">
      <c r="A158" s="166">
        <v>20</v>
      </c>
      <c r="B158" s="167" t="s">
        <v>6</v>
      </c>
      <c r="C158" s="168"/>
      <c r="D158" s="167" t="s">
        <v>378</v>
      </c>
      <c r="E158" s="169" t="s">
        <v>379</v>
      </c>
      <c r="F158" s="158"/>
      <c r="G158" s="164"/>
      <c r="H158" s="167" t="s">
        <v>392</v>
      </c>
      <c r="I158" s="169" t="s">
        <v>425</v>
      </c>
    </row>
    <row r="159" spans="1:13" x14ac:dyDescent="0.25">
      <c r="A159" s="89">
        <v>25</v>
      </c>
      <c r="B159" s="24"/>
      <c r="C159" s="144"/>
      <c r="D159" s="40"/>
      <c r="E159" s="145"/>
      <c r="F159" s="142" t="s">
        <v>40</v>
      </c>
      <c r="G159" s="147" t="s">
        <v>408</v>
      </c>
      <c r="H159" s="40"/>
      <c r="I159" s="146"/>
      <c r="J159" s="51"/>
    </row>
    <row r="160" spans="1:13" x14ac:dyDescent="0.25">
      <c r="A160" s="166">
        <v>40</v>
      </c>
      <c r="B160" s="170" t="s">
        <v>7</v>
      </c>
      <c r="C160" s="171" t="s">
        <v>377</v>
      </c>
      <c r="D160" s="167" t="s">
        <v>7</v>
      </c>
      <c r="E160" s="169" t="s">
        <v>370</v>
      </c>
      <c r="F160" s="158"/>
      <c r="G160" s="164"/>
      <c r="H160" s="167" t="s">
        <v>432</v>
      </c>
      <c r="I160" s="169" t="s">
        <v>431</v>
      </c>
    </row>
    <row r="161" spans="1:13" x14ac:dyDescent="0.25">
      <c r="A161" s="166">
        <v>50</v>
      </c>
      <c r="B161" s="172" t="s">
        <v>41</v>
      </c>
      <c r="C161" s="173" t="s">
        <v>31</v>
      </c>
      <c r="D161" s="158"/>
      <c r="E161" s="161"/>
      <c r="F161" s="172" t="s">
        <v>367</v>
      </c>
      <c r="G161" s="174" t="s">
        <v>407</v>
      </c>
      <c r="H161" s="158"/>
      <c r="I161" s="161"/>
    </row>
    <row r="162" spans="1:13" x14ac:dyDescent="0.25">
      <c r="A162" s="89">
        <v>100</v>
      </c>
      <c r="B162" s="142" t="s">
        <v>8</v>
      </c>
      <c r="C162" s="154" t="s">
        <v>369</v>
      </c>
      <c r="D162" s="142" t="s">
        <v>355</v>
      </c>
      <c r="E162" s="147" t="s">
        <v>380</v>
      </c>
      <c r="F162" s="142" t="s">
        <v>8</v>
      </c>
      <c r="G162" s="147" t="s">
        <v>406</v>
      </c>
      <c r="H162" s="142" t="s">
        <v>356</v>
      </c>
      <c r="I162" s="147" t="s">
        <v>427</v>
      </c>
    </row>
    <row r="163" spans="1:13" x14ac:dyDescent="0.25">
      <c r="A163" s="59" t="s">
        <v>25</v>
      </c>
      <c r="B163" s="206" t="s">
        <v>240</v>
      </c>
      <c r="C163" s="206"/>
      <c r="D163" s="206"/>
      <c r="E163" s="206"/>
      <c r="F163" s="206"/>
      <c r="G163" s="206"/>
      <c r="H163" s="206"/>
      <c r="I163" s="206"/>
      <c r="J163" s="135"/>
      <c r="M163" s="135"/>
    </row>
    <row r="164" spans="1:13" x14ac:dyDescent="0.25">
      <c r="A164" s="175">
        <v>150</v>
      </c>
      <c r="B164" s="176" t="s">
        <v>43</v>
      </c>
      <c r="C164" s="189" t="s">
        <v>376</v>
      </c>
      <c r="D164" s="176" t="s">
        <v>363</v>
      </c>
      <c r="E164" s="189" t="s">
        <v>381</v>
      </c>
      <c r="F164" s="40"/>
      <c r="G164" s="183"/>
      <c r="H164" s="40"/>
      <c r="J164" s="51"/>
    </row>
    <row r="165" spans="1:13" x14ac:dyDescent="0.25">
      <c r="A165" s="13">
        <v>200</v>
      </c>
      <c r="B165" s="40"/>
      <c r="C165" s="183"/>
      <c r="D165" s="40"/>
      <c r="E165" s="183"/>
      <c r="F165" s="40"/>
      <c r="G165" s="183"/>
      <c r="H165" s="40" t="s">
        <v>357</v>
      </c>
      <c r="I165" s="46" t="s">
        <v>428</v>
      </c>
      <c r="J165" s="51"/>
    </row>
    <row r="166" spans="1:13" x14ac:dyDescent="0.25">
      <c r="A166" s="194">
        <v>250</v>
      </c>
      <c r="B166" s="40"/>
      <c r="C166" s="144"/>
      <c r="D166" s="40"/>
      <c r="E166" s="183"/>
      <c r="F166" s="179" t="s">
        <v>136</v>
      </c>
      <c r="G166" s="185" t="s">
        <v>413</v>
      </c>
      <c r="H166" s="40"/>
      <c r="I166" s="46"/>
      <c r="J166" s="51"/>
      <c r="M166" s="50"/>
    </row>
    <row r="167" spans="1:13" x14ac:dyDescent="0.25">
      <c r="A167" s="177">
        <v>300</v>
      </c>
      <c r="B167" s="178" t="s">
        <v>11</v>
      </c>
      <c r="C167" s="190" t="s">
        <v>373</v>
      </c>
      <c r="D167" s="178" t="s">
        <v>360</v>
      </c>
      <c r="E167" s="190" t="s">
        <v>382</v>
      </c>
      <c r="F167" s="158"/>
      <c r="G167" s="184"/>
      <c r="H167" s="40"/>
      <c r="I167" s="41"/>
      <c r="J167" s="51"/>
    </row>
    <row r="168" spans="1:13" x14ac:dyDescent="0.25">
      <c r="A168" s="13">
        <v>400</v>
      </c>
      <c r="B168" s="40"/>
      <c r="C168" s="183"/>
      <c r="D168" s="40"/>
      <c r="E168" s="183"/>
      <c r="F168" s="40"/>
      <c r="G168" s="183"/>
      <c r="H168" s="40" t="s">
        <v>358</v>
      </c>
      <c r="I168" s="46" t="s">
        <v>429</v>
      </c>
      <c r="J168" s="51"/>
    </row>
    <row r="169" spans="1:13" x14ac:dyDescent="0.25">
      <c r="A169" s="194">
        <v>500</v>
      </c>
      <c r="B169" s="40"/>
      <c r="C169" s="144"/>
      <c r="D169" s="40"/>
      <c r="E169" s="183"/>
      <c r="F169" s="179" t="s">
        <v>13</v>
      </c>
      <c r="G169" s="185" t="s">
        <v>414</v>
      </c>
      <c r="H169" s="40"/>
      <c r="I169" s="46"/>
      <c r="J169" s="51"/>
      <c r="M169" s="50"/>
    </row>
    <row r="170" spans="1:13" x14ac:dyDescent="0.25">
      <c r="A170" s="177">
        <v>600</v>
      </c>
      <c r="B170" s="178" t="s">
        <v>12</v>
      </c>
      <c r="C170" s="190" t="s">
        <v>375</v>
      </c>
      <c r="D170" s="178" t="s">
        <v>364</v>
      </c>
      <c r="E170" s="190" t="s">
        <v>383</v>
      </c>
      <c r="F170" s="40"/>
      <c r="G170" s="186"/>
      <c r="H170" s="40"/>
      <c r="I170" s="41"/>
    </row>
    <row r="171" spans="1:13" x14ac:dyDescent="0.25">
      <c r="A171" s="13">
        <v>800</v>
      </c>
      <c r="B171" s="54"/>
      <c r="C171" s="191"/>
      <c r="D171" s="40"/>
      <c r="E171" s="144"/>
      <c r="F171" s="40"/>
      <c r="G171" s="183"/>
      <c r="H171" s="40" t="s">
        <v>359</v>
      </c>
      <c r="I171" s="46" t="s">
        <v>430</v>
      </c>
      <c r="J171" s="51"/>
    </row>
    <row r="172" spans="1:13" x14ac:dyDescent="0.25">
      <c r="A172" s="194">
        <v>1000</v>
      </c>
      <c r="B172" s="40"/>
      <c r="C172" s="144"/>
      <c r="D172" s="40"/>
      <c r="E172" s="183"/>
      <c r="F172" s="179" t="s">
        <v>106</v>
      </c>
      <c r="G172" s="185" t="s">
        <v>415</v>
      </c>
      <c r="H172" s="40"/>
      <c r="I172" s="41"/>
      <c r="J172" s="51"/>
    </row>
    <row r="173" spans="1:13" x14ac:dyDescent="0.25">
      <c r="A173" s="36">
        <v>1200</v>
      </c>
      <c r="B173" s="40"/>
      <c r="C173" s="144"/>
      <c r="D173" s="54" t="s">
        <v>365</v>
      </c>
      <c r="E173" s="191" t="s">
        <v>384</v>
      </c>
      <c r="F173" s="139"/>
      <c r="G173" s="187"/>
      <c r="H173" s="40"/>
      <c r="I173" s="41"/>
      <c r="J173" s="51"/>
    </row>
    <row r="174" spans="1:13" x14ac:dyDescent="0.25">
      <c r="A174" s="180">
        <v>1500</v>
      </c>
      <c r="B174" s="181" t="s">
        <v>14</v>
      </c>
      <c r="C174" s="192" t="s">
        <v>374</v>
      </c>
      <c r="D174" s="70"/>
      <c r="E174" s="193"/>
      <c r="F174" s="182" t="s">
        <v>39</v>
      </c>
      <c r="G174" s="188" t="s">
        <v>416</v>
      </c>
      <c r="H174" s="70"/>
      <c r="I174" s="73"/>
      <c r="J174" s="51"/>
    </row>
  </sheetData>
  <mergeCells count="42">
    <mergeCell ref="B163:I163"/>
    <mergeCell ref="B150:I150"/>
    <mergeCell ref="B136:C136"/>
    <mergeCell ref="D136:E136"/>
    <mergeCell ref="F136:G136"/>
    <mergeCell ref="H141:I141"/>
    <mergeCell ref="H136:I136"/>
    <mergeCell ref="A134:A135"/>
    <mergeCell ref="M92:M94"/>
    <mergeCell ref="K84:Q84"/>
    <mergeCell ref="D92:D94"/>
    <mergeCell ref="A84:A86"/>
    <mergeCell ref="J84:J86"/>
    <mergeCell ref="A120:E120"/>
    <mergeCell ref="A113:A114"/>
    <mergeCell ref="B134:C134"/>
    <mergeCell ref="D134:E134"/>
    <mergeCell ref="F134:G134"/>
    <mergeCell ref="H134:I134"/>
    <mergeCell ref="A35:A36"/>
    <mergeCell ref="B84:H84"/>
    <mergeCell ref="B35:D35"/>
    <mergeCell ref="E35:G35"/>
    <mergeCell ref="H35:J35"/>
    <mergeCell ref="E38:G38"/>
    <mergeCell ref="H38:J38"/>
    <mergeCell ref="N35:P35"/>
    <mergeCell ref="N53:P53"/>
    <mergeCell ref="N38:P38"/>
    <mergeCell ref="N68:P68"/>
    <mergeCell ref="B53:D53"/>
    <mergeCell ref="B68:D68"/>
    <mergeCell ref="E68:G68"/>
    <mergeCell ref="H68:J68"/>
    <mergeCell ref="E53:G53"/>
    <mergeCell ref="K35:M35"/>
    <mergeCell ref="K53:M53"/>
    <mergeCell ref="K68:M68"/>
    <mergeCell ref="K45:M45"/>
    <mergeCell ref="K38:M38"/>
    <mergeCell ref="H47:J47"/>
    <mergeCell ref="B38:D38"/>
  </mergeCells>
  <phoneticPr fontId="1" type="noConversion"/>
  <pageMargins left="0.7" right="0.7" top="0.75" bottom="0.75" header="0.3" footer="0.3"/>
  <pageSetup orientation="portrait" r:id="rId1"/>
  <ignoredErrors>
    <ignoredError sqref="M72 M6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Glukhman, Michael - Dell Team</dc:creator>
  <cp:lastModifiedBy>Myke</cp:lastModifiedBy>
  <dcterms:created xsi:type="dcterms:W3CDTF">2023-05-28T11:19:10Z</dcterms:created>
  <dcterms:modified xsi:type="dcterms:W3CDTF">2023-06-05T23:26:23Z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2023-05-28T15:24:36Z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0d394b94-dbd6-4718-b48b-c546b483df72</vt:lpwstr>
  </property>
  <property fmtid="{D5CDD505-2E9C-101B-9397-08002B2CF9AE}" pid="8" name="MSIP_Label_dad3be33-4108-4738-9e07-d8656a181486_ContentBits">
    <vt:lpwstr>0</vt:lpwstr>
  </property>
</Properties>
</file>